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"/>
    </mc:Choice>
  </mc:AlternateContent>
  <xr:revisionPtr revIDLastSave="0" documentId="13_ncr:1_{F7BA27FE-4686-49E5-8879-1E008A3240C2}" xr6:coauthVersionLast="47" xr6:coauthVersionMax="47" xr10:uidLastSave="{00000000-0000-0000-0000-000000000000}"/>
  <bookViews>
    <workbookView xWindow="28680" yWindow="-120" windowWidth="20730" windowHeight="11040" tabRatio="943" activeTab="1" xr2:uid="{00000000-000D-0000-FFFF-FFFF00000000}"/>
  </bookViews>
  <sheets>
    <sheet name="Сводный" sheetId="26" r:id="rId1"/>
    <sheet name="1.1,1.2,2.1.0-ЭОМ (2)" sheetId="27" r:id="rId2"/>
    <sheet name="2.1.3-ЭОМ (2)" sheetId="28" r:id="rId3"/>
    <sheet name="2.2.5-ЭОМ (2)" sheetId="29" r:id="rId4"/>
    <sheet name="3.1-ЭОМ (2)" sheetId="30" r:id="rId5"/>
    <sheet name="3.2-ЭОМ (2)" sheetId="32" r:id="rId6"/>
    <sheet name="1.1,1.2,2.1.0-ЭОМ" sheetId="23" r:id="rId7"/>
    <sheet name="8.4 ЭОМ" sheetId="1" r:id="rId8"/>
    <sheet name="5.1.1-ЭС" sheetId="2" r:id="rId9"/>
    <sheet name="3.4-ЭОМ" sheetId="3" r:id="rId10"/>
    <sheet name="3.2-ЭОМ" sheetId="4" r:id="rId11"/>
    <sheet name="3.1-ЭОМ" sheetId="5" r:id="rId12"/>
    <sheet name="3.1-СЭО" sheetId="6" r:id="rId13"/>
    <sheet name="2.2.7-ЭОМ" sheetId="7" r:id="rId14"/>
    <sheet name="2.2.6-ЭОМ" sheetId="8" r:id="rId15"/>
    <sheet name="2.2.5-ЭОМ" sheetId="9" r:id="rId16"/>
    <sheet name="2.2.4,2.1.6-ЭОМ" sheetId="10" r:id="rId17"/>
    <sheet name="2.2.3-ЭОМ" sheetId="11" r:id="rId18"/>
    <sheet name="2.2.2-ЭОМ" sheetId="12" r:id="rId19"/>
    <sheet name="2.2.1-ЭОМ" sheetId="13" r:id="rId20"/>
    <sheet name="2.1.12-ЭОМ" sheetId="14" r:id="rId21"/>
    <sheet name="2.1.11-ЭОМ" sheetId="15" r:id="rId22"/>
    <sheet name="2.1.5-ЭОМ" sheetId="16" r:id="rId23"/>
    <sheet name="2.1.4-ЭОМ" sheetId="17" r:id="rId24"/>
    <sheet name="2.1.3-ЭОМ" sheetId="18" r:id="rId25"/>
    <sheet name="2.1.2,2.1.7-ЭОМ3" sheetId="19" r:id="rId26"/>
    <sheet name="2.1.2,2.1.7-ЭОМ2" sheetId="20" r:id="rId27"/>
    <sheet name="2.1.2,2.1.7-ЭОМ1" sheetId="21" r:id="rId28"/>
    <sheet name="2.1.1-ЭОМ" sheetId="22" r:id="rId29"/>
    <sheet name="00-ЭС1.СУБ" sheetId="24" r:id="rId30"/>
  </sheets>
  <externalReferences>
    <externalReference r:id="rId31"/>
  </externalReferences>
  <definedNames>
    <definedName name="_xlnm._FilterDatabase" localSheetId="1" hidden="1">'1.1,1.2,2.1.0-ЭОМ (2)'!$A$27:$CQ$478</definedName>
    <definedName name="_xlnm._FilterDatabase" localSheetId="2" hidden="1">'2.1.3-ЭОМ (2)'!$A$28:$CQ$366</definedName>
    <definedName name="_xlnm._FilterDatabase" localSheetId="3" hidden="1">'2.2.5-ЭОМ (2)'!$A$28:$CQ$504</definedName>
    <definedName name="_xlnm._FilterDatabase" localSheetId="4" hidden="1">'3.1-ЭОМ (2)'!$A$28:$CQ$687</definedName>
    <definedName name="_xlnm._FilterDatabase" localSheetId="5" hidden="1">'3.2-ЭОМ (2)'!$A$28:$CQ$549</definedName>
    <definedName name="_xlnm.Print_Titles" localSheetId="29">'00-ЭС1.СУБ'!$28:$28</definedName>
    <definedName name="_xlnm.Print_Titles" localSheetId="6">'1.1,1.2,2.1.0-ЭОМ'!$28:$28</definedName>
    <definedName name="_xlnm.Print_Titles" localSheetId="1">'1.1,1.2,2.1.0-ЭОМ (2)'!$28:$28</definedName>
    <definedName name="_xlnm.Print_Titles" localSheetId="21">'2.1.11-ЭОМ'!$28:$28</definedName>
    <definedName name="_xlnm.Print_Titles" localSheetId="20">'2.1.12-ЭОМ'!$28:$28</definedName>
    <definedName name="_xlnm.Print_Titles" localSheetId="28">'2.1.1-ЭОМ'!$28:$28</definedName>
    <definedName name="_xlnm.Print_Titles" localSheetId="27">'2.1.2,2.1.7-ЭОМ1'!$28:$28</definedName>
    <definedName name="_xlnm.Print_Titles" localSheetId="26">'2.1.2,2.1.7-ЭОМ2'!$28:$28</definedName>
    <definedName name="_xlnm.Print_Titles" localSheetId="25">'2.1.2,2.1.7-ЭОМ3'!$28:$28</definedName>
    <definedName name="_xlnm.Print_Titles" localSheetId="24">'2.1.3-ЭОМ'!$28:$28</definedName>
    <definedName name="_xlnm.Print_Titles" localSheetId="2">'2.1.3-ЭОМ (2)'!$28:$28</definedName>
    <definedName name="_xlnm.Print_Titles" localSheetId="23">'2.1.4-ЭОМ'!$28:$28</definedName>
    <definedName name="_xlnm.Print_Titles" localSheetId="22">'2.1.5-ЭОМ'!$28:$28</definedName>
    <definedName name="_xlnm.Print_Titles" localSheetId="19">'2.2.1-ЭОМ'!$28:$28</definedName>
    <definedName name="_xlnm.Print_Titles" localSheetId="18">'2.2.2-ЭОМ'!$28:$28</definedName>
    <definedName name="_xlnm.Print_Titles" localSheetId="17">'2.2.3-ЭОМ'!$28:$28</definedName>
    <definedName name="_xlnm.Print_Titles" localSheetId="16">'2.2.4,2.1.6-ЭОМ'!$28:$28</definedName>
    <definedName name="_xlnm.Print_Titles" localSheetId="15">'2.2.5-ЭОМ'!$28:$28</definedName>
    <definedName name="_xlnm.Print_Titles" localSheetId="3">'2.2.5-ЭОМ (2)'!$28:$28</definedName>
    <definedName name="_xlnm.Print_Titles" localSheetId="14">'2.2.6-ЭОМ'!$28:$28</definedName>
    <definedName name="_xlnm.Print_Titles" localSheetId="13">'2.2.7-ЭОМ'!$28:$28</definedName>
    <definedName name="_xlnm.Print_Titles" localSheetId="12">'3.1-СЭО'!$28:$28</definedName>
    <definedName name="_xlnm.Print_Titles" localSheetId="11">'3.1-ЭОМ'!$28:$28</definedName>
    <definedName name="_xlnm.Print_Titles" localSheetId="4">'3.1-ЭОМ (2)'!$28:$28</definedName>
    <definedName name="_xlnm.Print_Titles" localSheetId="10">'3.2-ЭОМ'!$28:$28</definedName>
    <definedName name="_xlnm.Print_Titles" localSheetId="5">'3.2-ЭОМ (2)'!$28:$28</definedName>
    <definedName name="_xlnm.Print_Titles" localSheetId="9">'3.4-ЭОМ'!$28:$28</definedName>
    <definedName name="_xlnm.Print_Titles" localSheetId="8">'5.1.1-ЭС'!$28:$28</definedName>
    <definedName name="_xlnm.Print_Titles" localSheetId="7">'8.4 ЭОМ'!$28:$28</definedName>
    <definedName name="_xlnm.Print_Titles" localSheetId="0">Сводный!$16:$16</definedName>
    <definedName name="_xlnm.Print_Area" localSheetId="0">Сводный!$A:$H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46" i="32" l="1"/>
  <c r="L544" i="32"/>
  <c r="L543" i="32"/>
  <c r="L542" i="32"/>
  <c r="L545" i="32" s="1"/>
  <c r="V481" i="32"/>
  <c r="X481" i="32" s="1"/>
  <c r="V479" i="32"/>
  <c r="X479" i="32" s="1"/>
  <c r="Y479" i="32" s="1"/>
  <c r="V474" i="32"/>
  <c r="X474" i="32" s="1"/>
  <c r="Y474" i="32" s="1"/>
  <c r="V473" i="32"/>
  <c r="X473" i="32" s="1"/>
  <c r="Y473" i="32" s="1"/>
  <c r="V464" i="32"/>
  <c r="X464" i="32" s="1"/>
  <c r="Y464" i="32" s="1"/>
  <c r="V459" i="32"/>
  <c r="X459" i="32" s="1"/>
  <c r="Y459" i="32" s="1"/>
  <c r="V458" i="32"/>
  <c r="X458" i="32" s="1"/>
  <c r="Y458" i="32" s="1"/>
  <c r="V457" i="32"/>
  <c r="X457" i="32" s="1"/>
  <c r="Y457" i="32" s="1"/>
  <c r="V456" i="32"/>
  <c r="X456" i="32" s="1"/>
  <c r="Y456" i="32" s="1"/>
  <c r="V455" i="32"/>
  <c r="X455" i="32" s="1"/>
  <c r="Y455" i="32" s="1"/>
  <c r="V454" i="32"/>
  <c r="X454" i="32" s="1"/>
  <c r="Y454" i="32" s="1"/>
  <c r="V453" i="32"/>
  <c r="X453" i="32" s="1"/>
  <c r="Y453" i="32" s="1"/>
  <c r="V452" i="32"/>
  <c r="X452" i="32" s="1"/>
  <c r="Y452" i="32" s="1"/>
  <c r="V447" i="32"/>
  <c r="X447" i="32" s="1"/>
  <c r="Y447" i="32" s="1"/>
  <c r="V446" i="32"/>
  <c r="X446" i="32" s="1"/>
  <c r="Y446" i="32" s="1"/>
  <c r="V445" i="32"/>
  <c r="X445" i="32" s="1"/>
  <c r="Y445" i="32" s="1"/>
  <c r="V440" i="32"/>
  <c r="X440" i="32" s="1"/>
  <c r="Y440" i="32" s="1"/>
  <c r="V435" i="32"/>
  <c r="X435" i="32" s="1"/>
  <c r="Y435" i="32" s="1"/>
  <c r="V424" i="32"/>
  <c r="X424" i="32" s="1"/>
  <c r="Y424" i="32" s="1"/>
  <c r="V423" i="32"/>
  <c r="X423" i="32" s="1"/>
  <c r="Y423" i="32" s="1"/>
  <c r="V422" i="32"/>
  <c r="X422" i="32" s="1"/>
  <c r="Y422" i="32" s="1"/>
  <c r="V421" i="32"/>
  <c r="X421" i="32" s="1"/>
  <c r="Y421" i="32" s="1"/>
  <c r="V420" i="32"/>
  <c r="X420" i="32" s="1"/>
  <c r="Y420" i="32" s="1"/>
  <c r="V415" i="32"/>
  <c r="X415" i="32" s="1"/>
  <c r="Y415" i="32" s="1"/>
  <c r="V414" i="32"/>
  <c r="X414" i="32" s="1"/>
  <c r="Y414" i="32" s="1"/>
  <c r="V409" i="32"/>
  <c r="X409" i="32" s="1"/>
  <c r="Y409" i="32" s="1"/>
  <c r="V408" i="32"/>
  <c r="X408" i="32" s="1"/>
  <c r="Y408" i="32" s="1"/>
  <c r="V407" i="32"/>
  <c r="X407" i="32" s="1"/>
  <c r="Y407" i="32" s="1"/>
  <c r="V406" i="32"/>
  <c r="X406" i="32" s="1"/>
  <c r="Y406" i="32" s="1"/>
  <c r="V405" i="32"/>
  <c r="X405" i="32" s="1"/>
  <c r="Y405" i="32" s="1"/>
  <c r="V404" i="32"/>
  <c r="X404" i="32" s="1"/>
  <c r="Y404" i="32" s="1"/>
  <c r="V403" i="32"/>
  <c r="X403" i="32" s="1"/>
  <c r="Y403" i="32" s="1"/>
  <c r="V398" i="32"/>
  <c r="X398" i="32" s="1"/>
  <c r="Y398" i="32" s="1"/>
  <c r="V397" i="32"/>
  <c r="X397" i="32" s="1"/>
  <c r="Y397" i="32" s="1"/>
  <c r="V396" i="32"/>
  <c r="X396" i="32" s="1"/>
  <c r="Y396" i="32" s="1"/>
  <c r="V395" i="32"/>
  <c r="X395" i="32" s="1"/>
  <c r="Y395" i="32" s="1"/>
  <c r="V394" i="32"/>
  <c r="X394" i="32" s="1"/>
  <c r="Y394" i="32" s="1"/>
  <c r="V393" i="32"/>
  <c r="X393" i="32" s="1"/>
  <c r="Y393" i="32" s="1"/>
  <c r="V392" i="32"/>
  <c r="X392" i="32" s="1"/>
  <c r="Y392" i="32" s="1"/>
  <c r="V391" i="32"/>
  <c r="X391" i="32" s="1"/>
  <c r="Y391" i="32" s="1"/>
  <c r="V390" i="32"/>
  <c r="X390" i="32" s="1"/>
  <c r="Y390" i="32" s="1"/>
  <c r="V389" i="32"/>
  <c r="X389" i="32" s="1"/>
  <c r="Y389" i="32" s="1"/>
  <c r="V384" i="32"/>
  <c r="X384" i="32" s="1"/>
  <c r="Y384" i="32" s="1"/>
  <c r="V383" i="32"/>
  <c r="X383" i="32" s="1"/>
  <c r="Y383" i="32" s="1"/>
  <c r="V382" i="32"/>
  <c r="X382" i="32" s="1"/>
  <c r="Y382" i="32" s="1"/>
  <c r="V381" i="32"/>
  <c r="X381" i="32" s="1"/>
  <c r="Y381" i="32" s="1"/>
  <c r="V380" i="32"/>
  <c r="X380" i="32" s="1"/>
  <c r="Y380" i="32" s="1"/>
  <c r="V379" i="32"/>
  <c r="X379" i="32" s="1"/>
  <c r="Y379" i="32" s="1"/>
  <c r="V378" i="32"/>
  <c r="X378" i="32" s="1"/>
  <c r="Y378" i="32" s="1"/>
  <c r="V377" i="32"/>
  <c r="X377" i="32" s="1"/>
  <c r="Y377" i="32" s="1"/>
  <c r="V376" i="32"/>
  <c r="X376" i="32" s="1"/>
  <c r="Y376" i="32" s="1"/>
  <c r="V375" i="32"/>
  <c r="X375" i="32" s="1"/>
  <c r="Y375" i="32" s="1"/>
  <c r="V374" i="32"/>
  <c r="X374" i="32" s="1"/>
  <c r="Y374" i="32" s="1"/>
  <c r="V373" i="32"/>
  <c r="X373" i="32" s="1"/>
  <c r="Y373" i="32" s="1"/>
  <c r="V372" i="32"/>
  <c r="X372" i="32" s="1"/>
  <c r="Y372" i="32" s="1"/>
  <c r="V371" i="32"/>
  <c r="X371" i="32" s="1"/>
  <c r="Y371" i="32" s="1"/>
  <c r="V370" i="32"/>
  <c r="X370" i="32" s="1"/>
  <c r="Y370" i="32" s="1"/>
  <c r="V369" i="32"/>
  <c r="X369" i="32" s="1"/>
  <c r="Y369" i="32" s="1"/>
  <c r="V368" i="32"/>
  <c r="X368" i="32" s="1"/>
  <c r="Y368" i="32" s="1"/>
  <c r="V367" i="32"/>
  <c r="X367" i="32" s="1"/>
  <c r="Y367" i="32" s="1"/>
  <c r="V366" i="32"/>
  <c r="X366" i="32" s="1"/>
  <c r="Y366" i="32" s="1"/>
  <c r="V365" i="32"/>
  <c r="X365" i="32" s="1"/>
  <c r="Y365" i="32" s="1"/>
  <c r="V364" i="32"/>
  <c r="X364" i="32" s="1"/>
  <c r="Y364" i="32" s="1"/>
  <c r="V363" i="32"/>
  <c r="X363" i="32" s="1"/>
  <c r="Y363" i="32" s="1"/>
  <c r="V358" i="32"/>
  <c r="X358" i="32" s="1"/>
  <c r="Y358" i="32" s="1"/>
  <c r="V357" i="32"/>
  <c r="X357" i="32" s="1"/>
  <c r="Y357" i="32" s="1"/>
  <c r="V356" i="32"/>
  <c r="X356" i="32" s="1"/>
  <c r="Y356" i="32" s="1"/>
  <c r="V351" i="32"/>
  <c r="X351" i="32" s="1"/>
  <c r="Y351" i="32" s="1"/>
  <c r="V350" i="32"/>
  <c r="X350" i="32" s="1"/>
  <c r="Y350" i="32" s="1"/>
  <c r="V349" i="32"/>
  <c r="X349" i="32" s="1"/>
  <c r="Y349" i="32" s="1"/>
  <c r="V348" i="32"/>
  <c r="X348" i="32" s="1"/>
  <c r="Y348" i="32" s="1"/>
  <c r="V347" i="32"/>
  <c r="X347" i="32" s="1"/>
  <c r="Y347" i="32" s="1"/>
  <c r="V346" i="32"/>
  <c r="X346" i="32" s="1"/>
  <c r="Y346" i="32" s="1"/>
  <c r="V345" i="32"/>
  <c r="X345" i="32" s="1"/>
  <c r="Y345" i="32" s="1"/>
  <c r="V344" i="32"/>
  <c r="X344" i="32" s="1"/>
  <c r="Y344" i="32" s="1"/>
  <c r="V342" i="32"/>
  <c r="X342" i="32" s="1"/>
  <c r="Y342" i="32" s="1"/>
  <c r="V340" i="32"/>
  <c r="X340" i="32" s="1"/>
  <c r="Y340" i="32" s="1"/>
  <c r="V338" i="32"/>
  <c r="X338" i="32" s="1"/>
  <c r="Y338" i="32" s="1"/>
  <c r="V333" i="32"/>
  <c r="X333" i="32" s="1"/>
  <c r="Y333" i="32" s="1"/>
  <c r="V332" i="32"/>
  <c r="X332" i="32" s="1"/>
  <c r="Y332" i="32" s="1"/>
  <c r="V331" i="32"/>
  <c r="X331" i="32" s="1"/>
  <c r="Y331" i="32" s="1"/>
  <c r="V330" i="32"/>
  <c r="X330" i="32" s="1"/>
  <c r="Y330" i="32" s="1"/>
  <c r="V325" i="32"/>
  <c r="X325" i="32" s="1"/>
  <c r="Y325" i="32" s="1"/>
  <c r="V324" i="32"/>
  <c r="X324" i="32" s="1"/>
  <c r="Y324" i="32" s="1"/>
  <c r="V323" i="32"/>
  <c r="X323" i="32" s="1"/>
  <c r="Y323" i="32" s="1"/>
  <c r="V322" i="32"/>
  <c r="X322" i="32" s="1"/>
  <c r="Y322" i="32" s="1"/>
  <c r="V321" i="32"/>
  <c r="X321" i="32" s="1"/>
  <c r="Y321" i="32" s="1"/>
  <c r="V320" i="32"/>
  <c r="X320" i="32" s="1"/>
  <c r="Y320" i="32" s="1"/>
  <c r="V318" i="32"/>
  <c r="X318" i="32" s="1"/>
  <c r="Y318" i="32" s="1"/>
  <c r="V316" i="32"/>
  <c r="X316" i="32" s="1"/>
  <c r="Y316" i="32" s="1"/>
  <c r="V311" i="32"/>
  <c r="X311" i="32" s="1"/>
  <c r="Y311" i="32" s="1"/>
  <c r="V309" i="32"/>
  <c r="X309" i="32" s="1"/>
  <c r="Y309" i="32" s="1"/>
  <c r="V308" i="32"/>
  <c r="X308" i="32" s="1"/>
  <c r="Y308" i="32" s="1"/>
  <c r="V307" i="32"/>
  <c r="X307" i="32" s="1"/>
  <c r="Y307" i="32" s="1"/>
  <c r="V306" i="32"/>
  <c r="X306" i="32" s="1"/>
  <c r="Y306" i="32" s="1"/>
  <c r="V305" i="32"/>
  <c r="X305" i="32" s="1"/>
  <c r="Y305" i="32" s="1"/>
  <c r="V304" i="32"/>
  <c r="X304" i="32" s="1"/>
  <c r="Y304" i="32" s="1"/>
  <c r="V303" i="32"/>
  <c r="X303" i="32" s="1"/>
  <c r="Y303" i="32" s="1"/>
  <c r="V302" i="32"/>
  <c r="X302" i="32" s="1"/>
  <c r="Y302" i="32" s="1"/>
  <c r="V301" i="32"/>
  <c r="X301" i="32" s="1"/>
  <c r="Y301" i="32" s="1"/>
  <c r="V296" i="32"/>
  <c r="X296" i="32" s="1"/>
  <c r="Y296" i="32" s="1"/>
  <c r="V295" i="32"/>
  <c r="X295" i="32" s="1"/>
  <c r="Y295" i="32" s="1"/>
  <c r="V294" i="32"/>
  <c r="X294" i="32" s="1"/>
  <c r="Y294" i="32" s="1"/>
  <c r="V293" i="32"/>
  <c r="X293" i="32" s="1"/>
  <c r="Y293" i="32" s="1"/>
  <c r="V292" i="32"/>
  <c r="X292" i="32" s="1"/>
  <c r="Y292" i="32" s="1"/>
  <c r="V291" i="32"/>
  <c r="X291" i="32" s="1"/>
  <c r="Y291" i="32" s="1"/>
  <c r="V286" i="32"/>
  <c r="X286" i="32" s="1"/>
  <c r="Y286" i="32" s="1"/>
  <c r="V285" i="32"/>
  <c r="X285" i="32" s="1"/>
  <c r="Y285" i="32" s="1"/>
  <c r="V284" i="32"/>
  <c r="X284" i="32" s="1"/>
  <c r="Y284" i="32" s="1"/>
  <c r="V283" i="32"/>
  <c r="X283" i="32" s="1"/>
  <c r="Y283" i="32" s="1"/>
  <c r="V282" i="32"/>
  <c r="X282" i="32" s="1"/>
  <c r="Y282" i="32" s="1"/>
  <c r="V281" i="32"/>
  <c r="X281" i="32" s="1"/>
  <c r="Y281" i="32" s="1"/>
  <c r="V280" i="32"/>
  <c r="X280" i="32" s="1"/>
  <c r="Y280" i="32" s="1"/>
  <c r="V279" i="32"/>
  <c r="X279" i="32" s="1"/>
  <c r="Y279" i="32" s="1"/>
  <c r="V278" i="32"/>
  <c r="X278" i="32" s="1"/>
  <c r="Y278" i="32" s="1"/>
  <c r="V277" i="32"/>
  <c r="X277" i="32" s="1"/>
  <c r="Y277" i="32" s="1"/>
  <c r="V276" i="32"/>
  <c r="X276" i="32" s="1"/>
  <c r="Y276" i="32" s="1"/>
  <c r="V275" i="32"/>
  <c r="X275" i="32" s="1"/>
  <c r="Y275" i="32" s="1"/>
  <c r="V274" i="32"/>
  <c r="X274" i="32" s="1"/>
  <c r="Y274" i="32" s="1"/>
  <c r="V273" i="32"/>
  <c r="X273" i="32" s="1"/>
  <c r="Y273" i="32" s="1"/>
  <c r="V272" i="32"/>
  <c r="X272" i="32" s="1"/>
  <c r="Y272" i="32" s="1"/>
  <c r="V271" i="32"/>
  <c r="X271" i="32" s="1"/>
  <c r="Y271" i="32" s="1"/>
  <c r="V266" i="32"/>
  <c r="X266" i="32" s="1"/>
  <c r="Y266" i="32" s="1"/>
  <c r="V265" i="32"/>
  <c r="X265" i="32" s="1"/>
  <c r="Y265" i="32" s="1"/>
  <c r="V260" i="32"/>
  <c r="X260" i="32" s="1"/>
  <c r="Y260" i="32" s="1"/>
  <c r="V259" i="32"/>
  <c r="X259" i="32" s="1"/>
  <c r="Y259" i="32" s="1"/>
  <c r="V258" i="32"/>
  <c r="X258" i="32" s="1"/>
  <c r="Y258" i="32" s="1"/>
  <c r="V257" i="32"/>
  <c r="X257" i="32" s="1"/>
  <c r="Y257" i="32" s="1"/>
  <c r="V256" i="32"/>
  <c r="X256" i="32" s="1"/>
  <c r="Y256" i="32" s="1"/>
  <c r="V255" i="32"/>
  <c r="X255" i="32" s="1"/>
  <c r="Y255" i="32" s="1"/>
  <c r="V254" i="32"/>
  <c r="X254" i="32" s="1"/>
  <c r="Y254" i="32" s="1"/>
  <c r="V253" i="32"/>
  <c r="X253" i="32" s="1"/>
  <c r="Y253" i="32" s="1"/>
  <c r="V248" i="32"/>
  <c r="X248" i="32" s="1"/>
  <c r="Y248" i="32" s="1"/>
  <c r="V247" i="32"/>
  <c r="X247" i="32" s="1"/>
  <c r="Y247" i="32" s="1"/>
  <c r="V245" i="32"/>
  <c r="X245" i="32" s="1"/>
  <c r="Y245" i="32" s="1"/>
  <c r="V240" i="32"/>
  <c r="X240" i="32" s="1"/>
  <c r="Y240" i="32" s="1"/>
  <c r="V239" i="32"/>
  <c r="X239" i="32" s="1"/>
  <c r="Y239" i="32" s="1"/>
  <c r="V234" i="32"/>
  <c r="X234" i="32" s="1"/>
  <c r="Y234" i="32" s="1"/>
  <c r="V233" i="32"/>
  <c r="X233" i="32" s="1"/>
  <c r="Y233" i="32" s="1"/>
  <c r="V232" i="32"/>
  <c r="X232" i="32" s="1"/>
  <c r="Y232" i="32" s="1"/>
  <c r="V231" i="32"/>
  <c r="X231" i="32" s="1"/>
  <c r="Y231" i="32" s="1"/>
  <c r="V230" i="32"/>
  <c r="X230" i="32" s="1"/>
  <c r="Y230" i="32" s="1"/>
  <c r="V228" i="32"/>
  <c r="X228" i="32" s="1"/>
  <c r="Y228" i="32" s="1"/>
  <c r="V226" i="32"/>
  <c r="X226" i="32" s="1"/>
  <c r="Y226" i="32" s="1"/>
  <c r="V221" i="32"/>
  <c r="X221" i="32" s="1"/>
  <c r="Y221" i="32" s="1"/>
  <c r="V219" i="32"/>
  <c r="X219" i="32" s="1"/>
  <c r="Y219" i="32" s="1"/>
  <c r="V213" i="32"/>
  <c r="X213" i="32" s="1"/>
  <c r="Y213" i="32" s="1"/>
  <c r="V212" i="32"/>
  <c r="X212" i="32" s="1"/>
  <c r="Y212" i="32" s="1"/>
  <c r="V211" i="32"/>
  <c r="X211" i="32" s="1"/>
  <c r="Y211" i="32" s="1"/>
  <c r="V207" i="32"/>
  <c r="X207" i="32" s="1"/>
  <c r="Y207" i="32" s="1"/>
  <c r="V205" i="32"/>
  <c r="X205" i="32" s="1"/>
  <c r="Y205" i="32" s="1"/>
  <c r="V200" i="32"/>
  <c r="X200" i="32" s="1"/>
  <c r="Y200" i="32" s="1"/>
  <c r="V199" i="32"/>
  <c r="X199" i="32" s="1"/>
  <c r="Y199" i="32" s="1"/>
  <c r="V194" i="32"/>
  <c r="X194" i="32" s="1"/>
  <c r="Y194" i="32" s="1"/>
  <c r="V193" i="32"/>
  <c r="X193" i="32" s="1"/>
  <c r="Y193" i="32" s="1"/>
  <c r="V192" i="32"/>
  <c r="X192" i="32" s="1"/>
  <c r="Y192" i="32" s="1"/>
  <c r="V191" i="32"/>
  <c r="X191" i="32" s="1"/>
  <c r="Y191" i="32" s="1"/>
  <c r="V186" i="32"/>
  <c r="X186" i="32" s="1"/>
  <c r="Y186" i="32" s="1"/>
  <c r="V185" i="32"/>
  <c r="X185" i="32" s="1"/>
  <c r="Y185" i="32" s="1"/>
  <c r="V181" i="32"/>
  <c r="X181" i="32" s="1"/>
  <c r="Y181" i="32" s="1"/>
  <c r="V180" i="32"/>
  <c r="X180" i="32" s="1"/>
  <c r="Y180" i="32" s="1"/>
  <c r="V179" i="32"/>
  <c r="X179" i="32" s="1"/>
  <c r="Y179" i="32" s="1"/>
  <c r="V178" i="32"/>
  <c r="X178" i="32" s="1"/>
  <c r="Y178" i="32" s="1"/>
  <c r="V177" i="32"/>
  <c r="X177" i="32" s="1"/>
  <c r="Y177" i="32" s="1"/>
  <c r="V176" i="32"/>
  <c r="X176" i="32" s="1"/>
  <c r="Y176" i="32" s="1"/>
  <c r="V171" i="32"/>
  <c r="X171" i="32" s="1"/>
  <c r="Y171" i="32" s="1"/>
  <c r="V170" i="32"/>
  <c r="X170" i="32" s="1"/>
  <c r="Y170" i="32" s="1"/>
  <c r="V166" i="32"/>
  <c r="X166" i="32" s="1"/>
  <c r="Y166" i="32" s="1"/>
  <c r="V165" i="32"/>
  <c r="X165" i="32" s="1"/>
  <c r="Y165" i="32" s="1"/>
  <c r="V164" i="32"/>
  <c r="X164" i="32" s="1"/>
  <c r="Y164" i="32" s="1"/>
  <c r="V159" i="32"/>
  <c r="X159" i="32" s="1"/>
  <c r="Y159" i="32" s="1"/>
  <c r="V158" i="32"/>
  <c r="X158" i="32" s="1"/>
  <c r="Y158" i="32" s="1"/>
  <c r="V154" i="32"/>
  <c r="X154" i="32" s="1"/>
  <c r="Y154" i="32" s="1"/>
  <c r="V152" i="32"/>
  <c r="X152" i="32" s="1"/>
  <c r="Y152" i="32" s="1"/>
  <c r="V151" i="32"/>
  <c r="X151" i="32" s="1"/>
  <c r="Y151" i="32" s="1"/>
  <c r="V146" i="32"/>
  <c r="X146" i="32" s="1"/>
  <c r="Y146" i="32" s="1"/>
  <c r="V143" i="32"/>
  <c r="X143" i="32" s="1"/>
  <c r="Y143" i="32" s="1"/>
  <c r="V141" i="32"/>
  <c r="X141" i="32" s="1"/>
  <c r="Y141" i="32" s="1"/>
  <c r="V136" i="32"/>
  <c r="X136" i="32" s="1"/>
  <c r="Y136" i="32" s="1"/>
  <c r="V134" i="32"/>
  <c r="X134" i="32" s="1"/>
  <c r="Y134" i="32" s="1"/>
  <c r="V132" i="32"/>
  <c r="X132" i="32" s="1"/>
  <c r="Y132" i="32" s="1"/>
  <c r="V130" i="32"/>
  <c r="X130" i="32" s="1"/>
  <c r="Y130" i="32" s="1"/>
  <c r="V128" i="32"/>
  <c r="X128" i="32" s="1"/>
  <c r="Y128" i="32" s="1"/>
  <c r="V126" i="32"/>
  <c r="X126" i="32" s="1"/>
  <c r="Y126" i="32" s="1"/>
  <c r="V124" i="32"/>
  <c r="X124" i="32" s="1"/>
  <c r="Y124" i="32" s="1"/>
  <c r="V122" i="32"/>
  <c r="X122" i="32" s="1"/>
  <c r="Y122" i="32" s="1"/>
  <c r="V120" i="32"/>
  <c r="X120" i="32" s="1"/>
  <c r="Y120" i="32" s="1"/>
  <c r="V118" i="32"/>
  <c r="X118" i="32" s="1"/>
  <c r="Y118" i="32" s="1"/>
  <c r="V116" i="32"/>
  <c r="X116" i="32" s="1"/>
  <c r="Y116" i="32" s="1"/>
  <c r="V114" i="32"/>
  <c r="X114" i="32" s="1"/>
  <c r="Y114" i="32" s="1"/>
  <c r="V112" i="32"/>
  <c r="X112" i="32" s="1"/>
  <c r="Y112" i="32" s="1"/>
  <c r="V110" i="32"/>
  <c r="X110" i="32" s="1"/>
  <c r="Y110" i="32" s="1"/>
  <c r="V108" i="32"/>
  <c r="X108" i="32" s="1"/>
  <c r="Y108" i="32" s="1"/>
  <c r="V106" i="32"/>
  <c r="X106" i="32" s="1"/>
  <c r="Y106" i="32" s="1"/>
  <c r="V104" i="32"/>
  <c r="X104" i="32" s="1"/>
  <c r="Y104" i="32" s="1"/>
  <c r="V102" i="32"/>
  <c r="X102" i="32" s="1"/>
  <c r="Y102" i="32" s="1"/>
  <c r="V100" i="32"/>
  <c r="X100" i="32" s="1"/>
  <c r="Y100" i="32" s="1"/>
  <c r="V98" i="32"/>
  <c r="X98" i="32" s="1"/>
  <c r="Y98" i="32" s="1"/>
  <c r="V96" i="32"/>
  <c r="X96" i="32" s="1"/>
  <c r="Y96" i="32" s="1"/>
  <c r="V91" i="32"/>
  <c r="X91" i="32" s="1"/>
  <c r="Y91" i="32" s="1"/>
  <c r="V86" i="32"/>
  <c r="X86" i="32" s="1"/>
  <c r="Y86" i="32" s="1"/>
  <c r="V81" i="32"/>
  <c r="X81" i="32" s="1"/>
  <c r="Y81" i="32" s="1"/>
  <c r="V76" i="32"/>
  <c r="X76" i="32" s="1"/>
  <c r="Y76" i="32" s="1"/>
  <c r="V71" i="32"/>
  <c r="X71" i="32" s="1"/>
  <c r="Y71" i="32" s="1"/>
  <c r="V66" i="32"/>
  <c r="X66" i="32" s="1"/>
  <c r="Y66" i="32" s="1"/>
  <c r="V61" i="32"/>
  <c r="X61" i="32" s="1"/>
  <c r="Y61" i="32" s="1"/>
  <c r="V56" i="32"/>
  <c r="X56" i="32" s="1"/>
  <c r="Y56" i="32" s="1"/>
  <c r="V51" i="32"/>
  <c r="X51" i="32" s="1"/>
  <c r="Y51" i="32" s="1"/>
  <c r="V46" i="32"/>
  <c r="X46" i="32" s="1"/>
  <c r="Y46" i="32" s="1"/>
  <c r="V44" i="32"/>
  <c r="X44" i="32" s="1"/>
  <c r="Y44" i="32" s="1"/>
  <c r="V43" i="32"/>
  <c r="X43" i="32" s="1"/>
  <c r="Y43" i="32" s="1"/>
  <c r="V42" i="32"/>
  <c r="X42" i="32" s="1"/>
  <c r="Y42" i="32" s="1"/>
  <c r="V41" i="32"/>
  <c r="X41" i="32" s="1"/>
  <c r="Y41" i="32" s="1"/>
  <c r="V40" i="32"/>
  <c r="X40" i="32" s="1"/>
  <c r="Y40" i="32" s="1"/>
  <c r="V39" i="32"/>
  <c r="X39" i="32" s="1"/>
  <c r="Y39" i="32" s="1"/>
  <c r="V34" i="32"/>
  <c r="V32" i="32"/>
  <c r="X32" i="32" s="1"/>
  <c r="Y32" i="32" s="1"/>
  <c r="V31" i="32"/>
  <c r="X31" i="32" s="1"/>
  <c r="Y31" i="32" s="1"/>
  <c r="V30" i="32"/>
  <c r="X30" i="32" s="1"/>
  <c r="L684" i="30"/>
  <c r="L682" i="30"/>
  <c r="L681" i="30"/>
  <c r="L680" i="30"/>
  <c r="V610" i="30"/>
  <c r="X610" i="30" s="1"/>
  <c r="Y610" i="30" s="1"/>
  <c r="V609" i="30"/>
  <c r="X609" i="30" s="1"/>
  <c r="Y609" i="30" s="1"/>
  <c r="V608" i="30"/>
  <c r="X608" i="30" s="1"/>
  <c r="Y608" i="30" s="1"/>
  <c r="V607" i="30"/>
  <c r="X607" i="30" s="1"/>
  <c r="Y607" i="30" s="1"/>
  <c r="V606" i="30"/>
  <c r="X606" i="30" s="1"/>
  <c r="Y606" i="30" s="1"/>
  <c r="V604" i="30"/>
  <c r="X604" i="30" s="1"/>
  <c r="Y604" i="30" s="1"/>
  <c r="V602" i="30"/>
  <c r="X602" i="30" s="1"/>
  <c r="Y602" i="30" s="1"/>
  <c r="V600" i="30"/>
  <c r="X600" i="30" s="1"/>
  <c r="Y600" i="30" s="1"/>
  <c r="V595" i="30"/>
  <c r="X595" i="30" s="1"/>
  <c r="Y595" i="30" s="1"/>
  <c r="V594" i="30"/>
  <c r="X594" i="30" s="1"/>
  <c r="Y594" i="30" s="1"/>
  <c r="V593" i="30"/>
  <c r="X593" i="30" s="1"/>
  <c r="Y593" i="30" s="1"/>
  <c r="V591" i="30"/>
  <c r="X591" i="30" s="1"/>
  <c r="Y591" i="30" s="1"/>
  <c r="V586" i="30"/>
  <c r="X586" i="30" s="1"/>
  <c r="Y586" i="30" s="1"/>
  <c r="V585" i="30"/>
  <c r="X585" i="30" s="1"/>
  <c r="Y585" i="30" s="1"/>
  <c r="V584" i="30"/>
  <c r="X584" i="30" s="1"/>
  <c r="Y584" i="30" s="1"/>
  <c r="V583" i="30"/>
  <c r="X583" i="30" s="1"/>
  <c r="Y583" i="30" s="1"/>
  <c r="V582" i="30"/>
  <c r="X582" i="30" s="1"/>
  <c r="Y582" i="30" s="1"/>
  <c r="V581" i="30"/>
  <c r="X581" i="30" s="1"/>
  <c r="Y581" i="30" s="1"/>
  <c r="V580" i="30"/>
  <c r="X580" i="30" s="1"/>
  <c r="Y580" i="30" s="1"/>
  <c r="V579" i="30"/>
  <c r="X579" i="30" s="1"/>
  <c r="Y579" i="30" s="1"/>
  <c r="V578" i="30"/>
  <c r="X578" i="30" s="1"/>
  <c r="Y578" i="30" s="1"/>
  <c r="X577" i="30"/>
  <c r="Y577" i="30" s="1"/>
  <c r="V577" i="30"/>
  <c r="V576" i="30"/>
  <c r="X576" i="30" s="1"/>
  <c r="Y576" i="30" s="1"/>
  <c r="V572" i="30"/>
  <c r="X572" i="30" s="1"/>
  <c r="Y572" i="30" s="1"/>
  <c r="V571" i="30"/>
  <c r="X571" i="30" s="1"/>
  <c r="Y571" i="30" s="1"/>
  <c r="V570" i="30"/>
  <c r="X570" i="30" s="1"/>
  <c r="Y570" i="30" s="1"/>
  <c r="V568" i="30"/>
  <c r="X568" i="30" s="1"/>
  <c r="Y568" i="30" s="1"/>
  <c r="V563" i="30"/>
  <c r="X563" i="30" s="1"/>
  <c r="Y563" i="30" s="1"/>
  <c r="V562" i="30"/>
  <c r="X562" i="30" s="1"/>
  <c r="Y562" i="30" s="1"/>
  <c r="V561" i="30"/>
  <c r="X561" i="30" s="1"/>
  <c r="Y561" i="30" s="1"/>
  <c r="V560" i="30"/>
  <c r="X560" i="30" s="1"/>
  <c r="Y560" i="30" s="1"/>
  <c r="V559" i="30"/>
  <c r="X559" i="30" s="1"/>
  <c r="Y559" i="30" s="1"/>
  <c r="V558" i="30"/>
  <c r="X558" i="30" s="1"/>
  <c r="Y558" i="30" s="1"/>
  <c r="V557" i="30"/>
  <c r="X557" i="30" s="1"/>
  <c r="Y557" i="30" s="1"/>
  <c r="V556" i="30"/>
  <c r="X556" i="30" s="1"/>
  <c r="Y556" i="30" s="1"/>
  <c r="V554" i="30"/>
  <c r="X554" i="30" s="1"/>
  <c r="Y554" i="30" s="1"/>
  <c r="V553" i="30"/>
  <c r="X553" i="30" s="1"/>
  <c r="Y553" i="30" s="1"/>
  <c r="V552" i="30"/>
  <c r="X552" i="30" s="1"/>
  <c r="Y552" i="30" s="1"/>
  <c r="V551" i="30"/>
  <c r="X551" i="30" s="1"/>
  <c r="Y551" i="30" s="1"/>
  <c r="V549" i="30"/>
  <c r="X549" i="30" s="1"/>
  <c r="Y549" i="30" s="1"/>
  <c r="V547" i="30"/>
  <c r="X547" i="30" s="1"/>
  <c r="Y547" i="30" s="1"/>
  <c r="V546" i="30"/>
  <c r="X546" i="30" s="1"/>
  <c r="Y546" i="30" s="1"/>
  <c r="V545" i="30"/>
  <c r="X545" i="30" s="1"/>
  <c r="Y545" i="30" s="1"/>
  <c r="V544" i="30"/>
  <c r="X544" i="30" s="1"/>
  <c r="Y544" i="30" s="1"/>
  <c r="V539" i="30"/>
  <c r="X539" i="30" s="1"/>
  <c r="Y539" i="30" s="1"/>
  <c r="V537" i="30"/>
  <c r="X537" i="30" s="1"/>
  <c r="Y537" i="30" s="1"/>
  <c r="V536" i="30"/>
  <c r="X536" i="30" s="1"/>
  <c r="Y536" i="30" s="1"/>
  <c r="V535" i="30"/>
  <c r="X535" i="30" s="1"/>
  <c r="Y535" i="30" s="1"/>
  <c r="V534" i="30"/>
  <c r="X534" i="30" s="1"/>
  <c r="Y534" i="30" s="1"/>
  <c r="V533" i="30"/>
  <c r="X533" i="30" s="1"/>
  <c r="Y533" i="30" s="1"/>
  <c r="V532" i="30"/>
  <c r="X532" i="30" s="1"/>
  <c r="Y532" i="30" s="1"/>
  <c r="V527" i="30"/>
  <c r="X527" i="30" s="1"/>
  <c r="Y527" i="30" s="1"/>
  <c r="V525" i="30"/>
  <c r="X525" i="30" s="1"/>
  <c r="Y525" i="30" s="1"/>
  <c r="V523" i="30"/>
  <c r="X523" i="30" s="1"/>
  <c r="Y523" i="30" s="1"/>
  <c r="V521" i="30"/>
  <c r="X521" i="30" s="1"/>
  <c r="Y521" i="30" s="1"/>
  <c r="V519" i="30"/>
  <c r="X519" i="30" s="1"/>
  <c r="Y519" i="30" s="1"/>
  <c r="V514" i="30"/>
  <c r="X514" i="30" s="1"/>
  <c r="Y514" i="30" s="1"/>
  <c r="V509" i="30"/>
  <c r="X509" i="30" s="1"/>
  <c r="Y509" i="30" s="1"/>
  <c r="V504" i="30"/>
  <c r="X504" i="30" s="1"/>
  <c r="Y504" i="30" s="1"/>
  <c r="V499" i="30"/>
  <c r="X499" i="30" s="1"/>
  <c r="Y499" i="30" s="1"/>
  <c r="V494" i="30"/>
  <c r="X494" i="30" s="1"/>
  <c r="Y494" i="30" s="1"/>
  <c r="V489" i="30"/>
  <c r="X489" i="30" s="1"/>
  <c r="Y489" i="30" s="1"/>
  <c r="V486" i="30"/>
  <c r="X486" i="30" s="1"/>
  <c r="Y486" i="30" s="1"/>
  <c r="V481" i="30"/>
  <c r="X481" i="30" s="1"/>
  <c r="Y481" i="30" s="1"/>
  <c r="V478" i="30"/>
  <c r="X478" i="30" s="1"/>
  <c r="Y478" i="30" s="1"/>
  <c r="V473" i="30"/>
  <c r="X473" i="30" s="1"/>
  <c r="Y473" i="30" s="1"/>
  <c r="V472" i="30"/>
  <c r="X472" i="30" s="1"/>
  <c r="Y472" i="30" s="1"/>
  <c r="V471" i="30"/>
  <c r="X471" i="30" s="1"/>
  <c r="Y471" i="30" s="1"/>
  <c r="V470" i="30"/>
  <c r="X470" i="30" s="1"/>
  <c r="Y470" i="30" s="1"/>
  <c r="V469" i="30"/>
  <c r="X469" i="30" s="1"/>
  <c r="Y469" i="30" s="1"/>
  <c r="V468" i="30"/>
  <c r="X468" i="30" s="1"/>
  <c r="Y468" i="30" s="1"/>
  <c r="V467" i="30"/>
  <c r="X467" i="30" s="1"/>
  <c r="Y467" i="30" s="1"/>
  <c r="V466" i="30"/>
  <c r="X466" i="30" s="1"/>
  <c r="Y466" i="30" s="1"/>
  <c r="V465" i="30"/>
  <c r="X465" i="30" s="1"/>
  <c r="Y465" i="30" s="1"/>
  <c r="V460" i="30"/>
  <c r="X460" i="30" s="1"/>
  <c r="Y460" i="30" s="1"/>
  <c r="V459" i="30"/>
  <c r="X459" i="30" s="1"/>
  <c r="Y459" i="30" s="1"/>
  <c r="V450" i="30"/>
  <c r="X450" i="30" s="1"/>
  <c r="Y450" i="30" s="1"/>
  <c r="V445" i="30"/>
  <c r="X445" i="30" s="1"/>
  <c r="Y445" i="30" s="1"/>
  <c r="V444" i="30"/>
  <c r="X444" i="30" s="1"/>
  <c r="Y444" i="30" s="1"/>
  <c r="V439" i="30"/>
  <c r="X439" i="30" s="1"/>
  <c r="Y439" i="30" s="1"/>
  <c r="V434" i="30"/>
  <c r="X434" i="30" s="1"/>
  <c r="Y434" i="30" s="1"/>
  <c r="V423" i="30"/>
  <c r="X423" i="30" s="1"/>
  <c r="Y423" i="30" s="1"/>
  <c r="V422" i="30"/>
  <c r="X422" i="30" s="1"/>
  <c r="Y422" i="30" s="1"/>
  <c r="V421" i="30"/>
  <c r="X421" i="30" s="1"/>
  <c r="Y421" i="30" s="1"/>
  <c r="V420" i="30"/>
  <c r="X420" i="30" s="1"/>
  <c r="Y420" i="30" s="1"/>
  <c r="V418" i="30"/>
  <c r="X418" i="30" s="1"/>
  <c r="Y418" i="30" s="1"/>
  <c r="V413" i="30"/>
  <c r="X413" i="30" s="1"/>
  <c r="Y413" i="30" s="1"/>
  <c r="V411" i="30"/>
  <c r="X411" i="30" s="1"/>
  <c r="Y411" i="30" s="1"/>
  <c r="V406" i="30"/>
  <c r="X406" i="30" s="1"/>
  <c r="Y406" i="30" s="1"/>
  <c r="V405" i="30"/>
  <c r="X405" i="30" s="1"/>
  <c r="Y405" i="30" s="1"/>
  <c r="V404" i="30"/>
  <c r="X404" i="30" s="1"/>
  <c r="Y404" i="30" s="1"/>
  <c r="V403" i="30"/>
  <c r="X403" i="30" s="1"/>
  <c r="Y403" i="30" s="1"/>
  <c r="V402" i="30"/>
  <c r="X402" i="30" s="1"/>
  <c r="Y402" i="30" s="1"/>
  <c r="V401" i="30"/>
  <c r="X401" i="30" s="1"/>
  <c r="Y401" i="30" s="1"/>
  <c r="V400" i="30"/>
  <c r="X400" i="30" s="1"/>
  <c r="Y400" i="30" s="1"/>
  <c r="V395" i="30"/>
  <c r="X395" i="30" s="1"/>
  <c r="Y395" i="30" s="1"/>
  <c r="V394" i="30"/>
  <c r="X394" i="30" s="1"/>
  <c r="Y394" i="30" s="1"/>
  <c r="V393" i="30"/>
  <c r="X393" i="30" s="1"/>
  <c r="Y393" i="30" s="1"/>
  <c r="V392" i="30"/>
  <c r="X392" i="30" s="1"/>
  <c r="Y392" i="30" s="1"/>
  <c r="V391" i="30"/>
  <c r="X391" i="30" s="1"/>
  <c r="Y391" i="30" s="1"/>
  <c r="V390" i="30"/>
  <c r="X390" i="30" s="1"/>
  <c r="Y390" i="30" s="1"/>
  <c r="V389" i="30"/>
  <c r="X389" i="30" s="1"/>
  <c r="Y389" i="30" s="1"/>
  <c r="V388" i="30"/>
  <c r="X388" i="30" s="1"/>
  <c r="Y388" i="30" s="1"/>
  <c r="V387" i="30"/>
  <c r="X387" i="30" s="1"/>
  <c r="Y387" i="30" s="1"/>
  <c r="V386" i="30"/>
  <c r="X386" i="30" s="1"/>
  <c r="Y386" i="30" s="1"/>
  <c r="V381" i="30"/>
  <c r="X381" i="30" s="1"/>
  <c r="Y381" i="30" s="1"/>
  <c r="V380" i="30"/>
  <c r="X380" i="30" s="1"/>
  <c r="Y380" i="30" s="1"/>
  <c r="V379" i="30"/>
  <c r="X379" i="30" s="1"/>
  <c r="Y379" i="30" s="1"/>
  <c r="V378" i="30"/>
  <c r="X378" i="30" s="1"/>
  <c r="Y378" i="30" s="1"/>
  <c r="V377" i="30"/>
  <c r="X377" i="30" s="1"/>
  <c r="Y377" i="30" s="1"/>
  <c r="V376" i="30"/>
  <c r="X376" i="30" s="1"/>
  <c r="Y376" i="30" s="1"/>
  <c r="V375" i="30"/>
  <c r="X375" i="30" s="1"/>
  <c r="Y375" i="30" s="1"/>
  <c r="V374" i="30"/>
  <c r="X374" i="30" s="1"/>
  <c r="Y374" i="30" s="1"/>
  <c r="X373" i="30"/>
  <c r="Y373" i="30" s="1"/>
  <c r="V373" i="30"/>
  <c r="V372" i="30"/>
  <c r="X372" i="30" s="1"/>
  <c r="Y372" i="30" s="1"/>
  <c r="V371" i="30"/>
  <c r="X371" i="30" s="1"/>
  <c r="Y371" i="30" s="1"/>
  <c r="V370" i="30"/>
  <c r="X370" i="30" s="1"/>
  <c r="Y370" i="30" s="1"/>
  <c r="V369" i="30"/>
  <c r="X369" i="30" s="1"/>
  <c r="Y369" i="30" s="1"/>
  <c r="V368" i="30"/>
  <c r="X368" i="30" s="1"/>
  <c r="Y368" i="30" s="1"/>
  <c r="V367" i="30"/>
  <c r="X367" i="30" s="1"/>
  <c r="Y367" i="30" s="1"/>
  <c r="V366" i="30"/>
  <c r="X366" i="30" s="1"/>
  <c r="Y366" i="30" s="1"/>
  <c r="V365" i="30"/>
  <c r="X365" i="30" s="1"/>
  <c r="Y365" i="30" s="1"/>
  <c r="V363" i="30"/>
  <c r="X363" i="30" s="1"/>
  <c r="Y363" i="30" s="1"/>
  <c r="V362" i="30"/>
  <c r="X362" i="30" s="1"/>
  <c r="Y362" i="30" s="1"/>
  <c r="V361" i="30"/>
  <c r="X361" i="30" s="1"/>
  <c r="Y361" i="30" s="1"/>
  <c r="V360" i="30"/>
  <c r="X360" i="30" s="1"/>
  <c r="Y360" i="30" s="1"/>
  <c r="V359" i="30"/>
  <c r="X359" i="30" s="1"/>
  <c r="Y359" i="30" s="1"/>
  <c r="V354" i="30"/>
  <c r="X354" i="30" s="1"/>
  <c r="Y354" i="30" s="1"/>
  <c r="V353" i="30"/>
  <c r="X353" i="30" s="1"/>
  <c r="Y353" i="30" s="1"/>
  <c r="V352" i="30"/>
  <c r="X352" i="30" s="1"/>
  <c r="Y352" i="30" s="1"/>
  <c r="V351" i="30"/>
  <c r="X351" i="30" s="1"/>
  <c r="Y351" i="30" s="1"/>
  <c r="V350" i="30"/>
  <c r="X350" i="30" s="1"/>
  <c r="Y350" i="30" s="1"/>
  <c r="V349" i="30"/>
  <c r="X349" i="30" s="1"/>
  <c r="Y349" i="30" s="1"/>
  <c r="V344" i="30"/>
  <c r="X344" i="30" s="1"/>
  <c r="Y344" i="30" s="1"/>
  <c r="V343" i="30"/>
  <c r="X343" i="30" s="1"/>
  <c r="Y343" i="30" s="1"/>
  <c r="V342" i="30"/>
  <c r="X342" i="30" s="1"/>
  <c r="Y342" i="30" s="1"/>
  <c r="V341" i="30"/>
  <c r="X341" i="30" s="1"/>
  <c r="Y341" i="30" s="1"/>
  <c r="V340" i="30"/>
  <c r="X340" i="30" s="1"/>
  <c r="Y340" i="30" s="1"/>
  <c r="V339" i="30"/>
  <c r="X339" i="30" s="1"/>
  <c r="Y339" i="30" s="1"/>
  <c r="V338" i="30"/>
  <c r="X338" i="30" s="1"/>
  <c r="Y338" i="30" s="1"/>
  <c r="V337" i="30"/>
  <c r="X337" i="30" s="1"/>
  <c r="Y337" i="30" s="1"/>
  <c r="V336" i="30"/>
  <c r="X336" i="30" s="1"/>
  <c r="Y336" i="30" s="1"/>
  <c r="V335" i="30"/>
  <c r="X335" i="30" s="1"/>
  <c r="Y335" i="30" s="1"/>
  <c r="V333" i="30"/>
  <c r="X333" i="30" s="1"/>
  <c r="Y333" i="30" s="1"/>
  <c r="V331" i="30"/>
  <c r="X331" i="30" s="1"/>
  <c r="Y331" i="30" s="1"/>
  <c r="V329" i="30"/>
  <c r="X329" i="30" s="1"/>
  <c r="Y329" i="30" s="1"/>
  <c r="V327" i="30"/>
  <c r="X327" i="30" s="1"/>
  <c r="Y327" i="30" s="1"/>
  <c r="V326" i="30"/>
  <c r="X326" i="30" s="1"/>
  <c r="Y326" i="30" s="1"/>
  <c r="V325" i="30"/>
  <c r="X325" i="30" s="1"/>
  <c r="Y325" i="30" s="1"/>
  <c r="V323" i="30"/>
  <c r="X323" i="30" s="1"/>
  <c r="Y323" i="30" s="1"/>
  <c r="V321" i="30"/>
  <c r="X321" i="30" s="1"/>
  <c r="Y321" i="30" s="1"/>
  <c r="V316" i="30"/>
  <c r="X316" i="30" s="1"/>
  <c r="Y316" i="30" s="1"/>
  <c r="V314" i="30"/>
  <c r="X314" i="30" s="1"/>
  <c r="Y314" i="30" s="1"/>
  <c r="V313" i="30"/>
  <c r="X313" i="30" s="1"/>
  <c r="Y313" i="30" s="1"/>
  <c r="V312" i="30"/>
  <c r="X312" i="30" s="1"/>
  <c r="Y312" i="30" s="1"/>
  <c r="V311" i="30"/>
  <c r="X311" i="30" s="1"/>
  <c r="Y311" i="30" s="1"/>
  <c r="V310" i="30"/>
  <c r="X310" i="30" s="1"/>
  <c r="Y310" i="30" s="1"/>
  <c r="V309" i="30"/>
  <c r="X309" i="30" s="1"/>
  <c r="Y309" i="30" s="1"/>
  <c r="V308" i="30"/>
  <c r="X308" i="30" s="1"/>
  <c r="Y308" i="30" s="1"/>
  <c r="V307" i="30"/>
  <c r="X307" i="30" s="1"/>
  <c r="Y307" i="30" s="1"/>
  <c r="V306" i="30"/>
  <c r="X306" i="30" s="1"/>
  <c r="Y306" i="30" s="1"/>
  <c r="V301" i="30"/>
  <c r="X301" i="30" s="1"/>
  <c r="Y301" i="30" s="1"/>
  <c r="V300" i="30"/>
  <c r="X300" i="30" s="1"/>
  <c r="Y300" i="30" s="1"/>
  <c r="V299" i="30"/>
  <c r="X299" i="30" s="1"/>
  <c r="Y299" i="30" s="1"/>
  <c r="V298" i="30"/>
  <c r="X298" i="30" s="1"/>
  <c r="Y298" i="30" s="1"/>
  <c r="V297" i="30"/>
  <c r="X297" i="30" s="1"/>
  <c r="Y297" i="30" s="1"/>
  <c r="V296" i="30"/>
  <c r="X296" i="30" s="1"/>
  <c r="Y296" i="30" s="1"/>
  <c r="V291" i="30"/>
  <c r="X291" i="30" s="1"/>
  <c r="Y291" i="30" s="1"/>
  <c r="V290" i="30"/>
  <c r="X290" i="30" s="1"/>
  <c r="Y290" i="30" s="1"/>
  <c r="V289" i="30"/>
  <c r="X289" i="30" s="1"/>
  <c r="Y289" i="30" s="1"/>
  <c r="V288" i="30"/>
  <c r="X288" i="30" s="1"/>
  <c r="Y288" i="30" s="1"/>
  <c r="V287" i="30"/>
  <c r="X287" i="30" s="1"/>
  <c r="Y287" i="30" s="1"/>
  <c r="V286" i="30"/>
  <c r="X286" i="30" s="1"/>
  <c r="Y286" i="30" s="1"/>
  <c r="V285" i="30"/>
  <c r="X285" i="30" s="1"/>
  <c r="Y285" i="30" s="1"/>
  <c r="V284" i="30"/>
  <c r="X284" i="30" s="1"/>
  <c r="Y284" i="30" s="1"/>
  <c r="V283" i="30"/>
  <c r="X283" i="30" s="1"/>
  <c r="Y283" i="30" s="1"/>
  <c r="V282" i="30"/>
  <c r="X282" i="30" s="1"/>
  <c r="Y282" i="30" s="1"/>
  <c r="V281" i="30"/>
  <c r="X281" i="30" s="1"/>
  <c r="Y281" i="30" s="1"/>
  <c r="V280" i="30"/>
  <c r="X280" i="30" s="1"/>
  <c r="Y280" i="30" s="1"/>
  <c r="V279" i="30"/>
  <c r="X279" i="30" s="1"/>
  <c r="Y279" i="30" s="1"/>
  <c r="V278" i="30"/>
  <c r="X278" i="30" s="1"/>
  <c r="Y278" i="30" s="1"/>
  <c r="X277" i="30"/>
  <c r="Y277" i="30" s="1"/>
  <c r="V277" i="30"/>
  <c r="V275" i="30"/>
  <c r="X275" i="30" s="1"/>
  <c r="Y275" i="30" s="1"/>
  <c r="V270" i="30"/>
  <c r="X270" i="30" s="1"/>
  <c r="Y270" i="30" s="1"/>
  <c r="V268" i="30"/>
  <c r="X268" i="30" s="1"/>
  <c r="Y268" i="30" s="1"/>
  <c r="V263" i="30"/>
  <c r="X263" i="30" s="1"/>
  <c r="Y263" i="30" s="1"/>
  <c r="V262" i="30"/>
  <c r="X262" i="30" s="1"/>
  <c r="Y262" i="30" s="1"/>
  <c r="V261" i="30"/>
  <c r="X261" i="30" s="1"/>
  <c r="Y261" i="30" s="1"/>
  <c r="V260" i="30"/>
  <c r="X260" i="30" s="1"/>
  <c r="Y260" i="30" s="1"/>
  <c r="V259" i="30"/>
  <c r="X259" i="30" s="1"/>
  <c r="Y259" i="30" s="1"/>
  <c r="V258" i="30"/>
  <c r="X258" i="30" s="1"/>
  <c r="Y258" i="30" s="1"/>
  <c r="V257" i="30"/>
  <c r="X257" i="30" s="1"/>
  <c r="Y257" i="30" s="1"/>
  <c r="V256" i="30"/>
  <c r="X256" i="30" s="1"/>
  <c r="Y256" i="30" s="1"/>
  <c r="V251" i="30"/>
  <c r="X251" i="30" s="1"/>
  <c r="Y251" i="30" s="1"/>
  <c r="X250" i="30"/>
  <c r="Y250" i="30" s="1"/>
  <c r="V250" i="30"/>
  <c r="V245" i="30"/>
  <c r="X245" i="30" s="1"/>
  <c r="Y245" i="30" s="1"/>
  <c r="V244" i="30"/>
  <c r="X244" i="30" s="1"/>
  <c r="Y244" i="30" s="1"/>
  <c r="V243" i="30"/>
  <c r="X243" i="30" s="1"/>
  <c r="Y243" i="30" s="1"/>
  <c r="V242" i="30"/>
  <c r="X242" i="30" s="1"/>
  <c r="Y242" i="30" s="1"/>
  <c r="V241" i="30"/>
  <c r="X241" i="30" s="1"/>
  <c r="Y241" i="30" s="1"/>
  <c r="V240" i="30"/>
  <c r="X240" i="30" s="1"/>
  <c r="Y240" i="30" s="1"/>
  <c r="V238" i="30"/>
  <c r="X238" i="30" s="1"/>
  <c r="Y238" i="30" s="1"/>
  <c r="V236" i="30"/>
  <c r="X236" i="30" s="1"/>
  <c r="Y236" i="30" s="1"/>
  <c r="V234" i="30"/>
  <c r="X234" i="30" s="1"/>
  <c r="Y234" i="30" s="1"/>
  <c r="V229" i="30"/>
  <c r="X229" i="30" s="1"/>
  <c r="Y229" i="30" s="1"/>
  <c r="V227" i="30"/>
  <c r="X227" i="30" s="1"/>
  <c r="Y227" i="30" s="1"/>
  <c r="V221" i="30"/>
  <c r="X221" i="30" s="1"/>
  <c r="Y221" i="30" s="1"/>
  <c r="V220" i="30"/>
  <c r="X220" i="30" s="1"/>
  <c r="Y220" i="30" s="1"/>
  <c r="V219" i="30"/>
  <c r="X219" i="30" s="1"/>
  <c r="Y219" i="30" s="1"/>
  <c r="V215" i="30"/>
  <c r="X215" i="30" s="1"/>
  <c r="Y215" i="30" s="1"/>
  <c r="V213" i="30"/>
  <c r="X213" i="30" s="1"/>
  <c r="Y213" i="30" s="1"/>
  <c r="V208" i="30"/>
  <c r="X208" i="30" s="1"/>
  <c r="Y208" i="30" s="1"/>
  <c r="V207" i="30"/>
  <c r="X207" i="30" s="1"/>
  <c r="Y207" i="30" s="1"/>
  <c r="V202" i="30"/>
  <c r="X202" i="30" s="1"/>
  <c r="Y202" i="30" s="1"/>
  <c r="V201" i="30"/>
  <c r="X201" i="30" s="1"/>
  <c r="Y201" i="30" s="1"/>
  <c r="V200" i="30"/>
  <c r="X200" i="30" s="1"/>
  <c r="Y200" i="30" s="1"/>
  <c r="V195" i="30"/>
  <c r="X195" i="30" s="1"/>
  <c r="Y195" i="30" s="1"/>
  <c r="V194" i="30"/>
  <c r="X194" i="30" s="1"/>
  <c r="Y194" i="30" s="1"/>
  <c r="V190" i="30"/>
  <c r="X190" i="30" s="1"/>
  <c r="Y190" i="30" s="1"/>
  <c r="V189" i="30"/>
  <c r="X189" i="30" s="1"/>
  <c r="Y189" i="30" s="1"/>
  <c r="V185" i="30"/>
  <c r="X185" i="30" s="1"/>
  <c r="Y185" i="30" s="1"/>
  <c r="V184" i="30"/>
  <c r="X184" i="30" s="1"/>
  <c r="Y184" i="30" s="1"/>
  <c r="V183" i="30"/>
  <c r="X183" i="30" s="1"/>
  <c r="Y183" i="30" s="1"/>
  <c r="V182" i="30"/>
  <c r="X182" i="30" s="1"/>
  <c r="Y182" i="30" s="1"/>
  <c r="V181" i="30"/>
  <c r="X181" i="30" s="1"/>
  <c r="Y181" i="30" s="1"/>
  <c r="V176" i="30"/>
  <c r="X176" i="30" s="1"/>
  <c r="Y176" i="30" s="1"/>
  <c r="V175" i="30"/>
  <c r="X175" i="30" s="1"/>
  <c r="Y175" i="30" s="1"/>
  <c r="V174" i="30"/>
  <c r="X174" i="30" s="1"/>
  <c r="Y174" i="30" s="1"/>
  <c r="V173" i="30"/>
  <c r="X173" i="30" s="1"/>
  <c r="Y173" i="30" s="1"/>
  <c r="X168" i="30"/>
  <c r="Y168" i="30" s="1"/>
  <c r="V168" i="30"/>
  <c r="V167" i="30"/>
  <c r="X167" i="30" s="1"/>
  <c r="Y167" i="30" s="1"/>
  <c r="V163" i="30"/>
  <c r="X163" i="30" s="1"/>
  <c r="Y163" i="30" s="1"/>
  <c r="V161" i="30"/>
  <c r="X161" i="30" s="1"/>
  <c r="Y161" i="30" s="1"/>
  <c r="V160" i="30"/>
  <c r="X160" i="30" s="1"/>
  <c r="Y160" i="30" s="1"/>
  <c r="V155" i="30"/>
  <c r="X155" i="30" s="1"/>
  <c r="Y155" i="30" s="1"/>
  <c r="V152" i="30"/>
  <c r="X152" i="30" s="1"/>
  <c r="Y152" i="30" s="1"/>
  <c r="V150" i="30"/>
  <c r="X150" i="30" s="1"/>
  <c r="Y150" i="30" s="1"/>
  <c r="V148" i="30"/>
  <c r="X148" i="30" s="1"/>
  <c r="Y148" i="30" s="1"/>
  <c r="V146" i="30"/>
  <c r="X146" i="30" s="1"/>
  <c r="Y146" i="30" s="1"/>
  <c r="V144" i="30"/>
  <c r="X144" i="30" s="1"/>
  <c r="Y144" i="30" s="1"/>
  <c r="V139" i="30"/>
  <c r="X139" i="30" s="1"/>
  <c r="Y139" i="30" s="1"/>
  <c r="V137" i="30"/>
  <c r="X137" i="30" s="1"/>
  <c r="Y137" i="30" s="1"/>
  <c r="V135" i="30"/>
  <c r="X135" i="30" s="1"/>
  <c r="Y135" i="30" s="1"/>
  <c r="V133" i="30"/>
  <c r="X133" i="30" s="1"/>
  <c r="Y133" i="30" s="1"/>
  <c r="V131" i="30"/>
  <c r="X131" i="30" s="1"/>
  <c r="Y131" i="30" s="1"/>
  <c r="V129" i="30"/>
  <c r="X129" i="30" s="1"/>
  <c r="Y129" i="30" s="1"/>
  <c r="V127" i="30"/>
  <c r="X127" i="30" s="1"/>
  <c r="Y127" i="30" s="1"/>
  <c r="V125" i="30"/>
  <c r="X125" i="30" s="1"/>
  <c r="Y125" i="30" s="1"/>
  <c r="V123" i="30"/>
  <c r="X123" i="30" s="1"/>
  <c r="Y123" i="30" s="1"/>
  <c r="V121" i="30"/>
  <c r="X121" i="30" s="1"/>
  <c r="Y121" i="30" s="1"/>
  <c r="V119" i="30"/>
  <c r="X119" i="30" s="1"/>
  <c r="Y119" i="30" s="1"/>
  <c r="V117" i="30"/>
  <c r="X117" i="30" s="1"/>
  <c r="Y117" i="30" s="1"/>
  <c r="V115" i="30"/>
  <c r="X115" i="30" s="1"/>
  <c r="Y115" i="30" s="1"/>
  <c r="V113" i="30"/>
  <c r="X113" i="30" s="1"/>
  <c r="Y113" i="30" s="1"/>
  <c r="V111" i="30"/>
  <c r="X111" i="30" s="1"/>
  <c r="Y111" i="30" s="1"/>
  <c r="V109" i="30"/>
  <c r="X109" i="30" s="1"/>
  <c r="Y109" i="30" s="1"/>
  <c r="V107" i="30"/>
  <c r="X107" i="30" s="1"/>
  <c r="Y107" i="30" s="1"/>
  <c r="V105" i="30"/>
  <c r="X105" i="30" s="1"/>
  <c r="Y105" i="30" s="1"/>
  <c r="V100" i="30"/>
  <c r="X100" i="30" s="1"/>
  <c r="Y100" i="30" s="1"/>
  <c r="V95" i="30"/>
  <c r="X95" i="30" s="1"/>
  <c r="Y95" i="30" s="1"/>
  <c r="V90" i="30"/>
  <c r="X90" i="30" s="1"/>
  <c r="Y90" i="30" s="1"/>
  <c r="V85" i="30"/>
  <c r="X85" i="30" s="1"/>
  <c r="Y85" i="30" s="1"/>
  <c r="V80" i="30"/>
  <c r="X80" i="30" s="1"/>
  <c r="Y80" i="30" s="1"/>
  <c r="V75" i="30"/>
  <c r="X75" i="30" s="1"/>
  <c r="Y75" i="30" s="1"/>
  <c r="V70" i="30"/>
  <c r="X70" i="30" s="1"/>
  <c r="Y70" i="30" s="1"/>
  <c r="V65" i="30"/>
  <c r="X65" i="30" s="1"/>
  <c r="Y65" i="30" s="1"/>
  <c r="V60" i="30"/>
  <c r="X60" i="30" s="1"/>
  <c r="Y60" i="30" s="1"/>
  <c r="V55" i="30"/>
  <c r="X55" i="30" s="1"/>
  <c r="Y55" i="30" s="1"/>
  <c r="V53" i="30"/>
  <c r="X53" i="30" s="1"/>
  <c r="Y53" i="30" s="1"/>
  <c r="V52" i="30"/>
  <c r="X52" i="30" s="1"/>
  <c r="Y52" i="30" s="1"/>
  <c r="V51" i="30"/>
  <c r="X51" i="30" s="1"/>
  <c r="Y51" i="30" s="1"/>
  <c r="V50" i="30"/>
  <c r="X50" i="30" s="1"/>
  <c r="Y50" i="30" s="1"/>
  <c r="V49" i="30"/>
  <c r="X49" i="30" s="1"/>
  <c r="Y49" i="30" s="1"/>
  <c r="V48" i="30"/>
  <c r="X48" i="30" s="1"/>
  <c r="Y48" i="30" s="1"/>
  <c r="V43" i="30"/>
  <c r="X43" i="30" s="1"/>
  <c r="Y43" i="30" s="1"/>
  <c r="V41" i="30"/>
  <c r="V40" i="30"/>
  <c r="X40" i="30" s="1"/>
  <c r="Y40" i="30" s="1"/>
  <c r="V35" i="30"/>
  <c r="X35" i="30" s="1"/>
  <c r="Y35" i="30" s="1"/>
  <c r="V34" i="30"/>
  <c r="X34" i="30" s="1"/>
  <c r="Y34" i="30" s="1"/>
  <c r="V30" i="30"/>
  <c r="X30" i="30" s="1"/>
  <c r="Y30" i="30" s="1"/>
  <c r="L501" i="29"/>
  <c r="L499" i="29"/>
  <c r="L498" i="29"/>
  <c r="L497" i="29"/>
  <c r="L500" i="29" s="1"/>
  <c r="V435" i="29"/>
  <c r="X435" i="29" s="1"/>
  <c r="V433" i="29"/>
  <c r="X433" i="29" s="1"/>
  <c r="Y433" i="29" s="1"/>
  <c r="V428" i="29"/>
  <c r="X428" i="29" s="1"/>
  <c r="Y428" i="29" s="1"/>
  <c r="V427" i="29"/>
  <c r="X427" i="29" s="1"/>
  <c r="Y427" i="29" s="1"/>
  <c r="V426" i="29"/>
  <c r="X426" i="29" s="1"/>
  <c r="Y426" i="29" s="1"/>
  <c r="V425" i="29"/>
  <c r="X425" i="29" s="1"/>
  <c r="Y425" i="29" s="1"/>
  <c r="V424" i="29"/>
  <c r="X424" i="29" s="1"/>
  <c r="Y424" i="29" s="1"/>
  <c r="V423" i="29"/>
  <c r="X423" i="29" s="1"/>
  <c r="Y423" i="29" s="1"/>
  <c r="V422" i="29"/>
  <c r="X422" i="29" s="1"/>
  <c r="Y422" i="29" s="1"/>
  <c r="V421" i="29"/>
  <c r="X421" i="29" s="1"/>
  <c r="Y421" i="29" s="1"/>
  <c r="V420" i="29"/>
  <c r="X420" i="29" s="1"/>
  <c r="Y420" i="29" s="1"/>
  <c r="V419" i="29"/>
  <c r="X419" i="29" s="1"/>
  <c r="Y419" i="29" s="1"/>
  <c r="V418" i="29"/>
  <c r="X418" i="29" s="1"/>
  <c r="Y418" i="29" s="1"/>
  <c r="V416" i="29"/>
  <c r="X416" i="29" s="1"/>
  <c r="Y416" i="29" s="1"/>
  <c r="V414" i="29"/>
  <c r="X414" i="29" s="1"/>
  <c r="Y414" i="29" s="1"/>
  <c r="V409" i="29"/>
  <c r="X409" i="29" s="1"/>
  <c r="Y409" i="29" s="1"/>
  <c r="V407" i="29"/>
  <c r="X407" i="29" s="1"/>
  <c r="Y407" i="29" s="1"/>
  <c r="V405" i="29"/>
  <c r="X405" i="29" s="1"/>
  <c r="Y405" i="29" s="1"/>
  <c r="V400" i="29"/>
  <c r="X400" i="29" s="1"/>
  <c r="Y400" i="29" s="1"/>
  <c r="V399" i="29"/>
  <c r="X399" i="29" s="1"/>
  <c r="Y399" i="29" s="1"/>
  <c r="V398" i="29"/>
  <c r="X398" i="29" s="1"/>
  <c r="Y398" i="29" s="1"/>
  <c r="V397" i="29"/>
  <c r="X397" i="29" s="1"/>
  <c r="Y397" i="29" s="1"/>
  <c r="V396" i="29"/>
  <c r="X396" i="29" s="1"/>
  <c r="Y396" i="29" s="1"/>
  <c r="V395" i="29"/>
  <c r="X395" i="29" s="1"/>
  <c r="Y395" i="29" s="1"/>
  <c r="V390" i="29"/>
  <c r="X390" i="29" s="1"/>
  <c r="Y390" i="29" s="1"/>
  <c r="V389" i="29"/>
  <c r="X389" i="29" s="1"/>
  <c r="Y389" i="29" s="1"/>
  <c r="V388" i="29"/>
  <c r="X388" i="29" s="1"/>
  <c r="Y388" i="29" s="1"/>
  <c r="V387" i="29"/>
  <c r="X387" i="29" s="1"/>
  <c r="Y387" i="29" s="1"/>
  <c r="V386" i="29"/>
  <c r="X386" i="29" s="1"/>
  <c r="Y386" i="29" s="1"/>
  <c r="V385" i="29"/>
  <c r="X385" i="29" s="1"/>
  <c r="Y385" i="29" s="1"/>
  <c r="V380" i="29"/>
  <c r="X380" i="29" s="1"/>
  <c r="Y380" i="29" s="1"/>
  <c r="V379" i="29"/>
  <c r="X379" i="29" s="1"/>
  <c r="Y379" i="29" s="1"/>
  <c r="V378" i="29"/>
  <c r="X378" i="29" s="1"/>
  <c r="Y378" i="29" s="1"/>
  <c r="V377" i="29"/>
  <c r="X377" i="29" s="1"/>
  <c r="Y377" i="29" s="1"/>
  <c r="V376" i="29"/>
  <c r="X376" i="29" s="1"/>
  <c r="Y376" i="29" s="1"/>
  <c r="V375" i="29"/>
  <c r="X375" i="29" s="1"/>
  <c r="Y375" i="29" s="1"/>
  <c r="V374" i="29"/>
  <c r="X374" i="29" s="1"/>
  <c r="Y374" i="29" s="1"/>
  <c r="V373" i="29"/>
  <c r="X373" i="29" s="1"/>
  <c r="Y373" i="29" s="1"/>
  <c r="V372" i="29"/>
  <c r="X372" i="29" s="1"/>
  <c r="Y372" i="29" s="1"/>
  <c r="V371" i="29"/>
  <c r="X371" i="29" s="1"/>
  <c r="Y371" i="29" s="1"/>
  <c r="V370" i="29"/>
  <c r="X370" i="29" s="1"/>
  <c r="Y370" i="29" s="1"/>
  <c r="V369" i="29"/>
  <c r="X369" i="29" s="1"/>
  <c r="Y369" i="29" s="1"/>
  <c r="V364" i="29"/>
  <c r="X364" i="29" s="1"/>
  <c r="Y364" i="29" s="1"/>
  <c r="V363" i="29"/>
  <c r="X363" i="29" s="1"/>
  <c r="Y363" i="29" s="1"/>
  <c r="V362" i="29"/>
  <c r="X362" i="29" s="1"/>
  <c r="Y362" i="29" s="1"/>
  <c r="V361" i="29"/>
  <c r="X361" i="29" s="1"/>
  <c r="Y361" i="29" s="1"/>
  <c r="V360" i="29"/>
  <c r="X360" i="29" s="1"/>
  <c r="Y360" i="29" s="1"/>
  <c r="V359" i="29"/>
  <c r="X359" i="29" s="1"/>
  <c r="Y359" i="29" s="1"/>
  <c r="V358" i="29"/>
  <c r="X358" i="29" s="1"/>
  <c r="Y358" i="29" s="1"/>
  <c r="V353" i="29"/>
  <c r="X353" i="29" s="1"/>
  <c r="Y353" i="29" s="1"/>
  <c r="V352" i="29"/>
  <c r="X352" i="29" s="1"/>
  <c r="Y352" i="29" s="1"/>
  <c r="V351" i="29"/>
  <c r="X351" i="29" s="1"/>
  <c r="Y351" i="29" s="1"/>
  <c r="V350" i="29"/>
  <c r="X350" i="29" s="1"/>
  <c r="Y350" i="29" s="1"/>
  <c r="V349" i="29"/>
  <c r="X349" i="29" s="1"/>
  <c r="Y349" i="29" s="1"/>
  <c r="V348" i="29"/>
  <c r="X348" i="29" s="1"/>
  <c r="Y348" i="29" s="1"/>
  <c r="V347" i="29"/>
  <c r="X347" i="29" s="1"/>
  <c r="Y347" i="29" s="1"/>
  <c r="V346" i="29"/>
  <c r="X346" i="29" s="1"/>
  <c r="Y346" i="29" s="1"/>
  <c r="V345" i="29"/>
  <c r="X345" i="29" s="1"/>
  <c r="Y345" i="29" s="1"/>
  <c r="V343" i="29"/>
  <c r="X343" i="29" s="1"/>
  <c r="Y343" i="29" s="1"/>
  <c r="V341" i="29"/>
  <c r="X341" i="29" s="1"/>
  <c r="Y341" i="29" s="1"/>
  <c r="V339" i="29"/>
  <c r="X339" i="29" s="1"/>
  <c r="Y339" i="29" s="1"/>
  <c r="V334" i="29"/>
  <c r="X334" i="29" s="1"/>
  <c r="Y334" i="29" s="1"/>
  <c r="V331" i="29"/>
  <c r="X331" i="29" s="1"/>
  <c r="Y331" i="29" s="1"/>
  <c r="V326" i="29"/>
  <c r="X326" i="29" s="1"/>
  <c r="Y326" i="29" s="1"/>
  <c r="V325" i="29"/>
  <c r="X325" i="29" s="1"/>
  <c r="Y325" i="29" s="1"/>
  <c r="V324" i="29"/>
  <c r="X324" i="29" s="1"/>
  <c r="Y324" i="29" s="1"/>
  <c r="V323" i="29"/>
  <c r="X323" i="29" s="1"/>
  <c r="Y323" i="29" s="1"/>
  <c r="V322" i="29"/>
  <c r="X322" i="29" s="1"/>
  <c r="Y322" i="29" s="1"/>
  <c r="V321" i="29"/>
  <c r="X321" i="29" s="1"/>
  <c r="Y321" i="29" s="1"/>
  <c r="V320" i="29"/>
  <c r="X320" i="29" s="1"/>
  <c r="Y320" i="29" s="1"/>
  <c r="V319" i="29"/>
  <c r="X319" i="29" s="1"/>
  <c r="Y319" i="29" s="1"/>
  <c r="V318" i="29"/>
  <c r="X318" i="29" s="1"/>
  <c r="Y318" i="29" s="1"/>
  <c r="V316" i="29"/>
  <c r="X316" i="29" s="1"/>
  <c r="Y316" i="29" s="1"/>
  <c r="V314" i="29"/>
  <c r="X314" i="29" s="1"/>
  <c r="Y314" i="29" s="1"/>
  <c r="V309" i="29"/>
  <c r="X309" i="29" s="1"/>
  <c r="Y309" i="29" s="1"/>
  <c r="V308" i="29"/>
  <c r="X308" i="29" s="1"/>
  <c r="Y308" i="29" s="1"/>
  <c r="V307" i="29"/>
  <c r="X307" i="29" s="1"/>
  <c r="Y307" i="29" s="1"/>
  <c r="V306" i="29"/>
  <c r="X306" i="29" s="1"/>
  <c r="Y306" i="29" s="1"/>
  <c r="V305" i="29"/>
  <c r="X305" i="29" s="1"/>
  <c r="Y305" i="29" s="1"/>
  <c r="V304" i="29"/>
  <c r="X304" i="29" s="1"/>
  <c r="Y304" i="29" s="1"/>
  <c r="V303" i="29"/>
  <c r="X303" i="29" s="1"/>
  <c r="Y303" i="29" s="1"/>
  <c r="V298" i="29"/>
  <c r="X298" i="29" s="1"/>
  <c r="Y298" i="29" s="1"/>
  <c r="V297" i="29"/>
  <c r="X297" i="29" s="1"/>
  <c r="Y297" i="29" s="1"/>
  <c r="V296" i="29"/>
  <c r="X296" i="29" s="1"/>
  <c r="Y296" i="29" s="1"/>
  <c r="V295" i="29"/>
  <c r="X295" i="29" s="1"/>
  <c r="Y295" i="29" s="1"/>
  <c r="V294" i="29"/>
  <c r="X294" i="29" s="1"/>
  <c r="Y294" i="29" s="1"/>
  <c r="V293" i="29"/>
  <c r="X293" i="29" s="1"/>
  <c r="Y293" i="29" s="1"/>
  <c r="V292" i="29"/>
  <c r="X292" i="29" s="1"/>
  <c r="Y292" i="29" s="1"/>
  <c r="V291" i="29"/>
  <c r="X291" i="29" s="1"/>
  <c r="Y291" i="29" s="1"/>
  <c r="V286" i="29"/>
  <c r="X286" i="29" s="1"/>
  <c r="Y286" i="29" s="1"/>
  <c r="V285" i="29"/>
  <c r="X285" i="29" s="1"/>
  <c r="Y285" i="29" s="1"/>
  <c r="V284" i="29"/>
  <c r="X284" i="29" s="1"/>
  <c r="Y284" i="29" s="1"/>
  <c r="V283" i="29"/>
  <c r="X283" i="29" s="1"/>
  <c r="Y283" i="29" s="1"/>
  <c r="V282" i="29"/>
  <c r="X282" i="29" s="1"/>
  <c r="Y282" i="29" s="1"/>
  <c r="V281" i="29"/>
  <c r="X281" i="29" s="1"/>
  <c r="Y281" i="29" s="1"/>
  <c r="V280" i="29"/>
  <c r="X280" i="29" s="1"/>
  <c r="Y280" i="29" s="1"/>
  <c r="V275" i="29"/>
  <c r="X275" i="29" s="1"/>
  <c r="Y275" i="29" s="1"/>
  <c r="V272" i="29"/>
  <c r="X272" i="29" s="1"/>
  <c r="Y272" i="29" s="1"/>
  <c r="V267" i="29"/>
  <c r="X267" i="29" s="1"/>
  <c r="Y267" i="29" s="1"/>
  <c r="V266" i="29"/>
  <c r="X266" i="29" s="1"/>
  <c r="Y266" i="29" s="1"/>
  <c r="V262" i="29"/>
  <c r="X262" i="29" s="1"/>
  <c r="Y262" i="29" s="1"/>
  <c r="V261" i="29"/>
  <c r="X261" i="29" s="1"/>
  <c r="Y261" i="29" s="1"/>
  <c r="V260" i="29"/>
  <c r="X260" i="29" s="1"/>
  <c r="Y260" i="29" s="1"/>
  <c r="V259" i="29"/>
  <c r="X259" i="29" s="1"/>
  <c r="Y259" i="29" s="1"/>
  <c r="V258" i="29"/>
  <c r="X258" i="29" s="1"/>
  <c r="Y258" i="29" s="1"/>
  <c r="V257" i="29"/>
  <c r="X257" i="29" s="1"/>
  <c r="Y257" i="29" s="1"/>
  <c r="V256" i="29"/>
  <c r="X256" i="29" s="1"/>
  <c r="Y256" i="29" s="1"/>
  <c r="V254" i="29"/>
  <c r="X254" i="29" s="1"/>
  <c r="Y254" i="29" s="1"/>
  <c r="V249" i="29"/>
  <c r="X249" i="29" s="1"/>
  <c r="Y249" i="29" s="1"/>
  <c r="V248" i="29"/>
  <c r="X248" i="29" s="1"/>
  <c r="Y248" i="29" s="1"/>
  <c r="V245" i="29"/>
  <c r="X245" i="29" s="1"/>
  <c r="Y245" i="29" s="1"/>
  <c r="V240" i="29"/>
  <c r="X240" i="29" s="1"/>
  <c r="Y240" i="29" s="1"/>
  <c r="V238" i="29"/>
  <c r="X238" i="29" s="1"/>
  <c r="Y238" i="29" s="1"/>
  <c r="V233" i="29"/>
  <c r="X233" i="29" s="1"/>
  <c r="Y233" i="29" s="1"/>
  <c r="V232" i="29"/>
  <c r="X232" i="29" s="1"/>
  <c r="Y232" i="29" s="1"/>
  <c r="V231" i="29"/>
  <c r="X231" i="29" s="1"/>
  <c r="Y231" i="29" s="1"/>
  <c r="V230" i="29"/>
  <c r="X230" i="29" s="1"/>
  <c r="Y230" i="29" s="1"/>
  <c r="V229" i="29"/>
  <c r="X229" i="29" s="1"/>
  <c r="Y229" i="29" s="1"/>
  <c r="V225" i="29"/>
  <c r="X225" i="29" s="1"/>
  <c r="Y225" i="29" s="1"/>
  <c r="V220" i="29"/>
  <c r="X220" i="29" s="1"/>
  <c r="Y220" i="29" s="1"/>
  <c r="V219" i="29"/>
  <c r="X219" i="29" s="1"/>
  <c r="Y219" i="29" s="1"/>
  <c r="V214" i="29"/>
  <c r="X214" i="29" s="1"/>
  <c r="Y214" i="29" s="1"/>
  <c r="V209" i="29"/>
  <c r="X209" i="29" s="1"/>
  <c r="Y209" i="29" s="1"/>
  <c r="V198" i="29"/>
  <c r="X198" i="29" s="1"/>
  <c r="Y198" i="29" s="1"/>
  <c r="V197" i="29"/>
  <c r="X197" i="29" s="1"/>
  <c r="Y197" i="29" s="1"/>
  <c r="V193" i="29"/>
  <c r="X193" i="29" s="1"/>
  <c r="Y193" i="29" s="1"/>
  <c r="V192" i="29"/>
  <c r="X192" i="29" s="1"/>
  <c r="Y192" i="29" s="1"/>
  <c r="V187" i="29"/>
  <c r="X187" i="29" s="1"/>
  <c r="Y187" i="29" s="1"/>
  <c r="V186" i="29"/>
  <c r="X186" i="29" s="1"/>
  <c r="Y186" i="29" s="1"/>
  <c r="V185" i="29"/>
  <c r="X185" i="29" s="1"/>
  <c r="Y185" i="29" s="1"/>
  <c r="V180" i="29"/>
  <c r="X180" i="29" s="1"/>
  <c r="Y180" i="29" s="1"/>
  <c r="V179" i="29"/>
  <c r="X179" i="29" s="1"/>
  <c r="Y179" i="29" s="1"/>
  <c r="V175" i="29"/>
  <c r="X175" i="29" s="1"/>
  <c r="Y175" i="29" s="1"/>
  <c r="V174" i="29"/>
  <c r="X174" i="29" s="1"/>
  <c r="Y174" i="29" s="1"/>
  <c r="V170" i="29"/>
  <c r="X170" i="29" s="1"/>
  <c r="Y170" i="29" s="1"/>
  <c r="V169" i="29"/>
  <c r="X169" i="29" s="1"/>
  <c r="Y169" i="29" s="1"/>
  <c r="V165" i="29"/>
  <c r="X165" i="29" s="1"/>
  <c r="Y165" i="29" s="1"/>
  <c r="V163" i="29"/>
  <c r="X163" i="29" s="1"/>
  <c r="Y163" i="29" s="1"/>
  <c r="V157" i="29"/>
  <c r="X157" i="29" s="1"/>
  <c r="Y157" i="29" s="1"/>
  <c r="V156" i="29"/>
  <c r="X156" i="29" s="1"/>
  <c r="Y156" i="29" s="1"/>
  <c r="V155" i="29"/>
  <c r="X155" i="29" s="1"/>
  <c r="Y155" i="29" s="1"/>
  <c r="V151" i="29"/>
  <c r="X151" i="29" s="1"/>
  <c r="Y151" i="29" s="1"/>
  <c r="V149" i="29"/>
  <c r="X149" i="29" s="1"/>
  <c r="Y149" i="29" s="1"/>
  <c r="V144" i="29"/>
  <c r="X144" i="29" s="1"/>
  <c r="Y144" i="29" s="1"/>
  <c r="V141" i="29"/>
  <c r="X141" i="29" s="1"/>
  <c r="Y141" i="29" s="1"/>
  <c r="V139" i="29"/>
  <c r="X139" i="29" s="1"/>
  <c r="Y139" i="29" s="1"/>
  <c r="V137" i="29"/>
  <c r="X137" i="29" s="1"/>
  <c r="Y137" i="29" s="1"/>
  <c r="V135" i="29"/>
  <c r="X135" i="29" s="1"/>
  <c r="Y135" i="29" s="1"/>
  <c r="V130" i="29"/>
  <c r="X130" i="29" s="1"/>
  <c r="Y130" i="29" s="1"/>
  <c r="V128" i="29"/>
  <c r="X128" i="29" s="1"/>
  <c r="Y128" i="29" s="1"/>
  <c r="V126" i="29"/>
  <c r="X126" i="29" s="1"/>
  <c r="Y126" i="29" s="1"/>
  <c r="V124" i="29"/>
  <c r="X124" i="29" s="1"/>
  <c r="Y124" i="29" s="1"/>
  <c r="V122" i="29"/>
  <c r="X122" i="29" s="1"/>
  <c r="Y122" i="29" s="1"/>
  <c r="V120" i="29"/>
  <c r="X120" i="29" s="1"/>
  <c r="Y120" i="29" s="1"/>
  <c r="V118" i="29"/>
  <c r="X118" i="29" s="1"/>
  <c r="Y118" i="29" s="1"/>
  <c r="V116" i="29"/>
  <c r="X116" i="29" s="1"/>
  <c r="Y116" i="29" s="1"/>
  <c r="V114" i="29"/>
  <c r="X114" i="29" s="1"/>
  <c r="Y114" i="29" s="1"/>
  <c r="V112" i="29"/>
  <c r="X112" i="29" s="1"/>
  <c r="Y112" i="29" s="1"/>
  <c r="V110" i="29"/>
  <c r="X110" i="29" s="1"/>
  <c r="Y110" i="29" s="1"/>
  <c r="V108" i="29"/>
  <c r="X108" i="29" s="1"/>
  <c r="Y108" i="29" s="1"/>
  <c r="V106" i="29"/>
  <c r="X106" i="29" s="1"/>
  <c r="Y106" i="29" s="1"/>
  <c r="V104" i="29"/>
  <c r="X104" i="29" s="1"/>
  <c r="Y104" i="29" s="1"/>
  <c r="V102" i="29"/>
  <c r="X102" i="29" s="1"/>
  <c r="Y102" i="29" s="1"/>
  <c r="V100" i="29"/>
  <c r="X100" i="29" s="1"/>
  <c r="Y100" i="29" s="1"/>
  <c r="V95" i="29"/>
  <c r="X95" i="29" s="1"/>
  <c r="Y95" i="29" s="1"/>
  <c r="V90" i="29"/>
  <c r="X90" i="29" s="1"/>
  <c r="Y90" i="29" s="1"/>
  <c r="V85" i="29"/>
  <c r="X85" i="29" s="1"/>
  <c r="Y85" i="29" s="1"/>
  <c r="V80" i="29"/>
  <c r="X80" i="29" s="1"/>
  <c r="Y80" i="29" s="1"/>
  <c r="V75" i="29"/>
  <c r="X75" i="29" s="1"/>
  <c r="Y75" i="29" s="1"/>
  <c r="V70" i="29"/>
  <c r="X70" i="29" s="1"/>
  <c r="Y70" i="29" s="1"/>
  <c r="V65" i="29"/>
  <c r="X65" i="29" s="1"/>
  <c r="Y65" i="29" s="1"/>
  <c r="V60" i="29"/>
  <c r="X60" i="29" s="1"/>
  <c r="Y60" i="29" s="1"/>
  <c r="V57" i="29"/>
  <c r="X57" i="29" s="1"/>
  <c r="Y57" i="29" s="1"/>
  <c r="V56" i="29"/>
  <c r="X56" i="29" s="1"/>
  <c r="Y56" i="29" s="1"/>
  <c r="V55" i="29"/>
  <c r="X55" i="29" s="1"/>
  <c r="Y55" i="29" s="1"/>
  <c r="V54" i="29"/>
  <c r="X54" i="29" s="1"/>
  <c r="Y54" i="29" s="1"/>
  <c r="V49" i="29"/>
  <c r="X49" i="29" s="1"/>
  <c r="Y49" i="29" s="1"/>
  <c r="V43" i="29"/>
  <c r="X43" i="29" s="1"/>
  <c r="Y43" i="29" s="1"/>
  <c r="V36" i="29"/>
  <c r="X36" i="29" s="1"/>
  <c r="Y36" i="29" s="1"/>
  <c r="V30" i="29"/>
  <c r="L363" i="28"/>
  <c r="L361" i="28"/>
  <c r="V304" i="28" s="1"/>
  <c r="X304" i="28" s="1"/>
  <c r="L360" i="28"/>
  <c r="L359" i="28"/>
  <c r="V302" i="28"/>
  <c r="X302" i="28" s="1"/>
  <c r="Y302" i="28" s="1"/>
  <c r="V301" i="28"/>
  <c r="X301" i="28" s="1"/>
  <c r="Y301" i="28" s="1"/>
  <c r="V300" i="28"/>
  <c r="X300" i="28" s="1"/>
  <c r="Y300" i="28" s="1"/>
  <c r="V299" i="28"/>
  <c r="X299" i="28" s="1"/>
  <c r="Y299" i="28" s="1"/>
  <c r="V298" i="28"/>
  <c r="X298" i="28" s="1"/>
  <c r="Y298" i="28" s="1"/>
  <c r="V297" i="28"/>
  <c r="X297" i="28" s="1"/>
  <c r="Y297" i="28" s="1"/>
  <c r="V296" i="28"/>
  <c r="X296" i="28" s="1"/>
  <c r="Y296" i="28" s="1"/>
  <c r="V295" i="28"/>
  <c r="X295" i="28" s="1"/>
  <c r="Y295" i="28" s="1"/>
  <c r="V293" i="28"/>
  <c r="X293" i="28" s="1"/>
  <c r="Y293" i="28" s="1"/>
  <c r="V291" i="28"/>
  <c r="X291" i="28" s="1"/>
  <c r="Y291" i="28" s="1"/>
  <c r="V286" i="28"/>
  <c r="X286" i="28" s="1"/>
  <c r="Y286" i="28" s="1"/>
  <c r="V285" i="28"/>
  <c r="X285" i="28" s="1"/>
  <c r="Y285" i="28" s="1"/>
  <c r="V284" i="28"/>
  <c r="X284" i="28" s="1"/>
  <c r="Y284" i="28" s="1"/>
  <c r="V283" i="28"/>
  <c r="X283" i="28" s="1"/>
  <c r="Y283" i="28" s="1"/>
  <c r="V282" i="28"/>
  <c r="X282" i="28" s="1"/>
  <c r="Y282" i="28" s="1"/>
  <c r="V281" i="28"/>
  <c r="X281" i="28" s="1"/>
  <c r="Y281" i="28" s="1"/>
  <c r="V276" i="28"/>
  <c r="X276" i="28" s="1"/>
  <c r="Y276" i="28" s="1"/>
  <c r="V275" i="28"/>
  <c r="X275" i="28" s="1"/>
  <c r="Y275" i="28" s="1"/>
  <c r="V274" i="28"/>
  <c r="X274" i="28" s="1"/>
  <c r="Y274" i="28" s="1"/>
  <c r="V273" i="28"/>
  <c r="X273" i="28" s="1"/>
  <c r="Y273" i="28" s="1"/>
  <c r="V272" i="28"/>
  <c r="X272" i="28" s="1"/>
  <c r="Y272" i="28" s="1"/>
  <c r="V271" i="28"/>
  <c r="X271" i="28" s="1"/>
  <c r="Y271" i="28" s="1"/>
  <c r="V270" i="28"/>
  <c r="X270" i="28" s="1"/>
  <c r="Y270" i="28" s="1"/>
  <c r="V269" i="28"/>
  <c r="X269" i="28" s="1"/>
  <c r="Y269" i="28" s="1"/>
  <c r="V268" i="28"/>
  <c r="X268" i="28" s="1"/>
  <c r="Y268" i="28" s="1"/>
  <c r="V267" i="28"/>
  <c r="X267" i="28" s="1"/>
  <c r="Y267" i="28" s="1"/>
  <c r="V262" i="28"/>
  <c r="X262" i="28" s="1"/>
  <c r="Y262" i="28" s="1"/>
  <c r="V261" i="28"/>
  <c r="X261" i="28" s="1"/>
  <c r="Y261" i="28" s="1"/>
  <c r="V260" i="28"/>
  <c r="X260" i="28" s="1"/>
  <c r="Y260" i="28" s="1"/>
  <c r="V259" i="28"/>
  <c r="X259" i="28" s="1"/>
  <c r="Y259" i="28" s="1"/>
  <c r="V258" i="28"/>
  <c r="X258" i="28" s="1"/>
  <c r="Y258" i="28" s="1"/>
  <c r="V257" i="28"/>
  <c r="X257" i="28" s="1"/>
  <c r="Y257" i="28" s="1"/>
  <c r="V256" i="28"/>
  <c r="X256" i="28" s="1"/>
  <c r="Y256" i="28" s="1"/>
  <c r="V255" i="28"/>
  <c r="X255" i="28" s="1"/>
  <c r="Y255" i="28" s="1"/>
  <c r="V254" i="28"/>
  <c r="X254" i="28" s="1"/>
  <c r="Y254" i="28" s="1"/>
  <c r="V252" i="28"/>
  <c r="X252" i="28" s="1"/>
  <c r="Y252" i="28" s="1"/>
  <c r="V247" i="28"/>
  <c r="X247" i="28" s="1"/>
  <c r="Y247" i="28" s="1"/>
  <c r="V245" i="28"/>
  <c r="X245" i="28" s="1"/>
  <c r="Y245" i="28" s="1"/>
  <c r="V244" i="28"/>
  <c r="X244" i="28" s="1"/>
  <c r="Y244" i="28" s="1"/>
  <c r="V243" i="28"/>
  <c r="X243" i="28" s="1"/>
  <c r="Y243" i="28" s="1"/>
  <c r="V242" i="28"/>
  <c r="X242" i="28" s="1"/>
  <c r="Y242" i="28" s="1"/>
  <c r="V241" i="28"/>
  <c r="X241" i="28" s="1"/>
  <c r="Y241" i="28" s="1"/>
  <c r="V240" i="28"/>
  <c r="X240" i="28" s="1"/>
  <c r="Y240" i="28" s="1"/>
  <c r="V239" i="28"/>
  <c r="X239" i="28" s="1"/>
  <c r="Y239" i="28" s="1"/>
  <c r="V238" i="28"/>
  <c r="X238" i="28" s="1"/>
  <c r="Y238" i="28" s="1"/>
  <c r="V236" i="28"/>
  <c r="X236" i="28" s="1"/>
  <c r="Y236" i="28" s="1"/>
  <c r="V234" i="28"/>
  <c r="X234" i="28" s="1"/>
  <c r="Y234" i="28" s="1"/>
  <c r="V229" i="28"/>
  <c r="X229" i="28" s="1"/>
  <c r="Y229" i="28" s="1"/>
  <c r="V228" i="28"/>
  <c r="X228" i="28" s="1"/>
  <c r="Y228" i="28" s="1"/>
  <c r="V227" i="28"/>
  <c r="X227" i="28" s="1"/>
  <c r="Y227" i="28" s="1"/>
  <c r="V226" i="28"/>
  <c r="X226" i="28" s="1"/>
  <c r="Y226" i="28" s="1"/>
  <c r="V225" i="28"/>
  <c r="X225" i="28" s="1"/>
  <c r="Y225" i="28" s="1"/>
  <c r="V224" i="28"/>
  <c r="X224" i="28" s="1"/>
  <c r="Y224" i="28" s="1"/>
  <c r="V223" i="28"/>
  <c r="X223" i="28" s="1"/>
  <c r="Y223" i="28" s="1"/>
  <c r="V218" i="28"/>
  <c r="X218" i="28" s="1"/>
  <c r="Y218" i="28" s="1"/>
  <c r="V217" i="28"/>
  <c r="X217" i="28" s="1"/>
  <c r="Y217" i="28" s="1"/>
  <c r="V216" i="28"/>
  <c r="X216" i="28" s="1"/>
  <c r="Y216" i="28" s="1"/>
  <c r="V215" i="28"/>
  <c r="X215" i="28" s="1"/>
  <c r="Y215" i="28" s="1"/>
  <c r="V214" i="28"/>
  <c r="X214" i="28" s="1"/>
  <c r="Y214" i="28" s="1"/>
  <c r="V213" i="28"/>
  <c r="X213" i="28" s="1"/>
  <c r="Y213" i="28" s="1"/>
  <c r="V212" i="28"/>
  <c r="X212" i="28" s="1"/>
  <c r="Y212" i="28" s="1"/>
  <c r="V211" i="28"/>
  <c r="X211" i="28" s="1"/>
  <c r="Y211" i="28" s="1"/>
  <c r="V210" i="28"/>
  <c r="X210" i="28" s="1"/>
  <c r="Y210" i="28" s="1"/>
  <c r="V209" i="28"/>
  <c r="X209" i="28" s="1"/>
  <c r="Y209" i="28" s="1"/>
  <c r="V204" i="28"/>
  <c r="X204" i="28" s="1"/>
  <c r="Y204" i="28" s="1"/>
  <c r="V203" i="28"/>
  <c r="X203" i="28" s="1"/>
  <c r="Y203" i="28" s="1"/>
  <c r="V202" i="28"/>
  <c r="X202" i="28" s="1"/>
  <c r="Y202" i="28" s="1"/>
  <c r="V201" i="28"/>
  <c r="X201" i="28" s="1"/>
  <c r="Y201" i="28" s="1"/>
  <c r="V200" i="28"/>
  <c r="X200" i="28" s="1"/>
  <c r="Y200" i="28" s="1"/>
  <c r="V199" i="28"/>
  <c r="X199" i="28" s="1"/>
  <c r="Y199" i="28" s="1"/>
  <c r="V198" i="28"/>
  <c r="X198" i="28" s="1"/>
  <c r="Y198" i="28" s="1"/>
  <c r="V197" i="28"/>
  <c r="X197" i="28" s="1"/>
  <c r="Y197" i="28" s="1"/>
  <c r="V196" i="28"/>
  <c r="X196" i="28" s="1"/>
  <c r="Y196" i="28" s="1"/>
  <c r="V194" i="28"/>
  <c r="X194" i="28" s="1"/>
  <c r="Y194" i="28" s="1"/>
  <c r="V189" i="28"/>
  <c r="X189" i="28" s="1"/>
  <c r="Y189" i="28" s="1"/>
  <c r="V187" i="28"/>
  <c r="X187" i="28" s="1"/>
  <c r="Y187" i="28" s="1"/>
  <c r="V183" i="28"/>
  <c r="X183" i="28" s="1"/>
  <c r="Y183" i="28" s="1"/>
  <c r="V182" i="28"/>
  <c r="X182" i="28" s="1"/>
  <c r="Y182" i="28" s="1"/>
  <c r="V181" i="28"/>
  <c r="X181" i="28" s="1"/>
  <c r="Y181" i="28" s="1"/>
  <c r="V180" i="28"/>
  <c r="X180" i="28" s="1"/>
  <c r="Y180" i="28" s="1"/>
  <c r="V179" i="28"/>
  <c r="X179" i="28" s="1"/>
  <c r="Y179" i="28" s="1"/>
  <c r="V178" i="28"/>
  <c r="X178" i="28" s="1"/>
  <c r="Y178" i="28" s="1"/>
  <c r="V177" i="28"/>
  <c r="X177" i="28" s="1"/>
  <c r="Y177" i="28" s="1"/>
  <c r="V175" i="28"/>
  <c r="X175" i="28" s="1"/>
  <c r="Y175" i="28" s="1"/>
  <c r="V170" i="28"/>
  <c r="X170" i="28" s="1"/>
  <c r="Y170" i="28" s="1"/>
  <c r="V169" i="28"/>
  <c r="X169" i="28" s="1"/>
  <c r="Y169" i="28" s="1"/>
  <c r="V167" i="28"/>
  <c r="X167" i="28" s="1"/>
  <c r="Y167" i="28" s="1"/>
  <c r="V162" i="28"/>
  <c r="X162" i="28" s="1"/>
  <c r="Y162" i="28" s="1"/>
  <c r="V160" i="28"/>
  <c r="X160" i="28" s="1"/>
  <c r="Y160" i="28" s="1"/>
  <c r="V159" i="28"/>
  <c r="X159" i="28" s="1"/>
  <c r="Y159" i="28" s="1"/>
  <c r="V158" i="28"/>
  <c r="X158" i="28" s="1"/>
  <c r="Y158" i="28" s="1"/>
  <c r="V154" i="28"/>
  <c r="X154" i="28" s="1"/>
  <c r="Y154" i="28" s="1"/>
  <c r="V152" i="28"/>
  <c r="X152" i="28" s="1"/>
  <c r="Y152" i="28" s="1"/>
  <c r="V151" i="28"/>
  <c r="X151" i="28" s="1"/>
  <c r="Y151" i="28" s="1"/>
  <c r="V150" i="28"/>
  <c r="X150" i="28" s="1"/>
  <c r="Y150" i="28" s="1"/>
  <c r="V149" i="28"/>
  <c r="X149" i="28" s="1"/>
  <c r="Y149" i="28" s="1"/>
  <c r="V145" i="28"/>
  <c r="X145" i="28" s="1"/>
  <c r="Y145" i="28" s="1"/>
  <c r="V140" i="28"/>
  <c r="X140" i="28" s="1"/>
  <c r="Y140" i="28" s="1"/>
  <c r="V139" i="28"/>
  <c r="X139" i="28" s="1"/>
  <c r="Y139" i="28" s="1"/>
  <c r="V134" i="28"/>
  <c r="X134" i="28" s="1"/>
  <c r="Y134" i="28" s="1"/>
  <c r="V129" i="28"/>
  <c r="X129" i="28" s="1"/>
  <c r="Y129" i="28" s="1"/>
  <c r="V118" i="28"/>
  <c r="X118" i="28" s="1"/>
  <c r="Y118" i="28" s="1"/>
  <c r="V114" i="28"/>
  <c r="X114" i="28" s="1"/>
  <c r="Y114" i="28" s="1"/>
  <c r="V113" i="28"/>
  <c r="X113" i="28" s="1"/>
  <c r="Y113" i="28" s="1"/>
  <c r="V109" i="28"/>
  <c r="X109" i="28" s="1"/>
  <c r="Y109" i="28" s="1"/>
  <c r="V108" i="28"/>
  <c r="X108" i="28" s="1"/>
  <c r="Y108" i="28" s="1"/>
  <c r="V104" i="28"/>
  <c r="X104" i="28" s="1"/>
  <c r="Y104" i="28" s="1"/>
  <c r="V101" i="28"/>
  <c r="X101" i="28" s="1"/>
  <c r="Y101" i="28" s="1"/>
  <c r="V99" i="28"/>
  <c r="X99" i="28" s="1"/>
  <c r="Y99" i="28" s="1"/>
  <c r="V97" i="28"/>
  <c r="X97" i="28" s="1"/>
  <c r="Y97" i="28" s="1"/>
  <c r="V92" i="28"/>
  <c r="X92" i="28" s="1"/>
  <c r="Y92" i="28" s="1"/>
  <c r="V90" i="28"/>
  <c r="X90" i="28" s="1"/>
  <c r="Y90" i="28" s="1"/>
  <c r="V88" i="28"/>
  <c r="X88" i="28" s="1"/>
  <c r="Y88" i="28" s="1"/>
  <c r="V86" i="28"/>
  <c r="X86" i="28" s="1"/>
  <c r="Y86" i="28" s="1"/>
  <c r="V84" i="28"/>
  <c r="X84" i="28" s="1"/>
  <c r="Y84" i="28" s="1"/>
  <c r="V82" i="28"/>
  <c r="X82" i="28" s="1"/>
  <c r="Y82" i="28" s="1"/>
  <c r="V80" i="28"/>
  <c r="X80" i="28" s="1"/>
  <c r="Y80" i="28" s="1"/>
  <c r="V78" i="28"/>
  <c r="X78" i="28" s="1"/>
  <c r="Y78" i="28" s="1"/>
  <c r="V76" i="28"/>
  <c r="X76" i="28" s="1"/>
  <c r="Y76" i="28" s="1"/>
  <c r="V74" i="28"/>
  <c r="X74" i="28" s="1"/>
  <c r="Y74" i="28" s="1"/>
  <c r="V69" i="28"/>
  <c r="X69" i="28" s="1"/>
  <c r="Y69" i="28" s="1"/>
  <c r="V64" i="28"/>
  <c r="X64" i="28" s="1"/>
  <c r="Y64" i="28" s="1"/>
  <c r="V59" i="28"/>
  <c r="X59" i="28" s="1"/>
  <c r="Y59" i="28" s="1"/>
  <c r="V54" i="28"/>
  <c r="X54" i="28" s="1"/>
  <c r="Y54" i="28" s="1"/>
  <c r="V49" i="28"/>
  <c r="X49" i="28" s="1"/>
  <c r="Y49" i="28" s="1"/>
  <c r="V44" i="28"/>
  <c r="X44" i="28" s="1"/>
  <c r="Y44" i="28" s="1"/>
  <c r="V39" i="28"/>
  <c r="V36" i="28"/>
  <c r="X36" i="28" s="1"/>
  <c r="V35" i="28"/>
  <c r="X35" i="28" s="1"/>
  <c r="Y35" i="28" s="1"/>
  <c r="V30" i="28"/>
  <c r="X30" i="28" s="1"/>
  <c r="Y30" i="28" s="1"/>
  <c r="L472" i="27"/>
  <c r="L470" i="27"/>
  <c r="L469" i="27"/>
  <c r="L468" i="27"/>
  <c r="V399" i="27"/>
  <c r="X399" i="27" s="1"/>
  <c r="V396" i="27"/>
  <c r="X396" i="27" s="1"/>
  <c r="Y396" i="27" s="1"/>
  <c r="V395" i="27"/>
  <c r="X395" i="27" s="1"/>
  <c r="Y395" i="27" s="1"/>
  <c r="V394" i="27"/>
  <c r="X394" i="27" s="1"/>
  <c r="Y394" i="27" s="1"/>
  <c r="V393" i="27"/>
  <c r="X393" i="27" s="1"/>
  <c r="Y393" i="27" s="1"/>
  <c r="V392" i="27"/>
  <c r="X392" i="27" s="1"/>
  <c r="Y392" i="27" s="1"/>
  <c r="V391" i="27"/>
  <c r="X391" i="27" s="1"/>
  <c r="Y391" i="27" s="1"/>
  <c r="V390" i="27"/>
  <c r="X390" i="27" s="1"/>
  <c r="Y390" i="27" s="1"/>
  <c r="V389" i="27"/>
  <c r="X389" i="27" s="1"/>
  <c r="Y389" i="27" s="1"/>
  <c r="X388" i="27"/>
  <c r="V387" i="27"/>
  <c r="X387" i="27" s="1"/>
  <c r="Y387" i="27" s="1"/>
  <c r="X386" i="27"/>
  <c r="X385" i="27"/>
  <c r="X384" i="27"/>
  <c r="X383" i="27"/>
  <c r="V382" i="27"/>
  <c r="X382" i="27" s="1"/>
  <c r="Y382" i="27" s="1"/>
  <c r="V381" i="27"/>
  <c r="X381" i="27" s="1"/>
  <c r="Y381" i="27" s="1"/>
  <c r="V380" i="27"/>
  <c r="X380" i="27" s="1"/>
  <c r="Y380" i="27" s="1"/>
  <c r="V379" i="27"/>
  <c r="X379" i="27" s="1"/>
  <c r="Y379" i="27" s="1"/>
  <c r="V378" i="27"/>
  <c r="X378" i="27" s="1"/>
  <c r="Y378" i="27" s="1"/>
  <c r="X377" i="27"/>
  <c r="V376" i="27"/>
  <c r="X376" i="27" s="1"/>
  <c r="Y376" i="27" s="1"/>
  <c r="X375" i="27"/>
  <c r="V374" i="27"/>
  <c r="X374" i="27" s="1"/>
  <c r="Y374" i="27" s="1"/>
  <c r="X373" i="27"/>
  <c r="X372" i="27"/>
  <c r="X371" i="27"/>
  <c r="X370" i="27"/>
  <c r="V369" i="27"/>
  <c r="X369" i="27" s="1"/>
  <c r="Y369" i="27" s="1"/>
  <c r="X368" i="27"/>
  <c r="V367" i="27"/>
  <c r="X367" i="27" s="1"/>
  <c r="Y367" i="27" s="1"/>
  <c r="V366" i="27"/>
  <c r="X366" i="27" s="1"/>
  <c r="Y366" i="27" s="1"/>
  <c r="V365" i="27"/>
  <c r="X365" i="27" s="1"/>
  <c r="Y365" i="27" s="1"/>
  <c r="X364" i="27"/>
  <c r="X363" i="27"/>
  <c r="X362" i="27"/>
  <c r="V361" i="27"/>
  <c r="X361" i="27" s="1"/>
  <c r="Y361" i="27" s="1"/>
  <c r="X360" i="27"/>
  <c r="X359" i="27"/>
  <c r="X358" i="27"/>
  <c r="X357" i="27"/>
  <c r="X356" i="27"/>
  <c r="X355" i="27"/>
  <c r="V354" i="27"/>
  <c r="X354" i="27" s="1"/>
  <c r="Y354" i="27" s="1"/>
  <c r="V353" i="27"/>
  <c r="X353" i="27" s="1"/>
  <c r="Y353" i="27" s="1"/>
  <c r="X352" i="27"/>
  <c r="X351" i="27"/>
  <c r="X350" i="27"/>
  <c r="X349" i="27"/>
  <c r="V348" i="27"/>
  <c r="X348" i="27" s="1"/>
  <c r="Y348" i="27" s="1"/>
  <c r="V347" i="27"/>
  <c r="X347" i="27" s="1"/>
  <c r="Y347" i="27" s="1"/>
  <c r="V346" i="27"/>
  <c r="X346" i="27" s="1"/>
  <c r="Y346" i="27" s="1"/>
  <c r="V345" i="27"/>
  <c r="X345" i="27" s="1"/>
  <c r="Y345" i="27" s="1"/>
  <c r="X344" i="27"/>
  <c r="X343" i="27"/>
  <c r="X342" i="27"/>
  <c r="X341" i="27"/>
  <c r="V340" i="27"/>
  <c r="X340" i="27" s="1"/>
  <c r="Y340" i="27" s="1"/>
  <c r="X339" i="27"/>
  <c r="X338" i="27"/>
  <c r="X337" i="27"/>
  <c r="V336" i="27"/>
  <c r="X336" i="27" s="1"/>
  <c r="Y336" i="27" s="1"/>
  <c r="V335" i="27"/>
  <c r="X335" i="27" s="1"/>
  <c r="Y335" i="27" s="1"/>
  <c r="X334" i="27"/>
  <c r="X333" i="27"/>
  <c r="X332" i="27"/>
  <c r="X331" i="27"/>
  <c r="V330" i="27"/>
  <c r="X330" i="27" s="1"/>
  <c r="Y330" i="27" s="1"/>
  <c r="X329" i="27"/>
  <c r="X328" i="27"/>
  <c r="X327" i="27"/>
  <c r="X326" i="27"/>
  <c r="V325" i="27"/>
  <c r="X325" i="27" s="1"/>
  <c r="Y325" i="27" s="1"/>
  <c r="X324" i="27"/>
  <c r="X323" i="27"/>
  <c r="X322" i="27"/>
  <c r="X321" i="27"/>
  <c r="X320" i="27"/>
  <c r="X319" i="27"/>
  <c r="X318" i="27"/>
  <c r="X317" i="27"/>
  <c r="X316" i="27"/>
  <c r="X315" i="27"/>
  <c r="V314" i="27"/>
  <c r="X314" i="27" s="1"/>
  <c r="Y314" i="27" s="1"/>
  <c r="V313" i="27"/>
  <c r="X313" i="27" s="1"/>
  <c r="Y313" i="27" s="1"/>
  <c r="V312" i="27"/>
  <c r="X312" i="27" s="1"/>
  <c r="Y312" i="27" s="1"/>
  <c r="V311" i="27"/>
  <c r="X311" i="27" s="1"/>
  <c r="Y311" i="27" s="1"/>
  <c r="X310" i="27"/>
  <c r="V309" i="27"/>
  <c r="X309" i="27" s="1"/>
  <c r="Y309" i="27" s="1"/>
  <c r="V308" i="27"/>
  <c r="X308" i="27" s="1"/>
  <c r="Y308" i="27" s="1"/>
  <c r="V307" i="27"/>
  <c r="X307" i="27" s="1"/>
  <c r="Y307" i="27" s="1"/>
  <c r="V306" i="27"/>
  <c r="X306" i="27" s="1"/>
  <c r="Y306" i="27" s="1"/>
  <c r="V305" i="27"/>
  <c r="X305" i="27" s="1"/>
  <c r="Y305" i="27" s="1"/>
  <c r="X304" i="27"/>
  <c r="V303" i="27"/>
  <c r="X303" i="27" s="1"/>
  <c r="Y303" i="27" s="1"/>
  <c r="X302" i="27"/>
  <c r="X301" i="27"/>
  <c r="X300" i="27"/>
  <c r="X299" i="27"/>
  <c r="V298" i="27"/>
  <c r="X298" i="27" s="1"/>
  <c r="Y298" i="27" s="1"/>
  <c r="X297" i="27"/>
  <c r="V296" i="27"/>
  <c r="X296" i="27" s="1"/>
  <c r="Y296" i="27" s="1"/>
  <c r="X295" i="27"/>
  <c r="X294" i="27"/>
  <c r="X293" i="27"/>
  <c r="X292" i="27"/>
  <c r="V291" i="27"/>
  <c r="X291" i="27" s="1"/>
  <c r="Y291" i="27" s="1"/>
  <c r="X290" i="27"/>
  <c r="V289" i="27"/>
  <c r="X289" i="27" s="1"/>
  <c r="Y289" i="27" s="1"/>
  <c r="X288" i="27"/>
  <c r="V287" i="27"/>
  <c r="X287" i="27" s="1"/>
  <c r="Y287" i="27" s="1"/>
  <c r="X286" i="27"/>
  <c r="X285" i="27"/>
  <c r="X284" i="27"/>
  <c r="X283" i="27"/>
  <c r="V282" i="27"/>
  <c r="X282" i="27" s="1"/>
  <c r="Y282" i="27" s="1"/>
  <c r="V281" i="27"/>
  <c r="X281" i="27" s="1"/>
  <c r="Y281" i="27" s="1"/>
  <c r="V280" i="27"/>
  <c r="X280" i="27" s="1"/>
  <c r="Y280" i="27" s="1"/>
  <c r="X279" i="27"/>
  <c r="V278" i="27"/>
  <c r="X278" i="27" s="1"/>
  <c r="Y278" i="27" s="1"/>
  <c r="V277" i="27"/>
  <c r="X277" i="27" s="1"/>
  <c r="Y277" i="27" s="1"/>
  <c r="V276" i="27"/>
  <c r="X276" i="27" s="1"/>
  <c r="Y276" i="27" s="1"/>
  <c r="V275" i="27"/>
  <c r="X275" i="27" s="1"/>
  <c r="Y275" i="27" s="1"/>
  <c r="V274" i="27"/>
  <c r="X274" i="27" s="1"/>
  <c r="Y274" i="27" s="1"/>
  <c r="V273" i="27"/>
  <c r="X273" i="27" s="1"/>
  <c r="Y273" i="27" s="1"/>
  <c r="X272" i="27"/>
  <c r="V271" i="27"/>
  <c r="X271" i="27" s="1"/>
  <c r="Y271" i="27" s="1"/>
  <c r="V270" i="27"/>
  <c r="X270" i="27" s="1"/>
  <c r="Y270" i="27" s="1"/>
  <c r="V269" i="27"/>
  <c r="X269" i="27" s="1"/>
  <c r="Y269" i="27" s="1"/>
  <c r="V268" i="27"/>
  <c r="X268" i="27" s="1"/>
  <c r="Y268" i="27" s="1"/>
  <c r="V267" i="27"/>
  <c r="X267" i="27" s="1"/>
  <c r="Y267" i="27" s="1"/>
  <c r="X266" i="27"/>
  <c r="V265" i="27"/>
  <c r="X265" i="27" s="1"/>
  <c r="Y265" i="27" s="1"/>
  <c r="X264" i="27"/>
  <c r="V263" i="27"/>
  <c r="X263" i="27" s="1"/>
  <c r="Y263" i="27" s="1"/>
  <c r="X262" i="27"/>
  <c r="X261" i="27"/>
  <c r="X260" i="27"/>
  <c r="X259" i="27"/>
  <c r="V258" i="27"/>
  <c r="X258" i="27" s="1"/>
  <c r="Y258" i="27" s="1"/>
  <c r="X257" i="27"/>
  <c r="V256" i="27"/>
  <c r="X256" i="27" s="1"/>
  <c r="Y256" i="27" s="1"/>
  <c r="X255" i="27"/>
  <c r="X254" i="27"/>
  <c r="X253" i="27"/>
  <c r="X252" i="27"/>
  <c r="V251" i="27"/>
  <c r="X251" i="27" s="1"/>
  <c r="Y251" i="27" s="1"/>
  <c r="X250" i="27"/>
  <c r="V249" i="27"/>
  <c r="X249" i="27" s="1"/>
  <c r="Y249" i="27" s="1"/>
  <c r="X248" i="27"/>
  <c r="X247" i="27"/>
  <c r="X246" i="27"/>
  <c r="X245" i="27"/>
  <c r="V244" i="27"/>
  <c r="X244" i="27" s="1"/>
  <c r="Y244" i="27" s="1"/>
  <c r="V243" i="27"/>
  <c r="X243" i="27" s="1"/>
  <c r="Y243" i="27" s="1"/>
  <c r="V242" i="27"/>
  <c r="X242" i="27" s="1"/>
  <c r="Y242" i="27" s="1"/>
  <c r="X241" i="27"/>
  <c r="X240" i="27"/>
  <c r="X239" i="27"/>
  <c r="X238" i="27"/>
  <c r="V237" i="27"/>
  <c r="X237" i="27" s="1"/>
  <c r="Y237" i="27" s="1"/>
  <c r="V236" i="27"/>
  <c r="X236" i="27" s="1"/>
  <c r="Y236" i="27" s="1"/>
  <c r="X235" i="27"/>
  <c r="X234" i="27"/>
  <c r="X233" i="27"/>
  <c r="V232" i="27"/>
  <c r="X232" i="27" s="1"/>
  <c r="Y232" i="27" s="1"/>
  <c r="V231" i="27"/>
  <c r="X231" i="27" s="1"/>
  <c r="Y231" i="27" s="1"/>
  <c r="X230" i="27"/>
  <c r="X229" i="27"/>
  <c r="X228" i="27"/>
  <c r="V227" i="27"/>
  <c r="X227" i="27" s="1"/>
  <c r="Y227" i="27" s="1"/>
  <c r="V226" i="27"/>
  <c r="X226" i="27" s="1"/>
  <c r="Y226" i="27" s="1"/>
  <c r="X225" i="27"/>
  <c r="X224" i="27"/>
  <c r="X223" i="27"/>
  <c r="V222" i="27"/>
  <c r="X222" i="27" s="1"/>
  <c r="Y222" i="27" s="1"/>
  <c r="V221" i="27"/>
  <c r="X221" i="27" s="1"/>
  <c r="Y221" i="27" s="1"/>
  <c r="X220" i="27"/>
  <c r="X219" i="27"/>
  <c r="X218" i="27"/>
  <c r="X217" i="27"/>
  <c r="V216" i="27"/>
  <c r="X216" i="27" s="1"/>
  <c r="Y216" i="27" s="1"/>
  <c r="V215" i="27"/>
  <c r="X215" i="27" s="1"/>
  <c r="Y215" i="27" s="1"/>
  <c r="V214" i="27"/>
  <c r="X214" i="27" s="1"/>
  <c r="Y214" i="27" s="1"/>
  <c r="V213" i="27"/>
  <c r="X213" i="27" s="1"/>
  <c r="Y213" i="27" s="1"/>
  <c r="V212" i="27"/>
  <c r="X212" i="27" s="1"/>
  <c r="Y212" i="27" s="1"/>
  <c r="X211" i="27"/>
  <c r="X210" i="27"/>
  <c r="X209" i="27"/>
  <c r="X208" i="27"/>
  <c r="V207" i="27"/>
  <c r="X207" i="27" s="1"/>
  <c r="Y207" i="27" s="1"/>
  <c r="V206" i="27"/>
  <c r="X206" i="27" s="1"/>
  <c r="Y206" i="27" s="1"/>
  <c r="X205" i="27"/>
  <c r="X204" i="27"/>
  <c r="X203" i="27"/>
  <c r="V202" i="27"/>
  <c r="X202" i="27" s="1"/>
  <c r="Y202" i="27" s="1"/>
  <c r="V201" i="27"/>
  <c r="X201" i="27" s="1"/>
  <c r="Y201" i="27" s="1"/>
  <c r="V200" i="27"/>
  <c r="X200" i="27" s="1"/>
  <c r="Y200" i="27" s="1"/>
  <c r="X199" i="27"/>
  <c r="X198" i="27"/>
  <c r="X197" i="27"/>
  <c r="X196" i="27"/>
  <c r="V195" i="27"/>
  <c r="X195" i="27" s="1"/>
  <c r="Y195" i="27" s="1"/>
  <c r="V194" i="27"/>
  <c r="X194" i="27" s="1"/>
  <c r="Y194" i="27" s="1"/>
  <c r="X193" i="27"/>
  <c r="X192" i="27"/>
  <c r="X191" i="27"/>
  <c r="V190" i="27"/>
  <c r="X190" i="27" s="1"/>
  <c r="Y190" i="27" s="1"/>
  <c r="X189" i="27"/>
  <c r="V188" i="27"/>
  <c r="X188" i="27" s="1"/>
  <c r="Y188" i="27" s="1"/>
  <c r="V187" i="27"/>
  <c r="X187" i="27" s="1"/>
  <c r="Y187" i="27" s="1"/>
  <c r="V186" i="27"/>
  <c r="X186" i="27" s="1"/>
  <c r="Y186" i="27" s="1"/>
  <c r="X185" i="27"/>
  <c r="X184" i="27"/>
  <c r="X183" i="27"/>
  <c r="X182" i="27"/>
  <c r="V181" i="27"/>
  <c r="X181" i="27" s="1"/>
  <c r="Y181" i="27" s="1"/>
  <c r="X180" i="27"/>
  <c r="X179" i="27"/>
  <c r="V178" i="27"/>
  <c r="X178" i="27" s="1"/>
  <c r="Y178" i="27" s="1"/>
  <c r="X177" i="27"/>
  <c r="V176" i="27"/>
  <c r="X176" i="27" s="1"/>
  <c r="Y176" i="27" s="1"/>
  <c r="X175" i="27"/>
  <c r="V174" i="27"/>
  <c r="X174" i="27" s="1"/>
  <c r="Y174" i="27" s="1"/>
  <c r="X173" i="27"/>
  <c r="V172" i="27"/>
  <c r="X172" i="27" s="1"/>
  <c r="Y172" i="27" s="1"/>
  <c r="X171" i="27"/>
  <c r="X170" i="27"/>
  <c r="X169" i="27"/>
  <c r="X168" i="27"/>
  <c r="V167" i="27"/>
  <c r="X167" i="27" s="1"/>
  <c r="Y167" i="27" s="1"/>
  <c r="X166" i="27"/>
  <c r="V165" i="27"/>
  <c r="X165" i="27" s="1"/>
  <c r="Y165" i="27" s="1"/>
  <c r="X164" i="27"/>
  <c r="V163" i="27"/>
  <c r="X163" i="27" s="1"/>
  <c r="Y163" i="27" s="1"/>
  <c r="X162" i="27"/>
  <c r="V161" i="27"/>
  <c r="X161" i="27" s="1"/>
  <c r="Y161" i="27" s="1"/>
  <c r="X160" i="27"/>
  <c r="V159" i="27"/>
  <c r="X159" i="27" s="1"/>
  <c r="Y159" i="27" s="1"/>
  <c r="X158" i="27"/>
  <c r="V157" i="27"/>
  <c r="X157" i="27" s="1"/>
  <c r="Y157" i="27" s="1"/>
  <c r="X156" i="27"/>
  <c r="V155" i="27"/>
  <c r="X155" i="27" s="1"/>
  <c r="Y155" i="27" s="1"/>
  <c r="X154" i="27"/>
  <c r="V153" i="27"/>
  <c r="X153" i="27" s="1"/>
  <c r="Y153" i="27" s="1"/>
  <c r="X152" i="27"/>
  <c r="V151" i="27"/>
  <c r="X151" i="27" s="1"/>
  <c r="Y151" i="27" s="1"/>
  <c r="X150" i="27"/>
  <c r="V149" i="27"/>
  <c r="X149" i="27" s="1"/>
  <c r="Y149" i="27" s="1"/>
  <c r="X148" i="27"/>
  <c r="V147" i="27"/>
  <c r="X147" i="27" s="1"/>
  <c r="Y147" i="27" s="1"/>
  <c r="X146" i="27"/>
  <c r="V145" i="27"/>
  <c r="X145" i="27" s="1"/>
  <c r="Y145" i="27" s="1"/>
  <c r="X144" i="27"/>
  <c r="V143" i="27"/>
  <c r="X143" i="27" s="1"/>
  <c r="Y143" i="27" s="1"/>
  <c r="X142" i="27"/>
  <c r="V141" i="27"/>
  <c r="X141" i="27" s="1"/>
  <c r="Y141" i="27" s="1"/>
  <c r="X140" i="27"/>
  <c r="V139" i="27"/>
  <c r="X139" i="27" s="1"/>
  <c r="Y139" i="27" s="1"/>
  <c r="X138" i="27"/>
  <c r="V137" i="27"/>
  <c r="X137" i="27" s="1"/>
  <c r="Y137" i="27" s="1"/>
  <c r="X136" i="27"/>
  <c r="V135" i="27"/>
  <c r="X135" i="27" s="1"/>
  <c r="Y135" i="27" s="1"/>
  <c r="X134" i="27"/>
  <c r="V133" i="27"/>
  <c r="X133" i="27" s="1"/>
  <c r="Y133" i="27" s="1"/>
  <c r="X132" i="27"/>
  <c r="V131" i="27"/>
  <c r="X131" i="27" s="1"/>
  <c r="Y131" i="27" s="1"/>
  <c r="X130" i="27"/>
  <c r="V129" i="27"/>
  <c r="X129" i="27" s="1"/>
  <c r="Y129" i="27" s="1"/>
  <c r="X128" i="27"/>
  <c r="V127" i="27"/>
  <c r="X127" i="27" s="1"/>
  <c r="Y127" i="27" s="1"/>
  <c r="X126" i="27"/>
  <c r="V125" i="27"/>
  <c r="X125" i="27" s="1"/>
  <c r="Y125" i="27" s="1"/>
  <c r="X124" i="27"/>
  <c r="X123" i="27"/>
  <c r="X122" i="27"/>
  <c r="X121" i="27"/>
  <c r="V120" i="27"/>
  <c r="X120" i="27" s="1"/>
  <c r="Y120" i="27" s="1"/>
  <c r="X119" i="27"/>
  <c r="X118" i="27"/>
  <c r="X117" i="27"/>
  <c r="X116" i="27"/>
  <c r="V115" i="27"/>
  <c r="X115" i="27" s="1"/>
  <c r="Y115" i="27" s="1"/>
  <c r="X114" i="27"/>
  <c r="X113" i="27"/>
  <c r="X112" i="27"/>
  <c r="X111" i="27"/>
  <c r="V110" i="27"/>
  <c r="X110" i="27" s="1"/>
  <c r="Y110" i="27" s="1"/>
  <c r="X109" i="27"/>
  <c r="X108" i="27"/>
  <c r="X107" i="27"/>
  <c r="X106" i="27"/>
  <c r="V105" i="27"/>
  <c r="X105" i="27" s="1"/>
  <c r="Y105" i="27" s="1"/>
  <c r="X104" i="27"/>
  <c r="X103" i="27"/>
  <c r="X102" i="27"/>
  <c r="X101" i="27"/>
  <c r="V100" i="27"/>
  <c r="X100" i="27" s="1"/>
  <c r="Y100" i="27" s="1"/>
  <c r="X99" i="27"/>
  <c r="X98" i="27"/>
  <c r="X97" i="27"/>
  <c r="X96" i="27"/>
  <c r="V95" i="27"/>
  <c r="X95" i="27" s="1"/>
  <c r="Y95" i="27" s="1"/>
  <c r="X94" i="27"/>
  <c r="X93" i="27"/>
  <c r="X92" i="27"/>
  <c r="X91" i="27"/>
  <c r="V90" i="27"/>
  <c r="X90" i="27" s="1"/>
  <c r="Y90" i="27" s="1"/>
  <c r="X89" i="27"/>
  <c r="V88" i="27"/>
  <c r="X88" i="27" s="1"/>
  <c r="Y88" i="27" s="1"/>
  <c r="X87" i="27"/>
  <c r="X86" i="27"/>
  <c r="X85" i="27"/>
  <c r="X84" i="27"/>
  <c r="V83" i="27"/>
  <c r="X83" i="27" s="1"/>
  <c r="Y83" i="27" s="1"/>
  <c r="X82" i="27"/>
  <c r="X81" i="27"/>
  <c r="X80" i="27"/>
  <c r="X79" i="27"/>
  <c r="V78" i="27"/>
  <c r="X78" i="27" s="1"/>
  <c r="Y78" i="27" s="1"/>
  <c r="X77" i="27"/>
  <c r="X76" i="27"/>
  <c r="V75" i="27"/>
  <c r="X75" i="27" s="1"/>
  <c r="Y75" i="27" s="1"/>
  <c r="V74" i="27"/>
  <c r="X74" i="27" s="1"/>
  <c r="Y74" i="27" s="1"/>
  <c r="V73" i="27"/>
  <c r="X73" i="27" s="1"/>
  <c r="Y73" i="27" s="1"/>
  <c r="V72" i="27"/>
  <c r="X72" i="27" s="1"/>
  <c r="Y72" i="27" s="1"/>
  <c r="V71" i="27"/>
  <c r="X71" i="27" s="1"/>
  <c r="Y71" i="27" s="1"/>
  <c r="V70" i="27"/>
  <c r="X70" i="27" s="1"/>
  <c r="Y70" i="27" s="1"/>
  <c r="V69" i="27"/>
  <c r="X69" i="27" s="1"/>
  <c r="Y69" i="27" s="1"/>
  <c r="V68" i="27"/>
  <c r="X68" i="27" s="1"/>
  <c r="Y68" i="27" s="1"/>
  <c r="V67" i="27"/>
  <c r="X67" i="27" s="1"/>
  <c r="Y67" i="27" s="1"/>
  <c r="X66" i="27"/>
  <c r="X65" i="27"/>
  <c r="X64" i="27"/>
  <c r="X63" i="27"/>
  <c r="V62" i="27"/>
  <c r="X62" i="27" s="1"/>
  <c r="Y62" i="27" s="1"/>
  <c r="X61" i="27"/>
  <c r="V60" i="27"/>
  <c r="X60" i="27" s="1"/>
  <c r="Y60" i="27" s="1"/>
  <c r="X59" i="27"/>
  <c r="X58" i="27"/>
  <c r="X57" i="27"/>
  <c r="V56" i="27"/>
  <c r="X56" i="27" s="1"/>
  <c r="Y56" i="27" s="1"/>
  <c r="V55" i="27"/>
  <c r="X55" i="27" s="1"/>
  <c r="Y55" i="27" s="1"/>
  <c r="V54" i="27"/>
  <c r="X54" i="27" s="1"/>
  <c r="Y54" i="27" s="1"/>
  <c r="V53" i="27"/>
  <c r="X53" i="27" s="1"/>
  <c r="Y53" i="27" s="1"/>
  <c r="V52" i="27"/>
  <c r="X52" i="27" s="1"/>
  <c r="Y52" i="27" s="1"/>
  <c r="V51" i="27"/>
  <c r="X51" i="27" s="1"/>
  <c r="Y51" i="27" s="1"/>
  <c r="V50" i="27"/>
  <c r="X50" i="27" s="1"/>
  <c r="Y50" i="27" s="1"/>
  <c r="X49" i="27"/>
  <c r="X48" i="27"/>
  <c r="X47" i="27"/>
  <c r="X46" i="27"/>
  <c r="V45" i="27"/>
  <c r="X45" i="27" s="1"/>
  <c r="Y45" i="27" s="1"/>
  <c r="V44" i="27"/>
  <c r="X44" i="27" s="1"/>
  <c r="Y44" i="27" s="1"/>
  <c r="V43" i="27"/>
  <c r="X43" i="27" s="1"/>
  <c r="Y43" i="27" s="1"/>
  <c r="V42" i="27"/>
  <c r="X42" i="27" s="1"/>
  <c r="Y42" i="27" s="1"/>
  <c r="V41" i="27"/>
  <c r="X41" i="27" s="1"/>
  <c r="Y41" i="27" s="1"/>
  <c r="X40" i="27"/>
  <c r="X39" i="27"/>
  <c r="X38" i="27"/>
  <c r="X37" i="27"/>
  <c r="V36" i="27"/>
  <c r="X36" i="27" s="1"/>
  <c r="Y36" i="27" s="1"/>
  <c r="V35" i="27"/>
  <c r="X35" i="27" s="1"/>
  <c r="Y35" i="27" s="1"/>
  <c r="X34" i="27"/>
  <c r="X33" i="27"/>
  <c r="X32" i="27"/>
  <c r="X31" i="27"/>
  <c r="V30" i="27"/>
  <c r="V480" i="32" l="1"/>
  <c r="Y30" i="32"/>
  <c r="X34" i="32"/>
  <c r="Y34" i="32" s="1"/>
  <c r="L547" i="32"/>
  <c r="V612" i="30"/>
  <c r="X612" i="30" s="1"/>
  <c r="V611" i="30"/>
  <c r="L683" i="30"/>
  <c r="X41" i="30"/>
  <c r="Y41" i="30" s="1"/>
  <c r="L685" i="30"/>
  <c r="V434" i="29"/>
  <c r="X30" i="29"/>
  <c r="L502" i="29"/>
  <c r="L362" i="28"/>
  <c r="L364" i="28" s="1"/>
  <c r="V303" i="28"/>
  <c r="Y36" i="28"/>
  <c r="X39" i="28"/>
  <c r="Y39" i="28" s="1"/>
  <c r="L471" i="27"/>
  <c r="L473" i="27" s="1"/>
  <c r="L474" i="27" s="1"/>
  <c r="L475" i="27" s="1"/>
  <c r="V398" i="27"/>
  <c r="X30" i="27"/>
  <c r="L548" i="32" l="1"/>
  <c r="L549" i="32" s="1"/>
  <c r="X480" i="32"/>
  <c r="L686" i="30"/>
  <c r="L687" i="30" s="1"/>
  <c r="X611" i="30"/>
  <c r="L503" i="29"/>
  <c r="L504" i="29" s="1"/>
  <c r="Y30" i="29"/>
  <c r="X434" i="29"/>
  <c r="L365" i="28"/>
  <c r="L366" i="28" s="1"/>
  <c r="X303" i="28"/>
  <c r="X398" i="27"/>
  <c r="Y30" i="27"/>
</calcChain>
</file>

<file path=xl/sharedStrings.xml><?xml version="1.0" encoding="utf-8"?>
<sst xmlns="http://schemas.openxmlformats.org/spreadsheetml/2006/main" count="42638" uniqueCount="5742">
  <si>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</si>
  <si>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</si>
  <si>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</si>
  <si>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</si>
  <si>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</si>
  <si>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</si>
  <si>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</si>
  <si>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</si>
  <si>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</si>
  <si>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</si>
  <si>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</si>
  <si>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</si>
  <si>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</si>
  <si>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</si>
  <si>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</si>
  <si>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</si>
  <si>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</si>
  <si>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</si>
  <si>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</si>
  <si>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</si>
  <si>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</si>
  <si>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</si>
  <si>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</si>
  <si>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</si>
  <si>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</si>
  <si>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</si>
  <si>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</si>
  <si>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</si>
  <si>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</si>
  <si>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</si>
  <si>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</si>
  <si>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</si>
  <si>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</si>
  <si>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</si>
  <si>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</si>
  <si>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</si>
  <si>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</si>
  <si>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</si>
  <si>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</si>
  <si>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</si>
  <si>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</si>
  <si>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</si>
  <si>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</si>
  <si>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</si>
  <si>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</si>
  <si>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</si>
  <si>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</si>
  <si>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</si>
  <si>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</si>
  <si>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</si>
  <si>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</si>
  <si>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</si>
  <si>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</si>
  <si>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</si>
  <si>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</si>
  <si>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</si>
  <si>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</si>
  <si>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</si>
  <si>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</si>
  <si>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</si>
  <si>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</si>
  <si>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</si>
  <si>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</si>
  <si>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</si>
  <si>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</si>
  <si>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</si>
  <si>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</si>
  <si>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</si>
  <si>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</si>
  <si>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</si>
  <si>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</si>
  <si>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</si>
  <si>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</si>
  <si>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</si>
  <si>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</si>
  <si>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</si>
  <si>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</si>
  <si>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</si>
  <si>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</si>
  <si>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</si>
  <si>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</si>
  <si>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</si>
  <si>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</si>
  <si>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</si>
  <si>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</si>
  <si>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</si>
  <si>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</si>
  <si>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</si>
  <si>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</si>
  <si>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</si>
  <si>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</si>
  <si>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</si>
  <si>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</si>
  <si>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</si>
  <si>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</si>
  <si>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</si>
  <si>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</si>
  <si>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</si>
  <si>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</si>
  <si>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</si>
  <si>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</si>
  <si>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</si>
  <si>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</si>
  <si>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</si>
  <si>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</si>
  <si>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</si>
  <si>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</si>
  <si>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</si>
  <si>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</si>
  <si>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</si>
  <si>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</si>
  <si>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</si>
  <si>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</si>
  <si>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</si>
  <si>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</si>
  <si>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</si>
  <si>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</si>
  <si>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</si>
  <si>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</si>
  <si>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</si>
  <si>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</si>
  <si>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</si>
  <si>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</si>
  <si>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</si>
  <si>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</si>
  <si>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</si>
  <si>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</si>
  <si>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</si>
  <si>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</si>
  <si>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</si>
  <si>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</si>
  <si>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</si>
  <si>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</si>
  <si>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</si>
  <si>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</si>
  <si>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</si>
  <si>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</si>
  <si>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</si>
  <si>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</si>
  <si>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</si>
  <si>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</si>
  <si>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</si>
  <si>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</si>
  <si>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</si>
  <si>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</si>
  <si>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</si>
  <si>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</si>
  <si>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</si>
  <si>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</si>
  <si>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</si>
  <si>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</si>
  <si>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</si>
  <si>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</si>
  <si>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</si>
  <si>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</si>
  <si>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</si>
  <si>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</si>
  <si>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</si>
  <si>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</si>
  <si>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</si>
  <si>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</si>
  <si>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</si>
  <si>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</si>
  <si>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</si>
  <si>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</si>
  <si>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</si>
  <si>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</si>
  <si>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</si>
  <si>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</si>
  <si>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</si>
  <si>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</si>
  <si>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</si>
  <si>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</si>
  <si>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</si>
  <si>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</si>
  <si>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</si>
  <si>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</si>
  <si>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</si>
  <si>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</si>
  <si>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</si>
  <si>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</si>
  <si>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</si>
  <si>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</si>
  <si>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</si>
  <si>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</si>
  <si>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</si>
  <si>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</si>
  <si>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</si>
  <si>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</si>
  <si>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</si>
  <si>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</si>
  <si>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</si>
  <si>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</si>
  <si>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</si>
  <si>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</si>
  <si>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</si>
  <si>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</si>
  <si>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</si>
  <si>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</si>
  <si>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</si>
  <si>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</si>
  <si>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</si>
  <si>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</si>
  <si>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</si>
  <si>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</si>
  <si>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</si>
  <si>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</si>
  <si>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</si>
  <si>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</si>
  <si>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</si>
  <si>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</si>
  <si>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</si>
  <si>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</si>
  <si>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</si>
  <si>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</si>
  <si>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</si>
  <si>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</si>
  <si>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</si>
  <si>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</si>
  <si>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</si>
  <si>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</si>
  <si>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</si>
  <si>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</si>
  <si>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</si>
  <si>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</si>
  <si>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</si>
  <si>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</si>
  <si>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</si>
  <si>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</si>
  <si>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</si>
  <si>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</si>
  <si>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</si>
  <si>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</si>
  <si>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</si>
  <si>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</si>
  <si>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</si>
  <si>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</si>
  <si>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</si>
  <si>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</si>
  <si>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</si>
  <si>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</si>
  <si>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</si>
  <si>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</si>
  <si>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</si>
  <si>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</si>
  <si>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</si>
  <si>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</si>
  <si>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</si>
  <si>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</si>
  <si>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</si>
  <si>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</si>
  <si>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</si>
  <si>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</si>
  <si>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</si>
  <si>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</si>
  <si>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</si>
  <si>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</si>
  <si>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</si>
  <si>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</si>
  <si>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</si>
  <si>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</si>
  <si>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</si>
  <si>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</si>
  <si>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</si>
  <si>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</si>
  <si>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</si>
  <si>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</si>
  <si>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</si>
  <si>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</si>
  <si>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</si>
  <si>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</si>
  <si>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</si>
  <si>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</si>
  <si>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</si>
  <si>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</si>
  <si>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</si>
  <si>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</si>
  <si>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</si>
  <si>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</si>
  <si>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</si>
  <si>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</si>
  <si>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</si>
  <si>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</si>
  <si>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</si>
  <si>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</si>
  <si>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</si>
  <si>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</si>
  <si>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</si>
  <si>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</si>
  <si>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</si>
  <si>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</si>
  <si>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</si>
  <si>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</si>
  <si>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</si>
  <si>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</si>
  <si>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</si>
  <si>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</si>
  <si>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</si>
  <si>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</si>
  <si>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</si>
  <si>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</si>
  <si>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</si>
  <si>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</si>
  <si>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</si>
  <si>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</si>
  <si>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</si>
  <si>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</si>
  <si>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</si>
  <si>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</si>
  <si>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</si>
  <si>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</si>
  <si>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</si>
  <si>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</si>
  <si>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</si>
  <si>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</si>
  <si>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</si>
  <si>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</si>
  <si>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</si>
  <si>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</si>
  <si>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</si>
  <si>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</si>
  <si>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</si>
  <si>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</si>
  <si>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</si>
  <si>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</si>
  <si>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</si>
  <si>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</si>
  <si>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</si>
  <si>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</si>
  <si>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</si>
  <si>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</si>
  <si>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</si>
  <si>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</si>
  <si>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</si>
  <si>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</si>
  <si>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</si>
  <si>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</si>
  <si>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</si>
  <si>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</si>
  <si>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</si>
  <si>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</si>
  <si>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</si>
  <si>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</si>
  <si>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</si>
  <si>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</si>
  <si>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</si>
  <si>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</si>
  <si>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</si>
  <si>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</si>
  <si>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</si>
  <si>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</si>
  <si>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</si>
  <si>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</si>
  <si>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</si>
  <si>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</si>
  <si>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</si>
  <si>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</si>
  <si>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</si>
  <si>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</si>
  <si>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</si>
  <si>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</si>
  <si>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</si>
  <si>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</si>
  <si>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</si>
  <si>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</si>
  <si>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</si>
  <si>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</si>
  <si>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</si>
  <si>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</si>
  <si>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</si>
  <si>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</si>
  <si>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</si>
  <si>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</si>
  <si>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</si>
  <si>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</si>
  <si>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</si>
  <si>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</si>
  <si>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</si>
  <si>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</si>
  <si>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</si>
  <si>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</si>
  <si>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</si>
  <si>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</si>
  <si>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</si>
  <si>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</si>
  <si>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</si>
  <si>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</si>
  <si>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</si>
  <si>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</si>
  <si>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</si>
  <si>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</si>
  <si>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</si>
  <si>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</si>
  <si>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</si>
  <si>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</si>
  <si>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</si>
  <si>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</si>
  <si>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</si>
  <si>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</si>
  <si>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</si>
  <si>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</si>
  <si>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</si>
  <si>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</si>
  <si>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</si>
  <si>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</si>
  <si>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</si>
  <si>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</si>
  <si>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</si>
  <si>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</si>
  <si>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</si>
  <si>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</si>
  <si>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</si>
  <si>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</si>
  <si>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</si>
  <si>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</si>
  <si>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</si>
  <si>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</si>
  <si>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</si>
  <si>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</si>
  <si>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</si>
  <si>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</si>
  <si>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</si>
  <si>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</si>
  <si>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</si>
  <si>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</si>
  <si>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</si>
  <si>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</si>
  <si>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</si>
  <si>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</si>
  <si>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</si>
  <si>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</si>
  <si>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</si>
  <si>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</si>
  <si>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</si>
  <si>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</si>
  <si>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</si>
  <si>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</si>
  <si>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</si>
  <si>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</si>
  <si>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</si>
  <si>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</si>
  <si>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</si>
  <si>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</si>
  <si>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</si>
  <si>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</si>
  <si>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</si>
  <si>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</si>
  <si>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</si>
  <si>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</si>
  <si>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</si>
  <si>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</si>
  <si>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</si>
  <si>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</si>
  <si>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</si>
  <si>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</si>
  <si>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</si>
  <si>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</si>
  <si>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</si>
  <si>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</si>
  <si>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</si>
  <si>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</si>
  <si>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</si>
  <si>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</si>
  <si>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</si>
  <si>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</si>
  <si>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</si>
  <si>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</si>
  <si>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</si>
  <si>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</si>
  <si>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</si>
  <si>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</si>
  <si>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</si>
  <si>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</si>
  <si>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</si>
  <si>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</si>
  <si>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</si>
  <si>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</si>
  <si>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</si>
  <si>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</si>
  <si>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</si>
  <si>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</si>
  <si>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</si>
  <si>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</si>
  <si>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</si>
  <si>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</si>
  <si>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</si>
  <si>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</si>
  <si>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</si>
  <si>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</si>
  <si>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</si>
  <si>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</si>
  <si>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</si>
  <si>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</si>
  <si>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</si>
  <si>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</si>
  <si>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</si>
  <si>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</si>
  <si>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</si>
  <si>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</si>
  <si>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</si>
  <si>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</si>
  <si>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</si>
  <si>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</si>
  <si>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</si>
  <si>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</si>
  <si>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</si>
  <si>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</si>
  <si>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</si>
  <si>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</si>
  <si>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</si>
  <si>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</si>
  <si>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</si>
  <si>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</si>
  <si>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</si>
  <si>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</si>
  <si>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</si>
  <si>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</si>
  <si>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</si>
  <si>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</si>
  <si>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</si>
  <si>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</si>
  <si>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</si>
  <si>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</si>
  <si>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</si>
  <si>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</si>
  <si>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</si>
  <si>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</si>
  <si>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</si>
  <si>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</si>
  <si>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</si>
  <si>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</si>
  <si>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</si>
  <si>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</si>
  <si>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</si>
  <si>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</si>
  <si>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</si>
  <si>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</si>
  <si>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</si>
  <si>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</si>
  <si>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</si>
  <si>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</si>
  <si>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</si>
  <si>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</si>
  <si>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</si>
  <si>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</si>
  <si>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</si>
  <si>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</si>
  <si>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</si>
  <si>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</si>
  <si>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</si>
  <si>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</si>
  <si>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</si>
  <si>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</si>
  <si>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</si>
  <si>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</si>
  <si>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</si>
  <si>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</si>
  <si>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</si>
  <si>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</si>
  <si>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</si>
  <si>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</si>
  <si>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</si>
  <si>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</si>
  <si>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</si>
  <si>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</si>
  <si>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</si>
  <si>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</si>
  <si>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</si>
  <si>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</si>
  <si>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</si>
  <si>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</si>
  <si>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</si>
  <si>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</si>
  <si>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</si>
  <si>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</si>
  <si>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</si>
  <si>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</si>
  <si>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</si>
  <si>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</si>
  <si>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</si>
  <si>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</si>
  <si>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</si>
  <si>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</si>
  <si>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</si>
  <si>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</si>
  <si>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</si>
  <si>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</si>
  <si>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</si>
  <si>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</si>
  <si>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</si>
  <si>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</si>
  <si>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</si>
  <si>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</si>
  <si>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</si>
  <si>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</si>
  <si>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</si>
  <si>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</si>
  <si>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</si>
  <si>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</si>
  <si>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</si>
  <si>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</si>
  <si>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</si>
  <si>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</si>
  <si>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</si>
  <si>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</si>
  <si>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</si>
  <si>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</si>
  <si>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</si>
  <si>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</si>
  <si>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</si>
  <si>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</si>
  <si>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</si>
  <si>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</si>
  <si>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</si>
  <si>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</si>
  <si>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</si>
  <si>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</si>
  <si>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</si>
  <si>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</si>
  <si>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</si>
  <si>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</si>
  <si>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</si>
  <si>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</si>
  <si>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</si>
  <si>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</si>
  <si>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</si>
  <si>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</si>
  <si>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</si>
  <si>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</si>
  <si>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</si>
  <si>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</si>
  <si>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</si>
  <si>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</si>
  <si>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</si>
  <si>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</si>
  <si>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</si>
  <si>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</si>
  <si>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</si>
  <si>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</si>
  <si>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</si>
  <si>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</si>
  <si>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</si>
  <si>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</si>
  <si>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</si>
  <si>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</si>
  <si>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</si>
  <si>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</si>
  <si>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</si>
  <si>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</si>
  <si>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</si>
  <si>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</si>
  <si>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</si>
  <si>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</si>
  <si>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</si>
  <si>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</si>
  <si>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</si>
  <si>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</si>
  <si>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</si>
  <si>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</si>
  <si>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</si>
  <si>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</si>
  <si>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</si>
  <si>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</si>
  <si>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</si>
  <si>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</si>
  <si>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</si>
  <si>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</si>
  <si>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</si>
  <si>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</si>
  <si>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</si>
  <si>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</si>
  <si>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</si>
  <si>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</si>
  <si>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</si>
  <si>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</si>
  <si>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</si>
  <si>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</si>
  <si>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</si>
  <si>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</si>
  <si>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</si>
  <si>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</si>
  <si>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</si>
  <si>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</si>
  <si>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</si>
  <si>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</si>
  <si>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</si>
  <si>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</si>
  <si>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</si>
  <si>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</si>
  <si>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</si>
  <si>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</si>
  <si>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</si>
  <si>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</si>
  <si>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</si>
  <si>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</si>
  <si>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</si>
  <si>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</si>
  <si>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</si>
  <si>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</si>
  <si>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</si>
  <si>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</si>
  <si>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</si>
  <si>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</si>
  <si>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</si>
  <si>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</si>
  <si>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</si>
  <si>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</si>
  <si>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</si>
  <si>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</si>
  <si>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</si>
  <si>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</si>
  <si>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</si>
  <si>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</si>
  <si>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</si>
  <si>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</si>
  <si>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</si>
  <si>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</si>
  <si>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</si>
  <si>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</si>
  <si>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</si>
  <si>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</si>
  <si>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</si>
  <si>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</si>
  <si>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</si>
  <si>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</si>
  <si>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</si>
  <si>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</si>
  <si>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</si>
  <si>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</si>
  <si>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</si>
  <si>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</si>
  <si>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</si>
  <si>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</si>
  <si>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</si>
  <si>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</si>
  <si>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</si>
  <si>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</si>
  <si>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</si>
  <si>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</si>
  <si>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</si>
  <si>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</si>
  <si>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</si>
  <si>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</si>
  <si>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</si>
  <si>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</si>
  <si>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</si>
  <si>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</si>
  <si>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</si>
  <si>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</si>
  <si>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</si>
  <si>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</si>
  <si>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</si>
  <si>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</si>
  <si>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</si>
  <si>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</si>
  <si>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</si>
  <si>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</si>
  <si>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</si>
  <si>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</si>
  <si>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</si>
  <si>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</si>
  <si>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</si>
  <si>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</si>
  <si>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</si>
  <si>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</si>
  <si>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</si>
  <si>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</si>
  <si>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</si>
  <si>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</si>
  <si>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</si>
  <si>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</si>
  <si>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</si>
  <si>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</si>
  <si>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</si>
  <si>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</si>
  <si>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</si>
  <si>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</si>
  <si>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</si>
  <si>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</si>
  <si>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</si>
  <si>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</si>
  <si>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</si>
  <si>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</si>
  <si>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</si>
  <si>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</si>
  <si>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</si>
  <si>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</si>
  <si>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</si>
  <si>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</si>
  <si>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</si>
  <si>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</si>
  <si>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</si>
  <si>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</si>
  <si>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</si>
  <si>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</si>
  <si>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</si>
  <si>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</si>
  <si>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</si>
  <si>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</si>
  <si>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</si>
  <si>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</si>
  <si>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</si>
  <si>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</si>
  <si>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</si>
  <si>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</si>
  <si>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</si>
  <si>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</si>
  <si>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</si>
  <si>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</si>
  <si>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</si>
  <si>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</si>
  <si>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</si>
  <si>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</si>
  <si>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</si>
  <si>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</si>
  <si>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</si>
  <si>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</si>
  <si>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</si>
  <si>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</si>
  <si>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</si>
  <si>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</si>
  <si>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</si>
  <si>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</si>
  <si>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</si>
  <si>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</si>
  <si>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</si>
  <si>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</si>
  <si>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</si>
  <si>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</si>
  <si>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</si>
  <si>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</si>
  <si>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</si>
  <si>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</si>
  <si>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</si>
  <si>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</si>
  <si>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</si>
  <si>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</si>
  <si>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</si>
  <si>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</si>
  <si>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</si>
  <si>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</si>
  <si>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</si>
  <si>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</si>
  <si>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</si>
  <si>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</si>
  <si>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</si>
  <si>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</si>
  <si>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</si>
  <si>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</si>
  <si>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</si>
  <si>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</si>
  <si>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</si>
  <si>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</si>
  <si>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</si>
  <si>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</si>
  <si>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</si>
  <si>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</si>
  <si>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</si>
  <si>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</si>
  <si>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</si>
  <si>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</si>
  <si>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</si>
  <si>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</si>
  <si>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</si>
  <si>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</si>
  <si>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</si>
  <si>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</si>
  <si>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</si>
  <si>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</si>
  <si>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</si>
  <si>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</si>
  <si>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</si>
  <si>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</si>
  <si>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</si>
  <si>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</si>
  <si>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</si>
  <si>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</si>
  <si>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</si>
  <si>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</si>
  <si>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</si>
  <si>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</si>
  <si>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</si>
  <si>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</si>
  <si>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</si>
  <si>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</si>
  <si>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</si>
  <si>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</si>
  <si>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</si>
  <si>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</si>
  <si>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</si>
  <si>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</si>
  <si>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</si>
  <si>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</si>
  <si>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</si>
  <si>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</si>
  <si>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</si>
  <si>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</si>
  <si>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</si>
  <si>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</si>
  <si>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</si>
  <si>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</si>
  <si>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</si>
  <si>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</si>
  <si>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</si>
  <si>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</si>
  <si>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</si>
  <si>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</si>
  <si>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</si>
  <si>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</si>
  <si>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</si>
  <si>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</si>
  <si>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</si>
  <si>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</si>
  <si>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</si>
  <si>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</si>
  <si>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</si>
  <si>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</si>
  <si>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</si>
  <si>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</si>
  <si>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</si>
  <si>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</si>
  <si>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</si>
  <si>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</si>
  <si>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</si>
  <si>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</si>
  <si>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</si>
  <si>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</si>
  <si>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</si>
  <si>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</si>
  <si>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</si>
  <si>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</si>
  <si>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</si>
  <si>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</si>
  <si>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</si>
  <si>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</si>
  <si>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</si>
  <si>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</si>
  <si>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</si>
  <si>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</si>
  <si>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</si>
  <si>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</si>
  <si>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</si>
  <si>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</si>
  <si>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</si>
  <si>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</si>
  <si>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</si>
  <si>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</si>
  <si>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</si>
  <si>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</si>
  <si>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</si>
  <si>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</si>
  <si>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</si>
  <si>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</si>
  <si>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</si>
  <si>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</si>
  <si>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</si>
  <si>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</si>
  <si>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</si>
  <si>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</si>
  <si>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</si>
  <si>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</si>
  <si>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</si>
  <si>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</si>
  <si>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</si>
  <si>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</si>
  <si>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</si>
  <si>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</si>
  <si>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</si>
  <si>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</si>
  <si>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</si>
  <si>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</si>
  <si>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</si>
  <si>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</si>
  <si>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</si>
  <si>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</si>
  <si>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</si>
  <si>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</si>
  <si>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</si>
  <si>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</si>
  <si>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</si>
  <si>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</si>
  <si>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</si>
  <si>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</si>
  <si>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</si>
  <si>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</si>
  <si>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</si>
  <si>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</si>
  <si>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</si>
  <si>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</si>
  <si>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</si>
  <si>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</si>
  <si>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</si>
  <si>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</si>
  <si>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</si>
  <si>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</si>
  <si>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</si>
  <si>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</si>
  <si>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</si>
  <si>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</si>
  <si>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</si>
  <si>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</si>
  <si>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</si>
  <si>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</si>
  <si>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</si>
  <si>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</si>
  <si>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</si>
  <si>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</si>
  <si>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</si>
  <si>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</si>
  <si>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</si>
  <si>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>Составил:  ____________________________ Пахомкина И.В.</t>
  </si>
  <si>
    <t>Проверил:  ____________________________ Смирнова И.А.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</si>
  <si>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</si>
  <si>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1632-2021-5.1.1-ЭС_03.02.060-П01</t>
  </si>
  <si>
    <t>на Электроснажение, 03.02.060 РТП-1 (код SAP 02.05.001.01) код ГП 5.1.1</t>
  </si>
  <si>
    <t>1632-2021-5.1.1-ЭС</t>
  </si>
  <si>
    <t>1 квартал 2000 г</t>
  </si>
  <si>
    <t>Ячейки КРУ и Шкафы монтируются на заводе.</t>
  </si>
  <si>
    <t>Вес блоков взят приближенно, после уточнения на заводе-изготовителе.</t>
  </si>
  <si>
    <t>БМЗ доставляется на строительную площадку со смонтированной кровлей.</t>
  </si>
  <si>
    <t>Трансформаторы силовые доставляются отдельно от БМЗ.</t>
  </si>
  <si>
    <t>Блоки БМЗ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</si>
  <si>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</si>
  <si>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</si>
  <si>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</si>
  <si>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2 965,99
402,83</t>
  </si>
  <si>
    <t>67 743,17
18 151,68</t>
  </si>
  <si>
    <t>Накладные расходы 92% ФОТ (от 148 966,15)</t>
  </si>
  <si>
    <t>Сметная прибыль 49% ФОТ (от 148 966,15)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</si>
  <si>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</si>
  <si>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</si>
  <si>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</si>
  <si>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</si>
  <si>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5 679,00
719,52</t>
  </si>
  <si>
    <t>129 708,44
32 421,65</t>
  </si>
  <si>
    <t>Накладные расходы 92% ФОТ (от 159 898,10)</t>
  </si>
  <si>
    <t>Сметная прибыль 49% ФОТ (от 159 898,10)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</si>
  <si>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</si>
  <si>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</si>
  <si>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</si>
  <si>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6 843,32
840,37</t>
  </si>
  <si>
    <t>156 301,35
37 866,99</t>
  </si>
  <si>
    <t>Накладные расходы 92% ФОТ (от 231 615,69)</t>
  </si>
  <si>
    <t>Сметная прибыль 49% ФОТ (от 231 615,69)</t>
  </si>
  <si>
    <t>Трансформаторы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</si>
  <si>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</si>
  <si>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</si>
  <si>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</si>
  <si>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1 268,09
139,07</t>
  </si>
  <si>
    <t>28 963,20
6 266,45</t>
  </si>
  <si>
    <t>Накладные расходы 97% ФОТ (от 42 017,83)</t>
  </si>
  <si>
    <t>Сметная прибыль 51% ФОТ (от 42 017,83)</t>
  </si>
  <si>
    <t>Заземление</t>
  </si>
  <si>
    <t>ТЕРм08-02-471-02</t>
  </si>
  <si>
    <t>Заземлитель вертикальный из угловой стали размером: 63х63х6 мм</t>
  </si>
  <si>
    <t>433,68
241,95</t>
  </si>
  <si>
    <t>109,30
8,46</t>
  </si>
  <si>
    <t>5 242,27
800,91</t>
  </si>
  <si>
    <t>Объем=42 / 10</t>
  </si>
  <si>
    <t>Накладные расходы 97% ФОТ (от 23 695,53)</t>
  </si>
  <si>
    <t>Сметная прибыль 51% ФОТ (от 23 695,53)</t>
  </si>
  <si>
    <t>ТССЦ-101-2544</t>
  </si>
  <si>
    <t>Сталь угловая: 63х63 мм</t>
  </si>
  <si>
    <t>Объем=2,7*МАСТЕР*10*5,72/1000</t>
  </si>
  <si>
    <t>ТЕРм08-02-472-02</t>
  </si>
  <si>
    <t>Заземлитель горизонтальный из стали: полосовой сечением 160 мм2// прим.</t>
  </si>
  <si>
    <t>562,33
340,38</t>
  </si>
  <si>
    <t>97,81
6,21</t>
  </si>
  <si>
    <t>2 490,82
312,00</t>
  </si>
  <si>
    <t>Объем=223 / 100</t>
  </si>
  <si>
    <t>Накладные расходы 97% ФОТ (от 17 413,19)</t>
  </si>
  <si>
    <t>Сметная прибыль 51% ФОТ (от 17 413,19)</t>
  </si>
  <si>
    <t>8</t>
  </si>
  <si>
    <t>ТССЦ-101-4682</t>
  </si>
  <si>
    <t>Сталь полосовая: 45х5 мм, марка Ст3сп</t>
  </si>
  <si>
    <t>Объем=1,766*МАСТЕР*100/1000</t>
  </si>
  <si>
    <t>1 709,44
217,59</t>
  </si>
  <si>
    <t>Объем=137 / 100</t>
  </si>
  <si>
    <t>Накладные расходы 97% ФОТ (от 13 698,27)</t>
  </si>
  <si>
    <t>Сметная прибыль 51% ФОТ (от 13 698,27)</t>
  </si>
  <si>
    <t>Прайс</t>
  </si>
  <si>
    <t>Кабельные конструкции</t>
  </si>
  <si>
    <t>11</t>
  </si>
  <si>
    <t>2 621,08
8,68</t>
  </si>
  <si>
    <t>Объем=134 / 100</t>
  </si>
  <si>
    <t>Накладные расходы 97% ФОТ (от 14 396,47)</t>
  </si>
  <si>
    <t>Сметная прибыль 51% ФОТ (от 14 396,47)</t>
  </si>
  <si>
    <t>Стойка кабельная  ПМ-02.29.1220hdz</t>
  </si>
  <si>
    <t>13</t>
  </si>
  <si>
    <t>194,28
35,76</t>
  </si>
  <si>
    <t>Объем=(К5+К3) / 100</t>
  </si>
  <si>
    <t>Накладные расходы 97% ФОТ (от 5 148,74)</t>
  </si>
  <si>
    <t>Сметная прибыль 51% ФОТ (от 5 148,74)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</si>
  <si>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</si>
  <si>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</si>
  <si>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</si>
  <si>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</si>
  <si>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</si>
  <si>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1 070,25
153,22</t>
  </si>
  <si>
    <t>Объем=(2,1*Ф1+2,729*Ф3+0,028/50*204)/1000</t>
  </si>
  <si>
    <t>Накладные расходы 97% ФОТ (от 4 964,80)</t>
  </si>
  <si>
    <t>Сметная прибыль 51% ФОТ (от 4 964,80)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</si>
  <si>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</si>
  <si>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</si>
  <si>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</si>
  <si>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</si>
  <si>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</si>
  <si>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</si>
  <si>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Герметизация стыков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</si>
  <si>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</si>
  <si>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</si>
  <si>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</si>
  <si>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</si>
  <si>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971,29
77,06</t>
  </si>
  <si>
    <t>843,00
131,95</t>
  </si>
  <si>
    <t>Объем=(3,8*2) / 100</t>
  </si>
  <si>
    <t>Накладные расходы 116% ФОТ (от 768,35)</t>
  </si>
  <si>
    <t>Сметная прибыль 80% ФОТ (от 768,35)</t>
  </si>
  <si>
    <t>Вводосточная система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</si>
  <si>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</si>
  <si>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</si>
  <si>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</si>
  <si>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</si>
  <si>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Объем=(3,8*18*2+8,4*3,8*2) / 100</t>
  </si>
  <si>
    <t>Накладные расходы 109% ФОТ (от 11 264,07)</t>
  </si>
  <si>
    <t>Сметная прибыль 57% ФОТ (от 11 264,07)</t>
  </si>
  <si>
    <t>Металлические площадки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</si>
  <si>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</si>
  <si>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</si>
  <si>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</si>
  <si>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</si>
  <si>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</si>
  <si>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895,29
159,36</t>
  </si>
  <si>
    <t>10 224,17
3 590,28</t>
  </si>
  <si>
    <t>Объем=0,2*2+0,6</t>
  </si>
  <si>
    <t>Накладные расходы 93% ФОТ (от 18 544,21)</t>
  </si>
  <si>
    <t>Сметная прибыль 62% ФОТ (от 18 544,21)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</si>
  <si>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</si>
  <si>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</si>
  <si>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</si>
  <si>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</si>
  <si>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825,99
133,53</t>
  </si>
  <si>
    <t>24 525,22
7 821,72</t>
  </si>
  <si>
    <t>Объем=1,4+0,6*2</t>
  </si>
  <si>
    <t>Накладные расходы 93% ФОТ (от 53 713,92)</t>
  </si>
  <si>
    <t>Сметная прибыль 62% ФОТ (от 53 713,92)</t>
  </si>
  <si>
    <t>Нагревостойкие перегородки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</si>
  <si>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</si>
  <si>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</si>
  <si>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</si>
  <si>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35,90
6,61</t>
  </si>
  <si>
    <t>Объем=102 / 100</t>
  </si>
  <si>
    <t>Накладные расходы 97% ФОТ (от 6 060,93)</t>
  </si>
  <si>
    <t>Сметная прибыль 51% ФОТ (от 6 060,93)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</si>
  <si>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</si>
  <si>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</si>
  <si>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</si>
  <si>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</si>
  <si>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</si>
  <si>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620,26
56,71</t>
  </si>
  <si>
    <t>2 295,03
413,94</t>
  </si>
  <si>
    <t>Объем=(2*0,3*54) / 100</t>
  </si>
  <si>
    <t>Накладные расходы 97% ФОТ (от 3 782,56)</t>
  </si>
  <si>
    <t>Сметная прибыль 51% ФОТ (от 3 782,56)</t>
  </si>
  <si>
    <t>ТССЦ-101-0045</t>
  </si>
  <si>
    <t>Листы асбестоцементные плоские с гладкой поверхностью: прессованные толщиной 8 мм</t>
  </si>
  <si>
    <t>м2</t>
  </si>
  <si>
    <t>Объем=2*0,3*54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</si>
  <si>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</si>
  <si>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</si>
  <si>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</si>
  <si>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</si>
  <si>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31,10
1,93</t>
  </si>
  <si>
    <t>41,43
5,08</t>
  </si>
  <si>
    <t>Объем=(2*3,14*0,0172*108) / 100</t>
  </si>
  <si>
    <t>Накладные расходы 97% ФОТ (от 3 142,80)</t>
  </si>
  <si>
    <t>Сметная прибыль 55% ФОТ (от 3 142,80)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</si>
  <si>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</si>
  <si>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</si>
  <si>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</si>
  <si>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</si>
  <si>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29,71
3,64</t>
  </si>
  <si>
    <t>Объем=(2*3,14*(0,037*36)) / 100</t>
  </si>
  <si>
    <t>Накладные расходы 97% ФОТ (от 1 349,39)</t>
  </si>
  <si>
    <t>Сметная прибыль 55% ФОТ (от 1 349,39)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</si>
  <si>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</si>
  <si>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</si>
  <si>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</si>
  <si>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</si>
  <si>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</si>
  <si>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</si>
  <si>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3 Перевозка ЭМ=11,42; МАТ=11,42</t>
  </si>
  <si>
    <t>Объем=(Ф8+Ф9)/1000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</si>
  <si>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</si>
  <si>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</si>
  <si>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</si>
  <si>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</si>
  <si>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</si>
  <si>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</si>
  <si>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</si>
  <si>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Объем=(0,9*к5+0,45*к3+2,1*ф1+2,729*ф3+0,028*ф41+0,17*д1+1,8*с2+0,07*д2)/1000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</si>
  <si>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</si>
  <si>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</si>
  <si>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</si>
  <si>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</si>
  <si>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434 133,62
108 208,15</t>
  </si>
  <si>
    <t xml:space="preserve">      92% ФОТ (от 540479,94) (Поз. 1-3)</t>
  </si>
  <si>
    <t xml:space="preserve">      93% ФОТ (от 72258,13) (Поз. 22-23)</t>
  </si>
  <si>
    <t xml:space="preserve">      97% ФОТ (от 135670,51) (Поз. 29, 31, 4-9, 11-19, 24-28)</t>
  </si>
  <si>
    <t xml:space="preserve">      109% ФОТ (от 11264,07) (Поз. 21)</t>
  </si>
  <si>
    <t xml:space="preserve">      116% ФОТ (от 768,35) (Поз. 20)</t>
  </si>
  <si>
    <t xml:space="preserve">      49% ФОТ (от 540479,94) (Поз. 1-3)</t>
  </si>
  <si>
    <t xml:space="preserve">      51% ФОТ (от 131178,32) (Поз. 4-9, 11-19, 24-28)</t>
  </si>
  <si>
    <t xml:space="preserve">      55% ФОТ (от 4492,19) (Поз. 29, 31)</t>
  </si>
  <si>
    <t xml:space="preserve">      57% ФОТ (от 11264,07) (Поз. 21)</t>
  </si>
  <si>
    <t xml:space="preserve">      62% ФОТ (от 72258,13) (Поз. 22-23)</t>
  </si>
  <si>
    <t xml:space="preserve">      80% ФОТ (от 768,35) (Поз. 20)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</si>
  <si>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</si>
  <si>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20</t>
  </si>
  <si>
    <t xml:space="preserve">               Накладные расходы 116% ФОТ (от 768,35)</t>
  </si>
  <si>
    <t xml:space="preserve">               Сметная прибыль 80% ФОТ (от 768,35)</t>
  </si>
  <si>
    <t xml:space="preserve">          Кровли:</t>
  </si>
  <si>
    <t xml:space="preserve">               Накладные расходы 109% ФОТ (от 11 264,07)</t>
  </si>
  <si>
    <t xml:space="preserve">               Сметная прибыль 57% ФОТ (от 11 264,07)</t>
  </si>
  <si>
    <t xml:space="preserve">          Строительные металлические конструкции:</t>
  </si>
  <si>
    <t xml:space="preserve">               Итого Поз. 22-23</t>
  </si>
  <si>
    <t>34 749,39
11 412,00</t>
  </si>
  <si>
    <t xml:space="preserve">               Накладные расходы 93% ФОТ (от 72 258,13)</t>
  </si>
  <si>
    <t xml:space="preserve">               Сметная прибыль 62% ФОТ (от 72 258,13)</t>
  </si>
  <si>
    <t xml:space="preserve">               Итого Поз. 29, 31</t>
  </si>
  <si>
    <t>71,14
8,72</t>
  </si>
  <si>
    <t xml:space="preserve">               Накладные расходы 97% ФОТ (от 4 492,19)</t>
  </si>
  <si>
    <t xml:space="preserve">               Сметная прибыль 55% ФОТ (от 4 492,19)</t>
  </si>
  <si>
    <t xml:space="preserve">          Наружные сети водопровода, канализации, теплоснабжения, газопровода:</t>
  </si>
  <si>
    <t xml:space="preserve">               Итого Поз. 30, 32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</si>
  <si>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</si>
  <si>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</si>
  <si>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Перевозка грузов автотранспортом (Автомобили бортовые):</t>
  </si>
  <si>
    <t xml:space="preserve">               Итого Поз. 35-36</t>
  </si>
  <si>
    <t xml:space="preserve">          Перевозка грузов автотранспортом:</t>
  </si>
  <si>
    <t xml:space="preserve">               Итого Поз. 38</t>
  </si>
  <si>
    <t xml:space="preserve">          Погрузо-разгрузочные работы:</t>
  </si>
  <si>
    <t xml:space="preserve">               Итого Поз. 39</t>
  </si>
  <si>
    <t xml:space="preserve">          Оборудование общего назначения:</t>
  </si>
  <si>
    <t xml:space="preserve">               Итого Поз. 1-3</t>
  </si>
  <si>
    <t>353 752,96
88 440,32</t>
  </si>
  <si>
    <t xml:space="preserve">               Накладные расходы 92% ФОТ (от 540 479,94)</t>
  </si>
  <si>
    <t xml:space="preserve">               Сметная прибыль 49% ФОТ (от 540 479,94)</t>
  </si>
  <si>
    <t xml:space="preserve">               Итого Поз. 4-9, 11-19, 24-28</t>
  </si>
  <si>
    <t>44 622,27
8 215,16</t>
  </si>
  <si>
    <t xml:space="preserve">               Накладные расходы 97% ФОТ (от 131 178,32)</t>
  </si>
  <si>
    <t xml:space="preserve">               Сметная прибыль 51% ФОТ (от 131 178,32)</t>
  </si>
  <si>
    <t xml:space="preserve">               Итого Поз. 10</t>
  </si>
  <si>
    <t xml:space="preserve">               Итого Поз. 33</t>
  </si>
  <si>
    <t xml:space="preserve">            Основная заработная плата</t>
  </si>
  <si>
    <t xml:space="preserve">                в том числе заработная плата машинистов</t>
  </si>
  <si>
    <t xml:space="preserve">     Итого с оборудованием (77 937 862,52)</t>
  </si>
  <si>
    <t>Заказчик:  ____________________________ ООО "ЕвроХим Терминал Усть-Луга"</t>
  </si>
  <si>
    <t>Составил:  ____________________________ Смирнова И.А.</t>
  </si>
  <si>
    <t>Проверил:  ____________________________ Пахомкина И.В.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</si>
  <si>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</si>
  <si>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</si>
  <si>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</si>
  <si>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</si>
  <si>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</si>
  <si>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</si>
  <si>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</si>
  <si>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</si>
  <si>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</si>
  <si>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</si>
  <si>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</si>
  <si>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</si>
  <si>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</si>
  <si>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</si>
  <si>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</si>
  <si>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</si>
  <si>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</si>
  <si>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</si>
  <si>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</si>
  <si>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</si>
  <si>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</si>
  <si>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</si>
  <si>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</si>
  <si>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</si>
  <si>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</si>
  <si>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</si>
  <si>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</si>
  <si>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</si>
  <si>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</si>
  <si>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</si>
  <si>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</si>
  <si>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</si>
  <si>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</si>
  <si>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</si>
  <si>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</si>
  <si>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</si>
  <si>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</si>
  <si>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</si>
  <si>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</si>
  <si>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</si>
  <si>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</si>
  <si>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</si>
  <si>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</si>
  <si>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</si>
  <si>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</si>
  <si>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</si>
  <si>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</si>
  <si>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</si>
  <si>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</si>
  <si>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</si>
  <si>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</si>
  <si>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</si>
  <si>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</si>
  <si>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</si>
  <si>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</si>
  <si>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</si>
  <si>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</si>
  <si>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</si>
  <si>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</si>
  <si>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</si>
  <si>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</si>
  <si>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</si>
  <si>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</si>
  <si>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</si>
  <si>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</si>
  <si>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</si>
  <si>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</si>
  <si>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</si>
  <si>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</si>
  <si>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</si>
  <si>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</si>
  <si>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</si>
  <si>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</si>
  <si>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</si>
  <si>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</si>
  <si>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</si>
  <si>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</si>
  <si>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</si>
  <si>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</si>
  <si>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</si>
  <si>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</si>
  <si>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</si>
  <si>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</si>
  <si>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</si>
  <si>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</si>
  <si>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</si>
  <si>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</si>
  <si>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</si>
  <si>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</si>
  <si>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</si>
  <si>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</si>
  <si>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</si>
  <si>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</si>
  <si>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</si>
  <si>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</si>
  <si>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</si>
  <si>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</si>
  <si>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</si>
  <si>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</si>
  <si>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</si>
  <si>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</si>
  <si>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</si>
  <si>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</si>
  <si>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</si>
  <si>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</si>
  <si>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</si>
  <si>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</si>
  <si>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</si>
  <si>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</si>
  <si>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</si>
  <si>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</si>
  <si>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</si>
  <si>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</si>
  <si>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</si>
  <si>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</si>
  <si>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</si>
  <si>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</si>
  <si>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</si>
  <si>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</si>
  <si>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</si>
  <si>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</si>
  <si>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</si>
  <si>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</si>
  <si>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</si>
  <si>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</si>
  <si>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</si>
  <si>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</si>
  <si>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</si>
  <si>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</si>
  <si>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</si>
  <si>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</si>
  <si>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</si>
  <si>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</si>
  <si>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</si>
  <si>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</si>
  <si>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</si>
  <si>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</si>
  <si>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</si>
  <si>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</si>
  <si>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</si>
  <si>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</si>
  <si>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</si>
  <si>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</si>
  <si>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</si>
  <si>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</si>
  <si>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</si>
  <si>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</si>
  <si>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</si>
  <si>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</si>
  <si>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</si>
  <si>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</si>
  <si>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</si>
  <si>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</si>
  <si>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</si>
  <si>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</si>
  <si>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</si>
  <si>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</si>
  <si>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</si>
  <si>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</si>
  <si>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</si>
  <si>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</si>
  <si>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</si>
  <si>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</si>
  <si>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</si>
  <si>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</si>
  <si>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</si>
  <si>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</si>
  <si>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</si>
  <si>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</si>
  <si>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</si>
  <si>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</si>
  <si>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</si>
  <si>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</si>
  <si>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</si>
  <si>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</si>
  <si>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</si>
  <si>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</si>
  <si>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</si>
  <si>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</si>
  <si>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</si>
  <si>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</si>
  <si>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</si>
  <si>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</si>
  <si>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</si>
  <si>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</si>
  <si>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</si>
  <si>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</si>
  <si>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</si>
  <si>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</si>
  <si>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</si>
  <si>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</si>
  <si>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</si>
  <si>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</si>
  <si>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</si>
  <si>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</si>
  <si>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</si>
  <si>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</si>
  <si>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</si>
  <si>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</si>
  <si>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</si>
  <si>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</si>
  <si>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</si>
  <si>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</si>
  <si>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</si>
  <si>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</si>
  <si>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</si>
  <si>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</si>
  <si>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</si>
  <si>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</si>
  <si>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</si>
  <si>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</si>
  <si>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</si>
  <si>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</si>
  <si>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</si>
  <si>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</si>
  <si>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</si>
  <si>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</si>
  <si>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</si>
  <si>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</si>
  <si>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</si>
  <si>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</si>
  <si>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</si>
  <si>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</si>
  <si>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</si>
  <si>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</si>
  <si>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</si>
  <si>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</si>
  <si>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</si>
  <si>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</si>
  <si>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</si>
  <si>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</si>
  <si>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</si>
  <si>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</si>
  <si>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</si>
  <si>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</si>
  <si>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</si>
  <si>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</si>
  <si>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</si>
  <si>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</si>
  <si>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</si>
  <si>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</si>
  <si>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</si>
  <si>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</si>
  <si>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</si>
  <si>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</si>
  <si>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</si>
  <si>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</si>
  <si>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</si>
  <si>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</si>
  <si>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</si>
  <si>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</si>
  <si>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</si>
  <si>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</si>
  <si>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</si>
  <si>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</si>
  <si>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</si>
  <si>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</si>
  <si>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</si>
  <si>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</si>
  <si>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</si>
  <si>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</si>
  <si>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</si>
  <si>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</si>
  <si>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</si>
  <si>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</si>
  <si>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</si>
  <si>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</si>
  <si>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</si>
  <si>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</si>
  <si>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</si>
  <si>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</si>
  <si>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</si>
  <si>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</si>
  <si>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</si>
  <si>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</si>
  <si>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</si>
  <si>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</si>
  <si>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</si>
  <si>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</si>
  <si>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</si>
  <si>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</si>
  <si>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</si>
  <si>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</si>
  <si>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</si>
  <si>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</si>
  <si>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</si>
  <si>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</si>
  <si>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</si>
  <si>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</si>
  <si>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</si>
  <si>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</si>
  <si>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</si>
  <si>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</si>
  <si>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</si>
  <si>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</si>
  <si>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</si>
  <si>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</si>
  <si>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</si>
  <si>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</si>
  <si>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</si>
  <si>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</si>
  <si>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</si>
  <si>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</si>
  <si>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</si>
  <si>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</si>
  <si>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</si>
  <si>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</si>
  <si>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</si>
  <si>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</si>
  <si>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</si>
  <si>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</si>
  <si>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</si>
  <si>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</si>
  <si>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</si>
  <si>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</si>
  <si>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</si>
  <si>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</si>
  <si>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</si>
  <si>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</si>
  <si>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</si>
  <si>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</si>
  <si>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</si>
  <si>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</si>
  <si>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</si>
  <si>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</si>
  <si>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</si>
  <si>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</si>
  <si>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</si>
  <si>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</si>
  <si>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</si>
  <si>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</si>
  <si>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</si>
  <si>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</si>
  <si>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</si>
  <si>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</si>
  <si>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</si>
  <si>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</si>
  <si>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</si>
  <si>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</si>
  <si>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</si>
  <si>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</si>
  <si>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</si>
  <si>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</si>
  <si>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</si>
  <si>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</si>
  <si>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</si>
  <si>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</si>
  <si>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</si>
  <si>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</si>
  <si>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</si>
  <si>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</si>
  <si>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</si>
  <si>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</si>
  <si>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</si>
  <si>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</si>
  <si>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</si>
  <si>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</si>
  <si>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</si>
  <si>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</si>
  <si>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</si>
  <si>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</si>
  <si>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</si>
  <si>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</si>
  <si>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</si>
  <si>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</si>
  <si>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</si>
  <si>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</si>
  <si>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</si>
  <si>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</si>
  <si>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</si>
  <si>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</si>
  <si>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</si>
  <si>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</si>
  <si>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</si>
  <si>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</si>
  <si>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</si>
  <si>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</si>
  <si>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</si>
  <si>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</si>
  <si>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</si>
  <si>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</si>
  <si>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</si>
  <si>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</si>
  <si>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</si>
  <si>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</si>
  <si>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</si>
  <si>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</si>
  <si>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</si>
  <si>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</si>
  <si>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</si>
  <si>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</si>
  <si>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</si>
  <si>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</si>
  <si>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</si>
  <si>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</si>
  <si>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</si>
  <si>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</si>
  <si>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</si>
  <si>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</si>
  <si>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</si>
  <si>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</si>
  <si>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</si>
  <si>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</si>
  <si>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</si>
  <si>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</si>
  <si>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</si>
  <si>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</si>
  <si>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</si>
  <si>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</si>
  <si>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</si>
  <si>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</si>
  <si>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</si>
  <si>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</si>
  <si>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</si>
  <si>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</si>
  <si>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</si>
  <si>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</si>
  <si>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</si>
  <si>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</si>
  <si>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</si>
  <si>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</si>
  <si>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</si>
  <si>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</si>
  <si>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</si>
  <si>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</si>
  <si>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</si>
  <si>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</si>
  <si>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</si>
  <si>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</si>
  <si>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</si>
  <si>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</si>
  <si>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</si>
  <si>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</si>
  <si>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</si>
  <si>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</si>
  <si>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</si>
  <si>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</si>
  <si>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</si>
  <si>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</si>
  <si>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</si>
  <si>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</si>
  <si>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</si>
  <si>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</si>
  <si>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</si>
  <si>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</si>
  <si>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</si>
  <si>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</si>
  <si>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</si>
  <si>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</si>
  <si>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</si>
  <si>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</si>
  <si>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</si>
  <si>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</si>
  <si>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</si>
  <si>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</si>
  <si>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</si>
  <si>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</si>
  <si>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</si>
  <si>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</si>
  <si>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</si>
  <si>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</si>
  <si>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</si>
  <si>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</si>
  <si>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</si>
  <si>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</si>
  <si>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</si>
  <si>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</si>
  <si>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</si>
  <si>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</si>
  <si>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</si>
  <si>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</si>
  <si>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</si>
  <si>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</si>
  <si>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</si>
  <si>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</si>
  <si>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</si>
  <si>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</si>
  <si>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</si>
  <si>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</si>
  <si>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</si>
  <si>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</si>
  <si>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</si>
  <si>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</si>
  <si>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</si>
  <si>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</si>
  <si>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</si>
  <si>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</si>
  <si>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</si>
  <si>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</si>
  <si>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</si>
  <si>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</si>
  <si>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</si>
  <si>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</si>
  <si>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</si>
  <si>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</si>
  <si>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</si>
  <si>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</si>
  <si>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</si>
  <si>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</si>
  <si>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</si>
  <si>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</si>
  <si>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</si>
  <si>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</si>
  <si>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</si>
  <si>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</si>
  <si>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</si>
  <si>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</si>
  <si>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</si>
  <si>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</si>
  <si>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</si>
  <si>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</si>
  <si>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</si>
  <si>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</si>
  <si>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</si>
  <si>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</si>
  <si>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</si>
  <si>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</si>
  <si>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</si>
  <si>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</si>
  <si>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</si>
  <si>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</si>
  <si>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</si>
  <si>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</si>
  <si>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</si>
  <si>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</si>
  <si>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</si>
  <si>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</si>
  <si>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</si>
  <si>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</si>
  <si>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</si>
  <si>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</si>
  <si>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</si>
  <si>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</si>
  <si>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</si>
  <si>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</si>
  <si>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</si>
  <si>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</si>
  <si>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</si>
  <si>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</si>
  <si>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</si>
  <si>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</si>
  <si>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</si>
  <si>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</si>
  <si>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</si>
  <si>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</si>
  <si>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</si>
  <si>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</si>
  <si>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</si>
  <si>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</si>
  <si>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</si>
  <si>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</si>
  <si>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</si>
  <si>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</si>
  <si>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</si>
  <si>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</si>
  <si>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</si>
  <si>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</si>
  <si>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</si>
  <si>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</si>
  <si>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</si>
  <si>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</si>
  <si>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</si>
  <si>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</si>
  <si>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</si>
  <si>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</si>
  <si>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</si>
  <si>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</si>
  <si>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</si>
  <si>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</si>
  <si>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</si>
  <si>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</si>
  <si>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</si>
  <si>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</si>
  <si>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</si>
  <si>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</si>
  <si>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</si>
  <si>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</si>
  <si>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</si>
  <si>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</si>
  <si>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</si>
  <si>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</si>
  <si>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</si>
  <si>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</si>
  <si>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</si>
  <si>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</si>
  <si>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</si>
  <si>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</si>
  <si>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</si>
  <si>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</si>
  <si>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</si>
  <si>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</si>
  <si>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</si>
  <si>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</si>
  <si>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</si>
  <si>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</si>
  <si>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</si>
  <si>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</si>
  <si>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</si>
  <si>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</si>
  <si>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</si>
  <si>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</si>
  <si>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</si>
  <si>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</si>
  <si>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</si>
  <si>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</si>
  <si>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</si>
  <si>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</si>
  <si>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</si>
  <si>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</si>
  <si>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</si>
  <si>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</si>
  <si>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</si>
  <si>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</si>
  <si>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</si>
  <si>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</si>
  <si>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</si>
  <si>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</si>
  <si>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</si>
  <si>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</si>
  <si>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</si>
  <si>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</si>
  <si>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</si>
  <si>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</si>
  <si>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</si>
  <si>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</si>
  <si>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</si>
  <si>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</si>
  <si>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</si>
  <si>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</si>
  <si>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</si>
  <si>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</si>
  <si>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</si>
  <si>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</si>
  <si>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</si>
  <si>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</si>
  <si>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</si>
  <si>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</si>
  <si>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</si>
  <si>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</si>
  <si>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</si>
  <si>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</si>
  <si>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</si>
  <si>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</si>
  <si>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</si>
  <si>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</si>
  <si>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</si>
  <si>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</si>
  <si>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</si>
  <si>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</si>
  <si>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</si>
  <si>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</si>
  <si>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</si>
  <si>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</si>
  <si>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</si>
  <si>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</si>
  <si>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</si>
  <si>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</si>
  <si>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</si>
  <si>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</si>
  <si>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</si>
  <si>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</si>
  <si>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</si>
  <si>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</si>
  <si>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</si>
  <si>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</si>
  <si>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</si>
  <si>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</si>
  <si>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</si>
  <si>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</si>
  <si>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</si>
  <si>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</si>
  <si>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</si>
  <si>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</si>
  <si>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</si>
  <si>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</si>
  <si>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</si>
  <si>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</si>
  <si>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</si>
  <si>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</si>
  <si>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</si>
  <si>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</si>
  <si>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</si>
  <si>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</si>
  <si>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</si>
  <si>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</si>
  <si>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</si>
  <si>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</si>
  <si>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</si>
  <si>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</si>
  <si>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</si>
  <si>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</si>
  <si>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</si>
  <si>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</si>
  <si>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</si>
  <si>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</si>
  <si>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</si>
  <si>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</si>
  <si>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</si>
  <si>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</si>
  <si>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</si>
  <si>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</si>
  <si>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</si>
  <si>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</si>
  <si>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</si>
  <si>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</si>
  <si>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</si>
  <si>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</si>
  <si>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</si>
  <si>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</si>
  <si>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</si>
  <si>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</si>
  <si>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</si>
  <si>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</si>
  <si>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</si>
  <si>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</si>
  <si>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</si>
  <si>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</si>
  <si>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</si>
  <si>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</si>
  <si>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</si>
  <si>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</si>
  <si>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</si>
  <si>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</si>
  <si>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</si>
  <si>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</si>
  <si>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</si>
  <si>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</si>
  <si>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</si>
  <si>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</si>
  <si>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</si>
  <si>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</si>
  <si>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</si>
  <si>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</si>
  <si>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</si>
  <si>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</si>
  <si>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</si>
  <si>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</si>
  <si>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</si>
  <si>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</si>
  <si>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</si>
  <si>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</si>
  <si>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</si>
  <si>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</si>
  <si>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</si>
  <si>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</si>
  <si>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</si>
  <si>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</si>
  <si>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</si>
  <si>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</si>
  <si>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</si>
  <si>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</si>
  <si>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</si>
  <si>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</si>
  <si>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</si>
  <si>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</si>
  <si>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</si>
  <si>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</si>
  <si>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</si>
  <si>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</si>
  <si>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</si>
  <si>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</si>
  <si>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</si>
  <si>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</si>
  <si>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</si>
  <si>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Составил:  ____________________________ Шустова Т.В.</t>
  </si>
  <si>
    <t>Проверил:  ____________________________ Караханова С.В.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</si>
  <si>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</si>
  <si>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</si>
  <si>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</si>
  <si>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</si>
  <si>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</si>
  <si>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</si>
  <si>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</si>
  <si>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</si>
  <si>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</si>
  <si>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</si>
  <si>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</si>
  <si>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</si>
  <si>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</si>
  <si>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</si>
  <si>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</si>
  <si>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</si>
  <si>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</si>
  <si>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</si>
  <si>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</si>
  <si>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</si>
  <si>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</si>
  <si>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</si>
  <si>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</si>
  <si>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</si>
  <si>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</si>
  <si>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</si>
  <si>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</si>
  <si>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</si>
  <si>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</si>
  <si>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</si>
  <si>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</si>
  <si>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</si>
  <si>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</si>
  <si>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</si>
  <si>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</si>
  <si>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</si>
  <si>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</si>
  <si>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</si>
  <si>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</si>
  <si>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</si>
  <si>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</si>
  <si>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</si>
  <si>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</si>
  <si>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</si>
  <si>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</si>
  <si>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</si>
  <si>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</si>
  <si>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</si>
  <si>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</si>
  <si>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</si>
  <si>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</si>
  <si>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</si>
  <si>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</si>
  <si>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</si>
  <si>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</si>
  <si>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</si>
  <si>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</si>
  <si>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</si>
  <si>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</si>
  <si>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</si>
  <si>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</si>
  <si>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</si>
  <si>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</si>
  <si>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</si>
  <si>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</si>
  <si>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</si>
  <si>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</si>
  <si>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</si>
  <si>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</si>
  <si>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</si>
  <si>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</si>
  <si>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</si>
  <si>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</si>
  <si>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</si>
  <si>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</si>
  <si>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</si>
  <si>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</si>
  <si>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</si>
  <si>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</si>
  <si>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</si>
  <si>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</si>
  <si>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</si>
  <si>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</si>
  <si>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</si>
  <si>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</si>
  <si>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</si>
  <si>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</si>
  <si>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</si>
  <si>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</si>
  <si>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</si>
  <si>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</si>
  <si>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</si>
  <si>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</si>
  <si>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</si>
  <si>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</si>
  <si>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</si>
  <si>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</si>
  <si>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</si>
  <si>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</si>
  <si>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</si>
  <si>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</si>
  <si>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</si>
  <si>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</si>
  <si>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</si>
  <si>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</si>
  <si>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</si>
  <si>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</si>
  <si>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</si>
  <si>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</si>
  <si>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</si>
  <si>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</si>
  <si>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</si>
  <si>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</si>
  <si>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</si>
  <si>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</si>
  <si>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</si>
  <si>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</si>
  <si>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</si>
  <si>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</si>
  <si>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</si>
  <si>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</si>
  <si>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</si>
  <si>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</si>
  <si>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</si>
  <si>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</si>
  <si>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</si>
  <si>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</si>
  <si>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</si>
  <si>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</si>
  <si>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</si>
  <si>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</si>
  <si>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</si>
  <si>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</si>
  <si>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</si>
  <si>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</si>
  <si>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</si>
  <si>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</si>
  <si>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</si>
  <si>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</si>
  <si>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</si>
  <si>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</si>
  <si>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</si>
  <si>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</si>
  <si>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</si>
  <si>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</si>
  <si>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</si>
  <si>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</si>
  <si>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</si>
  <si>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</si>
  <si>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</si>
  <si>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</si>
  <si>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</si>
  <si>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</si>
  <si>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</si>
  <si>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</si>
  <si>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</si>
  <si>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</si>
  <si>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</si>
  <si>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</si>
  <si>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</si>
  <si>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</si>
  <si>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</si>
  <si>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</si>
  <si>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</si>
  <si>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</si>
  <si>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</si>
  <si>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</si>
  <si>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</si>
  <si>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</si>
  <si>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</si>
  <si>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</si>
  <si>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</si>
  <si>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</si>
  <si>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</si>
  <si>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</si>
  <si>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</si>
  <si>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</si>
  <si>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</si>
  <si>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</si>
  <si>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</si>
  <si>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</si>
  <si>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</si>
  <si>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</si>
  <si>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</si>
  <si>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</si>
  <si>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</si>
  <si>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</si>
  <si>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</si>
  <si>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</si>
  <si>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</si>
  <si>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</si>
  <si>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</si>
  <si>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</si>
  <si>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</si>
  <si>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</si>
  <si>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</si>
  <si>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</si>
  <si>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</si>
  <si>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</si>
  <si>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</si>
  <si>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</si>
  <si>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</si>
  <si>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</si>
  <si>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</si>
  <si>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</si>
  <si>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</si>
  <si>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</si>
  <si>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</si>
  <si>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</si>
  <si>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</si>
  <si>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</si>
  <si>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</si>
  <si>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</si>
  <si>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</si>
  <si>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</si>
  <si>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</si>
  <si>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</si>
  <si>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</si>
  <si>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</si>
  <si>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</si>
  <si>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</si>
  <si>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</si>
  <si>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</si>
  <si>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</si>
  <si>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</si>
  <si>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</si>
  <si>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</si>
  <si>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</si>
  <si>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</si>
  <si>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</si>
  <si>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</si>
  <si>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</si>
  <si>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</si>
  <si>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</si>
  <si>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</si>
  <si>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</si>
  <si>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</si>
  <si>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</si>
  <si>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</si>
  <si>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</si>
  <si>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</si>
  <si>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</si>
  <si>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</si>
  <si>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</si>
  <si>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</si>
  <si>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</si>
  <si>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</si>
  <si>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</si>
  <si>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</si>
  <si>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</si>
  <si>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</si>
  <si>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</si>
  <si>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</si>
  <si>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</si>
  <si>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</si>
  <si>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</si>
  <si>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</si>
  <si>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</si>
  <si>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</si>
  <si>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</si>
  <si>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</si>
  <si>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</si>
  <si>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</si>
  <si>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</si>
  <si>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</si>
  <si>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</si>
  <si>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</si>
  <si>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</si>
  <si>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</si>
  <si>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</si>
  <si>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</si>
  <si>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</si>
  <si>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</si>
  <si>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</si>
  <si>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</si>
  <si>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</si>
  <si>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</si>
  <si>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</si>
  <si>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</si>
  <si>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</si>
  <si>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</si>
  <si>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</si>
  <si>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</si>
  <si>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</si>
  <si>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</si>
  <si>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</si>
  <si>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</si>
  <si>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</si>
  <si>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</si>
  <si>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</si>
  <si>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</si>
  <si>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</si>
  <si>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</si>
  <si>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</si>
  <si>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</si>
  <si>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</si>
  <si>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</si>
  <si>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</si>
  <si>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</si>
  <si>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</si>
  <si>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</si>
  <si>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</si>
  <si>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</si>
  <si>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</si>
  <si>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</si>
  <si>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</si>
  <si>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</si>
  <si>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</si>
  <si>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</si>
  <si>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</si>
  <si>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</si>
  <si>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</si>
  <si>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</si>
  <si>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</si>
  <si>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</si>
  <si>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</si>
  <si>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</si>
  <si>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</si>
  <si>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</si>
  <si>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</si>
  <si>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</si>
  <si>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</si>
  <si>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</si>
  <si>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</si>
  <si>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</si>
  <si>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</si>
  <si>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</si>
  <si>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</si>
  <si>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</si>
  <si>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</si>
  <si>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</si>
  <si>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</si>
  <si>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</si>
  <si>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</si>
  <si>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</si>
  <si>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</si>
  <si>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</si>
  <si>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</si>
  <si>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</si>
  <si>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</si>
  <si>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</si>
  <si>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</si>
  <si>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</si>
  <si>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</si>
  <si>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</si>
  <si>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</si>
  <si>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</si>
  <si>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</si>
  <si>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</si>
  <si>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</si>
  <si>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</si>
  <si>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</si>
  <si>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</si>
  <si>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</si>
  <si>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</si>
  <si>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</si>
  <si>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</si>
  <si>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</si>
  <si>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</si>
  <si>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</si>
  <si>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</si>
  <si>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</si>
  <si>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</si>
  <si>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</si>
  <si>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</si>
  <si>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</si>
  <si>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</si>
  <si>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</si>
  <si>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</si>
  <si>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</si>
  <si>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</si>
  <si>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</si>
  <si>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</si>
  <si>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</si>
  <si>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</si>
  <si>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</si>
  <si>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</si>
  <si>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</si>
  <si>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</si>
  <si>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</si>
  <si>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</si>
  <si>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</si>
  <si>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</si>
  <si>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</si>
  <si>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</si>
  <si>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</si>
  <si>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</si>
  <si>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</si>
  <si>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</si>
  <si>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</si>
  <si>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</si>
  <si>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</si>
  <si>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</si>
  <si>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</si>
  <si>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</si>
  <si>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</si>
  <si>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</si>
  <si>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</si>
  <si>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</si>
  <si>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</si>
  <si>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</si>
  <si>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</si>
  <si>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</si>
  <si>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</si>
  <si>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</si>
  <si>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</si>
  <si>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</si>
  <si>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</si>
  <si>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</si>
  <si>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</si>
  <si>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</si>
  <si>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</si>
  <si>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</si>
  <si>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</si>
  <si>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</si>
  <si>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</si>
  <si>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</si>
  <si>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</si>
  <si>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</si>
  <si>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</si>
  <si>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</si>
  <si>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</si>
  <si>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</si>
  <si>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</si>
  <si>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</si>
  <si>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</si>
  <si>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</si>
  <si>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</si>
  <si>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</si>
  <si>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</si>
  <si>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</si>
  <si>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</si>
  <si>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</si>
  <si>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</si>
  <si>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</si>
  <si>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</si>
  <si>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</si>
  <si>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</si>
  <si>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</si>
  <si>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</si>
  <si>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</si>
  <si>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</si>
  <si>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</si>
  <si>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</si>
  <si>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</si>
  <si>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</si>
  <si>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</si>
  <si>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</si>
  <si>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</si>
  <si>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</si>
  <si>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</si>
  <si>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</si>
  <si>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</si>
  <si>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</si>
  <si>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</si>
  <si>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</si>
  <si>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</si>
  <si>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</si>
  <si>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</si>
  <si>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</si>
  <si>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</si>
  <si>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</si>
  <si>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</si>
  <si>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</si>
  <si>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</si>
  <si>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</si>
  <si>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</si>
  <si>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</si>
  <si>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</si>
  <si>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</si>
  <si>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</si>
  <si>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</si>
  <si>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</si>
  <si>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</si>
  <si>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</si>
  <si>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</si>
  <si>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</si>
  <si>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</si>
  <si>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</si>
  <si>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</si>
  <si>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</si>
  <si>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</si>
  <si>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</si>
  <si>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</si>
  <si>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</si>
  <si>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</si>
  <si>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</si>
  <si>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</si>
  <si>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</si>
  <si>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</si>
  <si>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</si>
  <si>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</si>
  <si>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</si>
  <si>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</si>
  <si>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</si>
  <si>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</si>
  <si>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</si>
  <si>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</si>
  <si>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</si>
  <si>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</si>
  <si>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</si>
  <si>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</si>
  <si>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</si>
  <si>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</si>
  <si>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</si>
  <si>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</si>
  <si>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</si>
  <si>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</si>
  <si>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</si>
  <si>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</si>
  <si>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</si>
  <si>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</si>
  <si>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</si>
  <si>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</si>
  <si>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</si>
  <si>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</si>
  <si>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</si>
  <si>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</si>
  <si>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</si>
  <si>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</si>
  <si>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</si>
  <si>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</si>
  <si>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</si>
  <si>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</si>
  <si>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</si>
  <si>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</si>
  <si>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</si>
  <si>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</si>
  <si>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</si>
  <si>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</si>
  <si>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</si>
  <si>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</si>
  <si>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</si>
  <si>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</si>
  <si>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</si>
  <si>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</si>
  <si>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</si>
  <si>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</si>
  <si>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</si>
  <si>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</si>
  <si>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</si>
  <si>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</si>
  <si>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</si>
  <si>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</si>
  <si>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</si>
  <si>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Составил:  ____________________________ Ким На Ен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</si>
  <si>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</si>
  <si>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</si>
  <si>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</si>
  <si>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</si>
  <si>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</si>
  <si>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</si>
  <si>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</si>
  <si>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</si>
  <si>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</si>
  <si>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</si>
  <si>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</si>
  <si>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</si>
  <si>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</si>
  <si>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</si>
  <si>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</si>
  <si>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</si>
  <si>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</si>
  <si>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</si>
  <si>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</si>
  <si>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</si>
  <si>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</si>
  <si>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</si>
  <si>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</si>
  <si>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</si>
  <si>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</si>
  <si>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</si>
  <si>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</si>
  <si>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</si>
  <si>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</si>
  <si>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</si>
  <si>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</si>
  <si>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</si>
  <si>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</si>
  <si>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</si>
  <si>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</si>
  <si>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</si>
  <si>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</si>
  <si>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</si>
  <si>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</si>
  <si>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</si>
  <si>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</si>
  <si>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</si>
  <si>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</si>
  <si>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</si>
  <si>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</si>
  <si>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</si>
  <si>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</si>
  <si>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</si>
  <si>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</si>
  <si>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</si>
  <si>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</si>
  <si>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</si>
  <si>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</si>
  <si>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</si>
  <si>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</si>
  <si>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</si>
  <si>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</si>
  <si>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</si>
  <si>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</si>
  <si>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</si>
  <si>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</si>
  <si>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</si>
  <si>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</si>
  <si>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</si>
  <si>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</si>
  <si>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</si>
  <si>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</si>
  <si>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</si>
  <si>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</si>
  <si>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</si>
  <si>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</si>
  <si>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</si>
  <si>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</si>
  <si>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</si>
  <si>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</si>
  <si>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</si>
  <si>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</si>
  <si>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</si>
  <si>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</si>
  <si>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</si>
  <si>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</si>
  <si>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</si>
  <si>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</si>
  <si>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</si>
  <si>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</si>
  <si>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</si>
  <si>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</si>
  <si>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</si>
  <si>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</si>
  <si>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</si>
  <si>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</si>
  <si>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</si>
  <si>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</si>
  <si>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</si>
  <si>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</si>
  <si>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</si>
  <si>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</si>
  <si>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</si>
  <si>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</si>
  <si>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</si>
  <si>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</si>
  <si>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</si>
  <si>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</si>
  <si>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</si>
  <si>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</si>
  <si>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</si>
  <si>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</si>
  <si>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</si>
  <si>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</si>
  <si>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</si>
  <si>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</si>
  <si>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</si>
  <si>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</si>
  <si>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</si>
  <si>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</si>
  <si>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</si>
  <si>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</si>
  <si>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</si>
  <si>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</si>
  <si>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</si>
  <si>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</si>
  <si>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</si>
  <si>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</si>
  <si>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</si>
  <si>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</si>
  <si>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</si>
  <si>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</si>
  <si>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</si>
  <si>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</si>
  <si>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</si>
  <si>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</si>
  <si>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</si>
  <si>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</si>
  <si>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</si>
  <si>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</si>
  <si>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</si>
  <si>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</si>
  <si>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</si>
  <si>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</si>
  <si>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</si>
  <si>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</si>
  <si>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</si>
  <si>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</si>
  <si>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</si>
  <si>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</si>
  <si>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</si>
  <si>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</si>
  <si>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</si>
  <si>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</si>
  <si>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</si>
  <si>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</si>
  <si>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</si>
  <si>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</si>
  <si>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</si>
  <si>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</si>
  <si>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</si>
  <si>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</si>
  <si>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</si>
  <si>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</si>
  <si>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</si>
  <si>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</si>
  <si>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</si>
  <si>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</si>
  <si>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</si>
  <si>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</si>
  <si>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</si>
  <si>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</si>
  <si>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</si>
  <si>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</si>
  <si>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</si>
  <si>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</si>
  <si>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</si>
  <si>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</si>
  <si>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</si>
  <si>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</si>
  <si>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</si>
  <si>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</si>
  <si>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</si>
  <si>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</si>
  <si>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</si>
  <si>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</si>
  <si>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</si>
  <si>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</si>
  <si>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</si>
  <si>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</si>
  <si>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</si>
  <si>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</si>
  <si>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</si>
  <si>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</si>
  <si>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</si>
  <si>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</si>
  <si>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</si>
  <si>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</si>
  <si>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</si>
  <si>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</si>
  <si>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</si>
  <si>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</si>
  <si>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</si>
  <si>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</si>
  <si>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</si>
  <si>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</si>
  <si>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</si>
  <si>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</si>
  <si>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</si>
  <si>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</si>
  <si>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</si>
  <si>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</si>
  <si>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</si>
  <si>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</si>
  <si>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</si>
  <si>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</si>
  <si>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</si>
  <si>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</si>
  <si>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</si>
  <si>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</si>
  <si>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</si>
  <si>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</si>
  <si>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</si>
  <si>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</si>
  <si>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</si>
  <si>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</si>
  <si>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</si>
  <si>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</si>
  <si>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</si>
  <si>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</si>
  <si>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</si>
  <si>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</si>
  <si>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</si>
  <si>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</si>
  <si>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</si>
  <si>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</si>
  <si>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</si>
  <si>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</si>
  <si>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</si>
  <si>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</si>
  <si>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</si>
  <si>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</si>
  <si>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</si>
  <si>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</si>
  <si>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</si>
  <si>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</si>
  <si>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</si>
  <si>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</si>
  <si>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</si>
  <si>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</si>
  <si>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</si>
  <si>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</si>
  <si>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</si>
  <si>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</si>
  <si>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</si>
  <si>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</si>
  <si>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</si>
  <si>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</si>
  <si>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</si>
  <si>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</si>
  <si>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</si>
  <si>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</si>
  <si>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</si>
  <si>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</si>
  <si>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</si>
  <si>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</si>
  <si>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</si>
  <si>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</si>
  <si>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</si>
  <si>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</si>
  <si>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</si>
  <si>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</si>
  <si>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</si>
  <si>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</si>
  <si>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</si>
  <si>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</si>
  <si>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</si>
  <si>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</si>
  <si>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</si>
  <si>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</si>
  <si>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</si>
  <si>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</si>
  <si>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</si>
  <si>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</si>
  <si>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</si>
  <si>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</si>
  <si>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</si>
  <si>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</si>
  <si>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</si>
  <si>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</si>
  <si>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</si>
  <si>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</si>
  <si>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</si>
  <si>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</si>
  <si>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</si>
  <si>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</si>
  <si>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</si>
  <si>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</si>
  <si>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</si>
  <si>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</si>
  <si>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</si>
  <si>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</si>
  <si>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</si>
  <si>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</si>
  <si>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</si>
  <si>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</si>
  <si>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</si>
  <si>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</si>
  <si>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</si>
  <si>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</si>
  <si>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</si>
  <si>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</si>
  <si>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</si>
  <si>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</si>
  <si>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</si>
  <si>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</si>
  <si>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</si>
  <si>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</si>
  <si>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</si>
  <si>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</si>
  <si>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</si>
  <si>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</si>
  <si>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</si>
  <si>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</si>
  <si>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</si>
  <si>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</si>
  <si>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</si>
  <si>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</si>
  <si>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</si>
  <si>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</si>
  <si>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</si>
  <si>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</si>
  <si>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</si>
  <si>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</si>
  <si>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</si>
  <si>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</si>
  <si>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</si>
  <si>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</si>
  <si>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</si>
  <si>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</si>
  <si>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</si>
  <si>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</si>
  <si>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</si>
  <si>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</si>
  <si>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</si>
  <si>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</si>
  <si>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</si>
  <si>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</si>
  <si>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</si>
  <si>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</si>
  <si>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</si>
  <si>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</si>
  <si>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</si>
  <si>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</si>
  <si>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</si>
  <si>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</si>
  <si>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</si>
  <si>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</si>
  <si>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</si>
  <si>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</si>
  <si>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</si>
  <si>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</si>
  <si>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</si>
  <si>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</si>
  <si>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</si>
  <si>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</si>
  <si>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</si>
  <si>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</si>
  <si>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</si>
  <si>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</si>
  <si>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</si>
  <si>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</si>
  <si>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</si>
  <si>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</si>
  <si>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</si>
  <si>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</si>
  <si>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</si>
  <si>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</si>
  <si>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</si>
  <si>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</si>
  <si>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</si>
  <si>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</si>
  <si>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</si>
  <si>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</si>
  <si>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</si>
  <si>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</si>
  <si>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</si>
  <si>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</si>
  <si>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</si>
  <si>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</si>
  <si>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</si>
  <si>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</si>
  <si>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</si>
  <si>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</si>
  <si>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</si>
  <si>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</si>
  <si>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</si>
  <si>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</si>
  <si>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</si>
  <si>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</si>
  <si>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</si>
  <si>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</si>
  <si>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</si>
  <si>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</si>
  <si>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</si>
  <si>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</si>
  <si>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</si>
  <si>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</si>
  <si>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</si>
  <si>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</si>
  <si>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</si>
  <si>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</si>
  <si>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</si>
  <si>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</si>
  <si>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</si>
  <si>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</si>
  <si>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</si>
  <si>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</si>
  <si>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</si>
  <si>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</si>
  <si>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</si>
  <si>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</si>
  <si>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</si>
  <si>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</si>
  <si>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</si>
  <si>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</si>
  <si>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</si>
  <si>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</si>
  <si>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</si>
  <si>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</si>
  <si>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</si>
  <si>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</si>
  <si>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</si>
  <si>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</si>
  <si>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</si>
  <si>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</si>
  <si>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</si>
  <si>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</si>
  <si>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</si>
  <si>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</si>
  <si>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</si>
  <si>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</si>
  <si>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</si>
  <si>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</si>
  <si>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</si>
  <si>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</si>
  <si>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</si>
  <si>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</si>
  <si>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</si>
  <si>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</si>
  <si>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</si>
  <si>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</si>
  <si>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</si>
  <si>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</si>
  <si>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</si>
  <si>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</si>
  <si>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</si>
  <si>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</si>
  <si>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</si>
  <si>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</si>
  <si>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</si>
  <si>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</si>
  <si>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</si>
  <si>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</si>
  <si>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</si>
  <si>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</si>
  <si>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</si>
  <si>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</si>
  <si>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</si>
  <si>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</si>
  <si>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</si>
  <si>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</si>
  <si>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</si>
  <si>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</si>
  <si>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</si>
  <si>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</si>
  <si>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</si>
  <si>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</si>
  <si>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</si>
  <si>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</si>
  <si>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</si>
  <si>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</si>
  <si>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</si>
  <si>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</si>
  <si>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</si>
  <si>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</si>
  <si>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</si>
  <si>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</si>
  <si>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</si>
  <si>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</si>
  <si>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</si>
  <si>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</si>
  <si>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</si>
  <si>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</si>
  <si>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</si>
  <si>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</si>
  <si>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</si>
  <si>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</si>
  <si>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</si>
  <si>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</si>
  <si>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</si>
  <si>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</si>
  <si>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</si>
  <si>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</si>
  <si>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</si>
  <si>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</si>
  <si>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</si>
  <si>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</si>
  <si>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</si>
  <si>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</si>
  <si>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</si>
  <si>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</si>
  <si>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</si>
  <si>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</si>
  <si>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</si>
  <si>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</si>
  <si>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</si>
  <si>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</si>
  <si>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</si>
  <si>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</si>
  <si>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</si>
  <si>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</si>
  <si>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</si>
  <si>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</si>
  <si>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</si>
  <si>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</si>
  <si>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</si>
  <si>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</si>
  <si>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</si>
  <si>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</si>
  <si>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</si>
  <si>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</si>
  <si>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</si>
  <si>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</si>
  <si>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</si>
  <si>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</si>
  <si>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</si>
  <si>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</si>
  <si>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</si>
  <si>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</si>
  <si>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</si>
  <si>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</si>
  <si>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</si>
  <si>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</si>
  <si>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</si>
  <si>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</si>
  <si>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</si>
  <si>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</si>
  <si>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</si>
  <si>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</si>
  <si>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</si>
  <si>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</si>
  <si>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</si>
  <si>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</si>
  <si>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</si>
  <si>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</si>
  <si>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</si>
  <si>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</si>
  <si>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</si>
  <si>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</si>
  <si>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</si>
  <si>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</si>
  <si>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</si>
  <si>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</si>
  <si>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</si>
  <si>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</si>
  <si>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</si>
  <si>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</si>
  <si>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</si>
  <si>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</si>
  <si>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</si>
  <si>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</si>
  <si>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</si>
  <si>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</si>
  <si>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</si>
  <si>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</si>
  <si>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</si>
  <si>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</si>
  <si>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</si>
  <si>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</si>
  <si>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</si>
  <si>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</si>
  <si>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</si>
  <si>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</si>
  <si>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</si>
  <si>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</si>
  <si>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</si>
  <si>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</si>
  <si>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</si>
  <si>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</si>
  <si>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</si>
  <si>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</si>
  <si>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</si>
  <si>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</si>
  <si>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</si>
  <si>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</si>
  <si>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</si>
  <si>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</si>
  <si>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</si>
  <si>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</si>
  <si>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</si>
  <si>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</si>
  <si>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</si>
  <si>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</si>
  <si>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</si>
  <si>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</si>
  <si>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</si>
  <si>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</si>
  <si>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</si>
  <si>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</si>
  <si>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</si>
  <si>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</si>
  <si>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</si>
  <si>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</si>
  <si>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</si>
  <si>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</si>
  <si>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</si>
  <si>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</si>
  <si>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</si>
  <si>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</si>
  <si>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</si>
  <si>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</si>
  <si>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</si>
  <si>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</si>
  <si>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</si>
  <si>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</si>
  <si>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</si>
  <si>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</si>
  <si>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</si>
  <si>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</si>
  <si>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</si>
  <si>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</si>
  <si>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</si>
  <si>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</si>
  <si>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</si>
  <si>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</si>
  <si>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</si>
  <si>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</si>
  <si>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</si>
  <si>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</si>
  <si>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</si>
  <si>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</si>
  <si>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</si>
  <si>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</si>
  <si>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</si>
  <si>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</si>
  <si>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</si>
  <si>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</si>
  <si>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</si>
  <si>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</si>
  <si>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</si>
  <si>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</si>
  <si>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</si>
  <si>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</si>
  <si>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</si>
  <si>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</si>
  <si>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</si>
  <si>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</si>
  <si>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</si>
  <si>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</si>
  <si>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</si>
  <si>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</si>
  <si>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</si>
  <si>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</si>
  <si>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</si>
  <si>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</si>
  <si>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</si>
  <si>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</si>
  <si>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</si>
  <si>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</si>
  <si>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</si>
  <si>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</si>
  <si>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</si>
  <si>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</si>
  <si>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</si>
  <si>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</si>
  <si>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</si>
  <si>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</si>
  <si>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</si>
  <si>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</si>
  <si>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</si>
  <si>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</si>
  <si>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</si>
  <si>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</si>
  <si>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</si>
  <si>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</si>
  <si>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</si>
  <si>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</si>
  <si>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</si>
  <si>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</si>
  <si>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</si>
  <si>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</si>
  <si>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</si>
  <si>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</si>
  <si>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</si>
  <si>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</si>
  <si>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</si>
  <si>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</si>
  <si>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</si>
  <si>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</si>
  <si>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</si>
  <si>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</si>
  <si>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</si>
  <si>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</si>
  <si>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</si>
  <si>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</si>
  <si>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</si>
  <si>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</si>
  <si>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</si>
  <si>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</si>
  <si>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</si>
  <si>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</si>
  <si>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</si>
  <si>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</si>
  <si>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</si>
  <si>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</si>
  <si>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</si>
  <si>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</si>
  <si>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</si>
  <si>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</si>
  <si>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</si>
  <si>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</si>
  <si>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</si>
  <si>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</si>
  <si>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</si>
  <si>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</si>
  <si>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</si>
  <si>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</si>
  <si>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</si>
  <si>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</si>
  <si>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</si>
  <si>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</si>
  <si>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</si>
  <si>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</si>
  <si>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</si>
  <si>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</si>
  <si>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</si>
  <si>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</si>
  <si>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</si>
  <si>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</si>
  <si>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</si>
  <si>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</si>
  <si>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</si>
  <si>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</si>
  <si>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</si>
  <si>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</si>
  <si>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</si>
  <si>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</si>
  <si>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</si>
  <si>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</si>
  <si>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</si>
  <si>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</si>
  <si>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</si>
  <si>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</si>
  <si>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</si>
  <si>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</si>
  <si>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</si>
  <si>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</si>
  <si>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</si>
  <si>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</si>
  <si>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</si>
  <si>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</si>
  <si>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</si>
  <si>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</si>
  <si>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</si>
  <si>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</si>
  <si>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</si>
  <si>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</si>
  <si>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</si>
  <si>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</si>
  <si>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</si>
  <si>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</si>
  <si>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</si>
  <si>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</si>
  <si>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</si>
  <si>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</si>
  <si>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</si>
  <si>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</si>
  <si>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</si>
  <si>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</si>
  <si>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</si>
  <si>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</si>
  <si>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</si>
  <si>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</si>
  <si>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</si>
  <si>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</si>
  <si>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</si>
  <si>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</si>
  <si>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</si>
  <si>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</si>
  <si>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</si>
  <si>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</si>
  <si>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</si>
  <si>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</si>
  <si>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</si>
  <si>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</si>
  <si>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</si>
  <si>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</si>
  <si>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</si>
  <si>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</si>
  <si>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</si>
  <si>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</si>
  <si>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</si>
  <si>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</si>
  <si>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</si>
  <si>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</si>
  <si>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</si>
  <si>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</si>
  <si>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</si>
  <si>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</si>
  <si>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</si>
  <si>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</si>
  <si>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</si>
  <si>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</si>
  <si>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</si>
  <si>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</si>
  <si>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</si>
  <si>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</si>
  <si>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</si>
  <si>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</si>
  <si>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</si>
  <si>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</si>
  <si>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</si>
  <si>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</si>
  <si>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</si>
  <si>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</si>
  <si>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</si>
  <si>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</si>
  <si>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</si>
  <si>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</si>
  <si>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</si>
  <si>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</si>
  <si>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</si>
  <si>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</si>
  <si>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</si>
  <si>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</si>
  <si>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</si>
  <si>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</si>
  <si>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</si>
  <si>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</si>
  <si>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</si>
  <si>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</si>
  <si>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</si>
  <si>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</si>
  <si>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</si>
  <si>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</si>
  <si>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</si>
  <si>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</si>
  <si>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</si>
  <si>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</si>
  <si>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</si>
  <si>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</si>
  <si>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</si>
  <si>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</si>
  <si>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</si>
  <si>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</si>
  <si>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</si>
  <si>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</si>
  <si>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</si>
  <si>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</si>
  <si>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</si>
  <si>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</si>
  <si>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</si>
  <si>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</si>
  <si>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</si>
  <si>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</si>
  <si>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</si>
  <si>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</si>
  <si>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</si>
  <si>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</si>
  <si>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</si>
  <si>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</si>
  <si>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</si>
  <si>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</si>
  <si>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</si>
  <si>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</si>
  <si>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</si>
  <si>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</si>
  <si>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</si>
  <si>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</si>
  <si>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</si>
  <si>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</si>
  <si>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</si>
  <si>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</si>
  <si>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</si>
  <si>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</si>
  <si>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</si>
  <si>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</si>
  <si>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</si>
  <si>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</si>
  <si>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</si>
  <si>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</si>
  <si>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</si>
  <si>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</si>
  <si>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</si>
  <si>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</si>
  <si>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</si>
  <si>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</si>
  <si>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</si>
  <si>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</si>
  <si>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</si>
  <si>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</si>
  <si>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</si>
  <si>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</si>
  <si>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</si>
  <si>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</si>
  <si>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</si>
  <si>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</si>
  <si>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</si>
  <si>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</si>
  <si>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</si>
  <si>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</si>
  <si>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</si>
  <si>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</si>
  <si>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</si>
  <si>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</si>
  <si>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</si>
  <si>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</si>
  <si>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</si>
  <si>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</si>
  <si>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</si>
  <si>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</si>
  <si>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</si>
  <si>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</si>
  <si>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</si>
  <si>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</si>
  <si>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</si>
  <si>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</si>
  <si>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</si>
  <si>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</si>
  <si>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</si>
  <si>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</si>
  <si>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</si>
  <si>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</si>
  <si>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</si>
  <si>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</si>
  <si>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</si>
  <si>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</si>
  <si>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</si>
  <si>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</si>
  <si>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</si>
  <si>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</si>
  <si>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</si>
  <si>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</si>
  <si>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</si>
  <si>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</si>
  <si>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</si>
  <si>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</si>
  <si>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</si>
  <si>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</si>
  <si>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</si>
  <si>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</si>
  <si>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</si>
  <si>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</si>
  <si>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</si>
  <si>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</si>
  <si>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</si>
  <si>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</si>
  <si>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</si>
  <si>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</si>
  <si>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</si>
  <si>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</si>
  <si>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</si>
  <si>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</si>
  <si>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</si>
  <si>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</si>
  <si>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</si>
  <si>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</si>
  <si>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</si>
  <si>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</si>
  <si>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</si>
  <si>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</si>
  <si>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</si>
  <si>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</si>
  <si>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</si>
  <si>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</si>
  <si>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</si>
  <si>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</si>
  <si>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</si>
  <si>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</si>
  <si>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</si>
  <si>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</si>
  <si>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</si>
  <si>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</si>
  <si>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</si>
  <si>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</si>
  <si>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</si>
  <si>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</si>
  <si>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</si>
  <si>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</si>
  <si>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</si>
  <si>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</si>
  <si>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</si>
  <si>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</si>
  <si>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</si>
  <si>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</si>
  <si>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</si>
  <si>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</si>
  <si>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</si>
  <si>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</si>
  <si>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</si>
  <si>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</si>
  <si>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</si>
  <si>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</si>
  <si>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</si>
  <si>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</si>
  <si>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</si>
  <si>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</si>
  <si>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</si>
  <si>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</si>
  <si>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</si>
  <si>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</si>
  <si>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</si>
  <si>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</si>
  <si>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</si>
  <si>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</si>
  <si>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</si>
  <si>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</si>
  <si>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</si>
  <si>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</si>
  <si>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</si>
  <si>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</si>
  <si>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</si>
  <si>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</si>
  <si>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</si>
  <si>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</si>
  <si>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</si>
  <si>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</si>
  <si>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</si>
  <si>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</si>
  <si>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</si>
  <si>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</si>
  <si>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</si>
  <si>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</si>
  <si>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</si>
  <si>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</si>
  <si>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</si>
  <si>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</si>
  <si>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</si>
  <si>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</si>
  <si>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</si>
  <si>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</si>
  <si>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</si>
  <si>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</si>
  <si>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</si>
  <si>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</si>
  <si>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</si>
  <si>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</si>
  <si>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</si>
  <si>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</si>
  <si>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</si>
  <si>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</si>
  <si>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</si>
  <si>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</si>
  <si>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</si>
  <si>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</si>
  <si>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</si>
  <si>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</si>
  <si>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</si>
  <si>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</si>
  <si>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</si>
  <si>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</si>
  <si>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</si>
  <si>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</si>
  <si>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</si>
  <si>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</si>
  <si>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</si>
  <si>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</si>
  <si>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</si>
  <si>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</si>
  <si>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</si>
  <si>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</si>
  <si>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</si>
  <si>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</si>
  <si>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</si>
  <si>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</si>
  <si>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</si>
  <si>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</si>
  <si>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</si>
  <si>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</si>
  <si>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</si>
  <si>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</si>
  <si>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</si>
  <si>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</si>
  <si>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</si>
  <si>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</si>
  <si>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</si>
  <si>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</si>
  <si>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</si>
  <si>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</si>
  <si>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</si>
  <si>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</si>
  <si>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</si>
  <si>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</si>
  <si>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</si>
  <si>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</si>
  <si>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</si>
  <si>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</si>
  <si>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</si>
  <si>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</si>
  <si>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</si>
  <si>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</si>
  <si>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</si>
  <si>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</si>
  <si>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</si>
  <si>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</si>
  <si>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</si>
  <si>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</si>
  <si>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</si>
  <si>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</si>
  <si>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</si>
  <si>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</si>
  <si>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</si>
  <si>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</si>
  <si>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</si>
  <si>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</si>
  <si>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</si>
  <si>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</si>
  <si>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</si>
  <si>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</si>
  <si>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</si>
  <si>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</si>
  <si>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</si>
  <si>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</si>
  <si>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</si>
  <si>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</si>
  <si>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</si>
  <si>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</si>
  <si>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</si>
  <si>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</si>
  <si>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</si>
  <si>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</si>
  <si>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</si>
  <si>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</si>
  <si>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</si>
  <si>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</si>
  <si>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</si>
  <si>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</si>
  <si>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</si>
  <si>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</si>
  <si>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</si>
  <si>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</si>
  <si>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</si>
  <si>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</si>
  <si>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</si>
  <si>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</si>
  <si>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</si>
  <si>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</si>
  <si>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</si>
  <si>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</si>
  <si>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</si>
  <si>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</si>
  <si>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</si>
  <si>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</si>
  <si>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</si>
  <si>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</si>
  <si>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</si>
  <si>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</si>
  <si>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</si>
  <si>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</si>
  <si>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</si>
  <si>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</si>
  <si>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</si>
  <si>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</si>
  <si>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</si>
  <si>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</si>
  <si>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</si>
  <si>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</si>
  <si>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</si>
  <si>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</si>
  <si>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</si>
  <si>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</si>
  <si>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</si>
  <si>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</si>
  <si>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</si>
  <si>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</si>
  <si>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</si>
  <si>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</si>
  <si>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</si>
  <si>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</si>
  <si>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</si>
  <si>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</si>
  <si>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</si>
  <si>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</si>
  <si>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</si>
  <si>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</si>
  <si>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</si>
  <si>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</si>
  <si>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</si>
  <si>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</si>
  <si>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</si>
  <si>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</si>
  <si>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</si>
  <si>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</si>
  <si>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</si>
  <si>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</si>
  <si>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</si>
  <si>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</si>
  <si>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</si>
  <si>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</si>
  <si>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</si>
  <si>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</si>
  <si>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</si>
  <si>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</si>
  <si>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</si>
  <si>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</si>
  <si>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</si>
  <si>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</si>
  <si>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</si>
  <si>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</si>
  <si>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</si>
  <si>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</si>
  <si>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</si>
  <si>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</si>
  <si>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</si>
  <si>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</si>
  <si>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</si>
  <si>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</si>
  <si>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</si>
  <si>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</si>
  <si>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</si>
  <si>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</si>
  <si>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</si>
  <si>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</si>
  <si>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</si>
  <si>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</si>
  <si>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</si>
  <si>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</si>
  <si>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</si>
  <si>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</si>
  <si>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</si>
  <si>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</si>
  <si>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</si>
  <si>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</si>
  <si>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</si>
  <si>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</si>
  <si>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</si>
  <si>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</si>
  <si>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</si>
  <si>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</si>
  <si>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</si>
  <si>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</si>
  <si>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</si>
  <si>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</si>
  <si>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</si>
  <si>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</si>
  <si>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</si>
  <si>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</si>
  <si>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</si>
  <si>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</si>
  <si>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</si>
  <si>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</si>
  <si>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</si>
  <si>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</si>
  <si>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</si>
  <si>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</si>
  <si>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</si>
  <si>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</si>
  <si>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</si>
  <si>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</si>
  <si>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</si>
  <si>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</si>
  <si>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</si>
  <si>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</si>
  <si>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</si>
  <si>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</si>
  <si>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</si>
  <si>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</si>
  <si>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</si>
  <si>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</si>
  <si>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</si>
  <si>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</si>
  <si>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</si>
  <si>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</si>
  <si>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</si>
  <si>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</si>
  <si>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</si>
  <si>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</si>
  <si>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</si>
  <si>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</si>
  <si>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</si>
  <si>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</si>
  <si>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</si>
  <si>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</si>
  <si>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</si>
  <si>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</si>
  <si>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</si>
  <si>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</si>
  <si>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</si>
  <si>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</si>
  <si>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</si>
  <si>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</si>
  <si>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</si>
  <si>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</si>
  <si>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</si>
  <si>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</si>
  <si>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</si>
  <si>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</si>
  <si>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</si>
  <si>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</si>
  <si>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</si>
  <si>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</si>
  <si>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</si>
  <si>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</si>
  <si>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</si>
  <si>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</si>
  <si>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</si>
  <si>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</si>
  <si>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</si>
  <si>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</si>
  <si>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</si>
  <si>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</si>
  <si>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</si>
  <si>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</si>
  <si>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</si>
  <si>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</si>
  <si>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</si>
  <si>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</si>
  <si>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</si>
  <si>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</si>
  <si>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</si>
  <si>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</si>
  <si>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</si>
  <si>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</si>
  <si>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</si>
  <si>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</si>
  <si>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</si>
  <si>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</si>
  <si>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</si>
  <si>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</si>
  <si>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</si>
  <si>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</si>
  <si>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</si>
  <si>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</si>
  <si>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</si>
  <si>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</si>
  <si>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</si>
  <si>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</si>
  <si>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</si>
  <si>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</si>
  <si>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</si>
  <si>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</si>
  <si>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</si>
  <si>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</si>
  <si>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</si>
  <si>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</si>
  <si>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</si>
  <si>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</si>
  <si>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</si>
  <si>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</si>
  <si>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</si>
  <si>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</si>
  <si>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</si>
  <si>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</si>
  <si>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</si>
  <si>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</si>
  <si>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</si>
  <si>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</si>
  <si>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</si>
  <si>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</si>
  <si>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</si>
  <si>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</si>
  <si>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</si>
  <si>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</si>
  <si>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</si>
  <si>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</si>
  <si>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</si>
  <si>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</si>
  <si>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</si>
  <si>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</si>
  <si>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</si>
  <si>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</si>
  <si>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</si>
  <si>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</si>
  <si>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</si>
  <si>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</si>
  <si>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</si>
  <si>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</si>
  <si>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</si>
  <si>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</si>
  <si>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</si>
  <si>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</si>
  <si>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</si>
  <si>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</si>
  <si>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</si>
  <si>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</si>
  <si>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</si>
  <si>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</si>
  <si>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</si>
  <si>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</si>
  <si>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</si>
  <si>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</si>
  <si>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</si>
  <si>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</si>
  <si>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</si>
  <si>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</si>
  <si>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</si>
  <si>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</si>
  <si>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</si>
  <si>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</si>
  <si>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</si>
  <si>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</si>
  <si>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</si>
  <si>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</si>
  <si>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</si>
  <si>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</si>
  <si>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</si>
  <si>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</si>
  <si>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</si>
  <si>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</si>
  <si>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</si>
  <si>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</si>
  <si>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</si>
  <si>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</si>
  <si>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</si>
  <si>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</si>
  <si>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</si>
  <si>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</si>
  <si>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</si>
  <si>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</si>
  <si>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</si>
  <si>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</si>
  <si>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</si>
  <si>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</si>
  <si>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</si>
  <si>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</si>
  <si>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</si>
  <si>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</si>
  <si>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</si>
  <si>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</si>
  <si>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</si>
  <si>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</si>
  <si>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</si>
  <si>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</si>
  <si>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</si>
  <si>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</si>
  <si>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</si>
  <si>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</si>
  <si>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</si>
  <si>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</si>
  <si>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</si>
  <si>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</si>
  <si>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</si>
  <si>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</si>
  <si>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</si>
  <si>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</si>
  <si>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</si>
  <si>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</si>
  <si>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</si>
  <si>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</si>
  <si>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</si>
  <si>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</si>
  <si>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</si>
  <si>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</si>
  <si>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</si>
  <si>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</si>
  <si>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</si>
  <si>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</si>
  <si>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</si>
  <si>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</si>
  <si>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</si>
  <si>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</si>
  <si>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</si>
  <si>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</si>
  <si>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</si>
  <si>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</si>
  <si>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</si>
  <si>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</si>
  <si>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</si>
  <si>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</si>
  <si>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</si>
  <si>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</si>
  <si>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</si>
  <si>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</si>
  <si>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</si>
  <si>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</si>
  <si>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</si>
  <si>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</si>
  <si>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</si>
  <si>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</si>
  <si>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</si>
  <si>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</si>
  <si>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</si>
  <si>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</si>
  <si>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</si>
  <si>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</si>
  <si>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</si>
  <si>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</si>
  <si>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</si>
  <si>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</si>
  <si>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</si>
  <si>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</si>
  <si>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</si>
  <si>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</si>
  <si>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</si>
  <si>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</si>
  <si>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</si>
  <si>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</si>
  <si>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</si>
  <si>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</si>
  <si>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</si>
  <si>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</si>
  <si>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</si>
  <si>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</si>
  <si>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</si>
  <si>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</si>
  <si>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</si>
  <si>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</si>
  <si>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</si>
  <si>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</si>
  <si>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</si>
  <si>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</si>
  <si>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</si>
  <si>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</si>
  <si>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</si>
  <si>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</si>
  <si>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</si>
  <si>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</si>
  <si>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</si>
  <si>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</si>
  <si>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</si>
  <si>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</si>
  <si>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</si>
  <si>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</si>
  <si>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</si>
  <si>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</si>
  <si>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</si>
  <si>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</si>
  <si>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</si>
  <si>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</si>
  <si>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</si>
  <si>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</si>
  <si>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</si>
  <si>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</si>
  <si>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</si>
  <si>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</si>
  <si>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</si>
  <si>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</si>
  <si>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</si>
  <si>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</si>
  <si>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</si>
  <si>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</si>
  <si>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</si>
  <si>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</si>
  <si>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</si>
  <si>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</si>
  <si>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</si>
  <si>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</si>
  <si>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</si>
  <si>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</si>
  <si>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</si>
  <si>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</si>
  <si>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</si>
  <si>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</si>
  <si>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</si>
  <si>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</si>
  <si>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</si>
  <si>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</si>
  <si>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</si>
  <si>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</si>
  <si>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</si>
  <si>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</si>
  <si>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</si>
  <si>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</si>
  <si>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</si>
  <si>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</si>
  <si>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</si>
  <si>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</si>
  <si>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</si>
  <si>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</si>
  <si>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</si>
  <si>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</si>
  <si>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</si>
  <si>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</si>
  <si>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</si>
  <si>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</si>
  <si>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</si>
  <si>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</si>
  <si>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</si>
  <si>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</si>
  <si>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</si>
  <si>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</si>
  <si>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</si>
  <si>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</si>
  <si>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</si>
  <si>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</si>
  <si>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</si>
  <si>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</si>
  <si>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</si>
  <si>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</si>
  <si>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</si>
  <si>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</si>
  <si>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</si>
  <si>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</si>
  <si>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</si>
  <si>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</si>
  <si>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</si>
  <si>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</si>
  <si>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</si>
  <si>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</si>
  <si>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</si>
  <si>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</si>
  <si>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</si>
  <si>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</si>
  <si>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</si>
  <si>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</si>
  <si>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</si>
  <si>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</si>
  <si>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</si>
  <si>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</si>
  <si>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</si>
  <si>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</si>
  <si>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</si>
  <si>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</si>
  <si>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</si>
  <si>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</si>
  <si>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</si>
  <si>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</si>
  <si>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</si>
  <si>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</si>
  <si>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</si>
  <si>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</si>
  <si>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</si>
  <si>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</si>
  <si>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</si>
  <si>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</si>
  <si>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</si>
  <si>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</si>
  <si>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</si>
  <si>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</si>
  <si>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</si>
  <si>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</si>
  <si>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</si>
  <si>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</si>
  <si>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</si>
  <si>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</si>
  <si>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</si>
  <si>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</si>
  <si>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</si>
  <si>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</si>
  <si>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</si>
  <si>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</si>
  <si>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</si>
  <si>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</si>
  <si>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</si>
  <si>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</si>
  <si>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</si>
  <si>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</si>
  <si>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</si>
  <si>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</si>
  <si>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</si>
  <si>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</si>
  <si>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</si>
  <si>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</si>
  <si>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</si>
  <si>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</si>
  <si>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</si>
  <si>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</si>
  <si>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</si>
  <si>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</si>
  <si>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</si>
  <si>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</si>
  <si>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</si>
  <si>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</si>
  <si>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</si>
  <si>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</si>
  <si>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</si>
  <si>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</si>
  <si>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</si>
  <si>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</si>
  <si>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</si>
  <si>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</si>
  <si>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</si>
  <si>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</si>
  <si>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</si>
  <si>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</si>
  <si>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</si>
  <si>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</si>
  <si>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</si>
  <si>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</si>
  <si>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</si>
  <si>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</si>
  <si>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</si>
  <si>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</si>
  <si>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</si>
  <si>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</si>
  <si>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</si>
  <si>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</si>
  <si>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</si>
  <si>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</si>
  <si>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</si>
  <si>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</si>
  <si>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</si>
  <si>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</si>
  <si>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</si>
  <si>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</si>
  <si>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</si>
  <si>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</si>
  <si>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</si>
  <si>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</si>
  <si>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</si>
  <si>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</si>
  <si>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</si>
  <si>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</si>
  <si>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</si>
  <si>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</si>
  <si>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</si>
  <si>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</si>
  <si>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</si>
  <si>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</si>
  <si>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</si>
  <si>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</si>
  <si>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</si>
  <si>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</si>
  <si>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</si>
  <si>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</si>
  <si>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</si>
  <si>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</si>
  <si>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</si>
  <si>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</si>
  <si>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</si>
  <si>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</si>
  <si>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</si>
  <si>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</si>
  <si>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</si>
  <si>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</si>
  <si>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</si>
  <si>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</si>
  <si>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</si>
  <si>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</si>
  <si>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</si>
  <si>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</si>
  <si>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</si>
  <si>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</si>
  <si>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</si>
  <si>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</si>
  <si>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</si>
  <si>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</si>
  <si>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</si>
  <si>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</si>
  <si>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</si>
  <si>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</si>
  <si>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</si>
  <si>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</si>
  <si>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</si>
  <si>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</si>
  <si>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</si>
  <si>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</si>
  <si>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</si>
  <si>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</si>
  <si>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</si>
  <si>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</si>
  <si>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</si>
  <si>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</si>
  <si>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</si>
  <si>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</si>
  <si>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</si>
  <si>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</si>
  <si>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</si>
  <si>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</si>
  <si>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</si>
  <si>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</si>
  <si>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</si>
  <si>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</si>
  <si>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</si>
  <si>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</si>
  <si>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</si>
  <si>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</si>
  <si>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</si>
  <si>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</si>
  <si>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</si>
  <si>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</si>
  <si>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</si>
  <si>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</si>
  <si>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</si>
  <si>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</si>
  <si>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</si>
  <si>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</si>
  <si>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</si>
  <si>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</si>
  <si>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</si>
  <si>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</si>
  <si>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</si>
  <si>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</si>
  <si>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</si>
  <si>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</si>
  <si>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</si>
  <si>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</si>
  <si>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</si>
  <si>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</si>
  <si>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</si>
  <si>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</si>
  <si>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</si>
  <si>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</si>
  <si>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</si>
  <si>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</si>
  <si>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</si>
  <si>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</si>
  <si>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</si>
  <si>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</si>
  <si>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</si>
  <si>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</si>
  <si>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</si>
  <si>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</si>
  <si>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</si>
  <si>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</si>
  <si>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</si>
  <si>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</si>
  <si>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</si>
  <si>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</si>
  <si>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</si>
  <si>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</si>
  <si>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</si>
  <si>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</si>
  <si>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</si>
  <si>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</si>
  <si>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</si>
  <si>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</si>
  <si>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</si>
  <si>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</si>
  <si>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</si>
  <si>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</si>
  <si>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</si>
  <si>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</si>
  <si>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</si>
  <si>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</si>
  <si>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</si>
  <si>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</si>
  <si>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</si>
  <si>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</si>
  <si>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</si>
  <si>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</si>
  <si>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</si>
  <si>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</si>
  <si>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</si>
  <si>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</si>
  <si>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</si>
  <si>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</si>
  <si>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</si>
  <si>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</si>
  <si>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</si>
  <si>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</si>
  <si>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</si>
  <si>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</si>
  <si>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</si>
  <si>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</si>
  <si>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</si>
  <si>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</si>
  <si>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</si>
  <si>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</si>
  <si>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</si>
  <si>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</si>
  <si>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</si>
  <si>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</si>
  <si>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</si>
  <si>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</si>
  <si>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</si>
  <si>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</si>
  <si>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</si>
  <si>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</si>
  <si>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</si>
  <si>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</si>
  <si>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</si>
  <si>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</si>
  <si>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</si>
  <si>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</si>
  <si>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</si>
  <si>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</si>
  <si>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</si>
  <si>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</si>
  <si>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</si>
  <si>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</si>
  <si>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</si>
  <si>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</si>
  <si>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</si>
  <si>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</si>
  <si>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</si>
  <si>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</si>
  <si>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</si>
  <si>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</si>
  <si>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</si>
  <si>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</si>
  <si>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</si>
  <si>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</si>
  <si>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</si>
  <si>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</si>
  <si>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</si>
  <si>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</si>
  <si>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</si>
  <si>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</si>
  <si>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</si>
  <si>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</si>
  <si>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</si>
  <si>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</si>
  <si>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</si>
  <si>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</si>
  <si>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</si>
  <si>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</si>
  <si>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</si>
  <si>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</si>
  <si>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</si>
  <si>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</si>
  <si>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</si>
  <si>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</si>
  <si>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</si>
  <si>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</si>
  <si>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</si>
  <si>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</si>
  <si>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</si>
  <si>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</si>
  <si>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</si>
  <si>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</si>
  <si>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</si>
  <si>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</si>
  <si>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</si>
  <si>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</si>
  <si>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</si>
  <si>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</si>
  <si>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</si>
  <si>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</si>
  <si>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</si>
  <si>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</si>
  <si>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</si>
  <si>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</si>
  <si>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</si>
  <si>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</si>
  <si>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</si>
  <si>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</si>
  <si>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</si>
  <si>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</si>
  <si>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</si>
  <si>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</si>
  <si>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</si>
  <si>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</si>
  <si>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</si>
  <si>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</si>
  <si>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</si>
  <si>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</si>
  <si>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</si>
  <si>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</si>
  <si>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</si>
  <si>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</si>
  <si>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</si>
  <si>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</si>
  <si>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</si>
  <si>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</si>
  <si>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</si>
  <si>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</si>
  <si>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</si>
  <si>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</si>
  <si>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</si>
  <si>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</si>
  <si>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</si>
  <si>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</si>
  <si>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</si>
  <si>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</si>
  <si>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</si>
  <si>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</si>
  <si>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</si>
  <si>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</si>
  <si>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</si>
  <si>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</si>
  <si>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</si>
  <si>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</si>
  <si>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</si>
  <si>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</si>
  <si>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</si>
  <si>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</si>
  <si>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</si>
  <si>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</si>
  <si>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</si>
  <si>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</si>
  <si>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</si>
  <si>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</si>
  <si>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</si>
  <si>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</si>
  <si>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</si>
  <si>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</si>
  <si>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</si>
  <si>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</si>
  <si>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</si>
  <si>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</si>
  <si>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</si>
  <si>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</si>
  <si>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</si>
  <si>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</si>
  <si>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</si>
  <si>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</si>
  <si>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</si>
  <si>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</si>
  <si>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</si>
  <si>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</si>
  <si>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</si>
  <si>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</si>
  <si>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</si>
  <si>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</si>
  <si>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</si>
  <si>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</si>
  <si>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</si>
  <si>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</si>
  <si>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</si>
  <si>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</si>
  <si>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</si>
  <si>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</si>
  <si>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</si>
  <si>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</si>
  <si>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</si>
  <si>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</si>
  <si>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</si>
  <si>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</si>
  <si>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</si>
  <si>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</si>
  <si>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</si>
  <si>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</si>
  <si>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</si>
  <si>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</si>
  <si>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</si>
  <si>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</si>
  <si>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</si>
  <si>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</si>
  <si>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</si>
  <si>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</si>
  <si>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</si>
  <si>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</si>
  <si>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</si>
  <si>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</si>
  <si>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</si>
  <si>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</si>
  <si>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</si>
  <si>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</si>
  <si>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</si>
  <si>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</si>
  <si>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</si>
  <si>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</si>
  <si>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</si>
  <si>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</si>
  <si>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</si>
  <si>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</si>
  <si>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</si>
  <si>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</si>
  <si>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</si>
  <si>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</si>
  <si>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</si>
  <si>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</si>
  <si>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</si>
  <si>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</si>
  <si>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</si>
  <si>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</si>
  <si>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</si>
  <si>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</si>
  <si>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</si>
  <si>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</si>
  <si>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</si>
  <si>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</si>
  <si>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</si>
  <si>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</si>
  <si>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</si>
  <si>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</si>
  <si>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</si>
  <si>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</si>
  <si>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</si>
  <si>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</si>
  <si>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</si>
  <si>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</si>
  <si>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</si>
  <si>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</si>
  <si>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</si>
  <si>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</si>
  <si>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</si>
  <si>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</si>
  <si>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</si>
  <si>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</si>
  <si>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</si>
  <si>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</si>
  <si>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</si>
  <si>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</si>
  <si>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</si>
  <si>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</si>
  <si>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</si>
  <si>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</si>
  <si>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</si>
  <si>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</si>
  <si>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</si>
  <si>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</si>
  <si>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</si>
  <si>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</si>
  <si>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</si>
  <si>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</si>
  <si>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</si>
  <si>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</si>
  <si>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</si>
  <si>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</si>
  <si>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</si>
  <si>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</si>
  <si>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</si>
  <si>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</si>
  <si>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</si>
  <si>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</si>
  <si>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</si>
  <si>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</si>
  <si>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</si>
  <si>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</si>
  <si>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</si>
  <si>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</si>
  <si>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</si>
  <si>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</si>
  <si>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</si>
  <si>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</si>
  <si>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</si>
  <si>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</si>
  <si>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</si>
  <si>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</si>
  <si>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</si>
  <si>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</si>
  <si>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</si>
  <si>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</si>
  <si>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</si>
  <si>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</si>
  <si>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</si>
  <si>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</si>
  <si>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</si>
  <si>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</si>
  <si>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</si>
  <si>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</si>
  <si>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</si>
  <si>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</si>
  <si>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</si>
  <si>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</si>
  <si>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</si>
  <si>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</si>
  <si>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</si>
  <si>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</si>
  <si>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</si>
  <si>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</si>
  <si>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</si>
  <si>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</si>
  <si>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</si>
  <si>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</si>
  <si>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</si>
  <si>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</si>
  <si>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</si>
  <si>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</si>
  <si>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</si>
  <si>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</si>
  <si>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</si>
  <si>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</si>
  <si>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</si>
  <si>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</si>
  <si>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</si>
  <si>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</si>
  <si>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</si>
  <si>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</si>
  <si>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</si>
  <si>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</si>
  <si>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</si>
  <si>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</si>
  <si>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</si>
  <si>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</si>
  <si>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</si>
  <si>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</si>
  <si>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</si>
  <si>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</si>
  <si>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</si>
  <si>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</si>
  <si>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</si>
  <si>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</si>
  <si>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</si>
  <si>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</si>
  <si>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</si>
  <si>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</si>
  <si>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</si>
  <si>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</si>
  <si>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</si>
  <si>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</si>
  <si>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</si>
  <si>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</si>
  <si>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</si>
  <si>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</si>
  <si>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</si>
  <si>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</si>
  <si>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</si>
  <si>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</si>
  <si>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</si>
  <si>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</si>
  <si>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</si>
  <si>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</si>
  <si>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</si>
  <si>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</si>
  <si>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</si>
  <si>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</si>
  <si>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</si>
  <si>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</si>
  <si>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</si>
  <si>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</si>
  <si>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</si>
  <si>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</si>
  <si>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</si>
  <si>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</si>
  <si>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</si>
  <si>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</si>
  <si>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</si>
  <si>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</si>
  <si>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</si>
  <si>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</si>
  <si>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</si>
  <si>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</si>
  <si>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</si>
  <si>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</si>
  <si>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</si>
  <si>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</si>
  <si>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</si>
  <si>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</si>
  <si>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</si>
  <si>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</si>
  <si>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</si>
  <si>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</si>
  <si>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</si>
  <si>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</si>
  <si>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</si>
  <si>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</si>
  <si>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</si>
  <si>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</si>
  <si>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</si>
  <si>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</si>
  <si>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</si>
  <si>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</si>
  <si>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</si>
  <si>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</si>
  <si>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</si>
  <si>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</si>
  <si>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</si>
  <si>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</si>
  <si>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</si>
  <si>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</si>
  <si>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</si>
  <si>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</si>
  <si>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</si>
  <si>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</si>
  <si>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Составил:  ____________________________ Лефранк И.В.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</si>
  <si>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</si>
  <si>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</si>
  <si>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</si>
  <si>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</si>
  <si>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</si>
  <si>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</si>
  <si>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</si>
  <si>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</si>
  <si>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</si>
  <si>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</si>
  <si>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</si>
  <si>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</si>
  <si>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</si>
  <si>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</si>
  <si>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</si>
  <si>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</si>
  <si>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</si>
  <si>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</si>
  <si>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</si>
  <si>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</si>
  <si>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</si>
  <si>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</si>
  <si>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</si>
  <si>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</si>
  <si>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</si>
  <si>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</si>
  <si>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</si>
  <si>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</si>
  <si>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</si>
  <si>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</si>
  <si>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</si>
  <si>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</si>
  <si>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</si>
  <si>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</si>
  <si>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</si>
  <si>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</si>
  <si>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</si>
  <si>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</si>
  <si>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</si>
  <si>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</si>
  <si>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</si>
  <si>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</si>
  <si>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</si>
  <si>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</si>
  <si>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</si>
  <si>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</si>
  <si>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</si>
  <si>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</si>
  <si>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</si>
  <si>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</si>
  <si>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</si>
  <si>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</si>
  <si>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</si>
  <si>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</si>
  <si>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</si>
  <si>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</si>
  <si>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</si>
  <si>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</si>
  <si>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</si>
  <si>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</si>
  <si>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</si>
  <si>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</si>
  <si>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</si>
  <si>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</si>
  <si>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</si>
  <si>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</si>
  <si>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</si>
  <si>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</si>
  <si>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</si>
  <si>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</si>
  <si>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</si>
  <si>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</si>
  <si>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</si>
  <si>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</si>
  <si>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</si>
  <si>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</si>
  <si>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</si>
  <si>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</si>
  <si>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</si>
  <si>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</si>
  <si>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</si>
  <si>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</si>
  <si>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</si>
  <si>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</si>
  <si>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</si>
  <si>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</si>
  <si>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</si>
  <si>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</si>
  <si>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</si>
  <si>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</si>
  <si>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</si>
  <si>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</si>
  <si>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</si>
  <si>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</si>
  <si>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</si>
  <si>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</si>
  <si>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</si>
  <si>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</si>
  <si>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</si>
  <si>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</si>
  <si>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</si>
  <si>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</si>
  <si>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</si>
  <si>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</si>
  <si>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</si>
  <si>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</si>
  <si>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</si>
  <si>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</si>
  <si>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</si>
  <si>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</si>
  <si>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</si>
  <si>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</si>
  <si>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</si>
  <si>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</si>
  <si>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</si>
  <si>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</si>
  <si>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</si>
  <si>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</si>
  <si>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</si>
  <si>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</si>
  <si>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</si>
  <si>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</si>
  <si>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</si>
  <si>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</si>
  <si>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</si>
  <si>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</si>
  <si>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</si>
  <si>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</si>
  <si>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</si>
  <si>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</si>
  <si>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</si>
  <si>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</si>
  <si>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</si>
  <si>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</si>
  <si>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</si>
  <si>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</si>
  <si>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</si>
  <si>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</si>
  <si>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</si>
  <si>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</si>
  <si>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</si>
  <si>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</si>
  <si>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</si>
  <si>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</si>
  <si>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</si>
  <si>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</si>
  <si>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</si>
  <si>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</si>
  <si>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</si>
  <si>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</si>
  <si>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</si>
  <si>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</si>
  <si>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</si>
  <si>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</si>
  <si>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</si>
  <si>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</si>
  <si>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</si>
  <si>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</si>
  <si>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</si>
  <si>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</si>
  <si>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</si>
  <si>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</si>
  <si>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</si>
  <si>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</si>
  <si>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</si>
  <si>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</si>
  <si>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</si>
  <si>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</si>
  <si>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</si>
  <si>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</si>
  <si>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</si>
  <si>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</si>
  <si>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</si>
  <si>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</si>
  <si>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</si>
  <si>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</si>
  <si>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</si>
  <si>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</si>
  <si>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</si>
  <si>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</si>
  <si>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</si>
  <si>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</si>
  <si>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</si>
  <si>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</si>
  <si>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</si>
  <si>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</si>
  <si>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</si>
  <si>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</si>
  <si>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</si>
  <si>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</si>
  <si>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</si>
  <si>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</si>
  <si>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</si>
  <si>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</si>
  <si>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</si>
  <si>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</si>
  <si>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</si>
  <si>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</si>
  <si>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</si>
  <si>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</si>
  <si>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</si>
  <si>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</si>
  <si>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</si>
  <si>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</si>
  <si>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</si>
  <si>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</si>
  <si>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</si>
  <si>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</si>
  <si>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</si>
  <si>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</si>
  <si>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</si>
  <si>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</si>
  <si>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</si>
  <si>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</si>
  <si>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</si>
  <si>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</si>
  <si>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</si>
  <si>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</si>
  <si>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</si>
  <si>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</si>
  <si>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</si>
  <si>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</si>
  <si>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</si>
  <si>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</si>
  <si>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</si>
  <si>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</si>
  <si>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</si>
  <si>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</si>
  <si>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</si>
  <si>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</si>
  <si>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</si>
  <si>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</si>
  <si>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</si>
  <si>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</si>
  <si>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</si>
  <si>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</si>
  <si>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</si>
  <si>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</si>
  <si>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</si>
  <si>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</si>
  <si>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</si>
  <si>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</si>
  <si>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</si>
  <si>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</si>
  <si>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</si>
  <si>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</si>
  <si>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</si>
  <si>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</si>
  <si>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</si>
  <si>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</si>
  <si>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</si>
  <si>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</si>
  <si>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</si>
  <si>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</si>
  <si>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</si>
  <si>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</si>
  <si>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</si>
  <si>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</si>
  <si>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</si>
  <si>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</si>
  <si>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</si>
  <si>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</si>
  <si>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</si>
  <si>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</si>
  <si>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</si>
  <si>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</si>
  <si>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</si>
  <si>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</si>
  <si>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</si>
  <si>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</si>
  <si>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</si>
  <si>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</si>
  <si>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</si>
  <si>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</si>
  <si>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</si>
  <si>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</si>
  <si>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</si>
  <si>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</si>
  <si>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</si>
  <si>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</si>
  <si>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</si>
  <si>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</si>
  <si>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</si>
  <si>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</si>
  <si>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</si>
  <si>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</si>
  <si>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</si>
  <si>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</si>
  <si>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</si>
  <si>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</si>
  <si>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</si>
  <si>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</si>
  <si>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</si>
  <si>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</si>
  <si>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</si>
  <si>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</si>
  <si>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</si>
  <si>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</si>
  <si>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</si>
  <si>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</si>
  <si>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</si>
  <si>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</si>
  <si>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</si>
  <si>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</si>
  <si>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</si>
  <si>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</si>
  <si>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</si>
  <si>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</si>
  <si>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</si>
  <si>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</si>
  <si>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</si>
  <si>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</si>
  <si>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</si>
  <si>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</si>
  <si>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</si>
  <si>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</si>
  <si>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</si>
  <si>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</si>
  <si>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</si>
  <si>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</si>
  <si>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</si>
  <si>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</si>
  <si>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</si>
  <si>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</si>
  <si>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</si>
  <si>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</si>
  <si>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</si>
  <si>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</si>
  <si>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</si>
  <si>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</si>
  <si>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</si>
  <si>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</si>
  <si>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</si>
  <si>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</si>
  <si>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</si>
  <si>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</si>
  <si>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</si>
  <si>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</si>
  <si>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</si>
  <si>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</si>
  <si>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</si>
  <si>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</si>
  <si>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</si>
  <si>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</si>
  <si>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</si>
  <si>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</si>
  <si>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</si>
  <si>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</si>
  <si>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</si>
  <si>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</si>
  <si>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</si>
  <si>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</si>
  <si>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</si>
  <si>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</si>
  <si>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</si>
  <si>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</si>
  <si>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</si>
  <si>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</si>
  <si>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</si>
  <si>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</si>
  <si>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</si>
  <si>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</si>
  <si>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</si>
  <si>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</si>
  <si>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</si>
  <si>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</si>
  <si>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</si>
  <si>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</si>
  <si>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</si>
  <si>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</si>
  <si>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</si>
  <si>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</si>
  <si>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</si>
  <si>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</si>
  <si>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</si>
  <si>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</si>
  <si>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</si>
  <si>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</si>
  <si>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</si>
  <si>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</si>
  <si>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</si>
  <si>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</si>
  <si>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</si>
  <si>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</si>
  <si>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</si>
  <si>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</si>
  <si>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</si>
  <si>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</si>
  <si>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</si>
  <si>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</si>
  <si>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</si>
  <si>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</si>
  <si>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</si>
  <si>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</si>
  <si>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</si>
  <si>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</si>
  <si>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</si>
  <si>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</si>
  <si>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</si>
  <si>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</si>
  <si>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</si>
  <si>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</si>
  <si>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</si>
  <si>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</si>
  <si>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</si>
  <si>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</si>
  <si>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</si>
  <si>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</si>
  <si>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</si>
  <si>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</si>
  <si>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</si>
  <si>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</si>
  <si>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</si>
  <si>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</si>
  <si>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</si>
  <si>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</si>
  <si>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</si>
  <si>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</si>
  <si>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</si>
  <si>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</si>
  <si>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</si>
  <si>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</si>
  <si>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</si>
  <si>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</si>
  <si>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</si>
  <si>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</si>
  <si>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</si>
  <si>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</si>
  <si>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</si>
  <si>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</si>
  <si>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</si>
  <si>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</si>
  <si>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</si>
  <si>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</si>
  <si>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</si>
  <si>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</si>
  <si>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</si>
  <si>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</si>
  <si>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</si>
  <si>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</si>
  <si>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</si>
  <si>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</si>
  <si>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</si>
  <si>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</si>
  <si>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</si>
  <si>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</si>
  <si>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</si>
  <si>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</si>
  <si>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</si>
  <si>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</si>
  <si>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</si>
  <si>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</si>
  <si>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</si>
  <si>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</si>
  <si>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</si>
  <si>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</si>
  <si>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</si>
  <si>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</si>
  <si>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</si>
  <si>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</si>
  <si>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</si>
  <si>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</si>
  <si>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</si>
  <si>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</si>
  <si>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</si>
  <si>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</si>
  <si>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</si>
  <si>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</si>
  <si>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</si>
  <si>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</si>
  <si>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</si>
  <si>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</si>
  <si>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</si>
  <si>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</si>
  <si>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</si>
  <si>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</si>
  <si>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</si>
  <si>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</si>
  <si>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</si>
  <si>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</si>
  <si>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</si>
  <si>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</si>
  <si>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</si>
  <si>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</si>
  <si>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</si>
  <si>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</si>
  <si>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</si>
  <si>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</si>
  <si>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</si>
  <si>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</si>
  <si>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</si>
  <si>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</si>
  <si>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</si>
  <si>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</si>
  <si>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</si>
  <si>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</si>
  <si>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</si>
  <si>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</si>
  <si>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</si>
  <si>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</si>
  <si>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</si>
  <si>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</si>
  <si>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</si>
  <si>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</si>
  <si>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</si>
  <si>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</si>
  <si>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</si>
  <si>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</si>
  <si>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</si>
  <si>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</si>
  <si>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</si>
  <si>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</si>
  <si>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</si>
  <si>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</si>
  <si>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</si>
  <si>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</si>
  <si>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</si>
  <si>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</si>
  <si>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</si>
  <si>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</si>
  <si>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</si>
  <si>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</si>
  <si>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</si>
  <si>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</si>
  <si>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</si>
  <si>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</si>
  <si>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</si>
  <si>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</si>
  <si>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</si>
  <si>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</si>
  <si>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</si>
  <si>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</si>
  <si>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</si>
  <si>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</si>
  <si>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</si>
  <si>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</si>
  <si>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</si>
  <si>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</si>
  <si>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</si>
  <si>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</si>
  <si>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</si>
  <si>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</si>
  <si>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</si>
  <si>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</si>
  <si>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</si>
  <si>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</si>
  <si>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</si>
  <si>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</si>
  <si>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</si>
  <si>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</si>
  <si>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</si>
  <si>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</si>
  <si>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</si>
  <si>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</si>
  <si>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</si>
  <si>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</si>
  <si>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</si>
  <si>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</si>
  <si>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</si>
  <si>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</si>
  <si>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</si>
  <si>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</si>
  <si>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</si>
  <si>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</si>
  <si>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</si>
  <si>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</si>
  <si>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</si>
  <si>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</si>
  <si>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</si>
  <si>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</si>
  <si>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</si>
  <si>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</si>
  <si>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</si>
  <si>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</si>
  <si>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</si>
  <si>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</si>
  <si>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</si>
  <si>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</si>
  <si>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</si>
  <si>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</si>
  <si>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</si>
  <si>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</si>
  <si>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</si>
  <si>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</si>
  <si>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</si>
  <si>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</si>
  <si>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</si>
  <si>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</si>
  <si>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</si>
  <si>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</si>
  <si>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</si>
  <si>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</si>
  <si>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</si>
  <si>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</si>
  <si>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</si>
  <si>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</si>
  <si>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</si>
  <si>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</si>
  <si>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</si>
  <si>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</si>
  <si>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</si>
  <si>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</si>
  <si>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</si>
  <si>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</si>
  <si>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</si>
  <si>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</si>
  <si>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</si>
  <si>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</si>
  <si>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</si>
  <si>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</si>
  <si>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</si>
  <si>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</si>
  <si>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</si>
  <si>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</si>
  <si>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</si>
  <si>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</si>
  <si>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</si>
  <si>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</si>
  <si>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</si>
  <si>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</si>
  <si>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</si>
  <si>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</si>
  <si>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</si>
  <si>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</si>
  <si>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</si>
  <si>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</si>
  <si>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</si>
  <si>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</si>
  <si>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</si>
  <si>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</si>
  <si>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</si>
  <si>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</si>
  <si>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</si>
  <si>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</si>
  <si>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</si>
  <si>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</si>
  <si>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</si>
  <si>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</si>
  <si>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</si>
  <si>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</si>
  <si>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</si>
  <si>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</si>
  <si>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</si>
  <si>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</si>
  <si>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</si>
  <si>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</si>
  <si>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</si>
  <si>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</si>
  <si>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</si>
  <si>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</si>
  <si>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</si>
  <si>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</si>
  <si>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</si>
  <si>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</si>
  <si>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</si>
  <si>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</si>
  <si>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</si>
  <si>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</si>
  <si>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</si>
  <si>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</si>
  <si>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</si>
  <si>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</si>
  <si>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</si>
  <si>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</si>
  <si>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</si>
  <si>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</si>
  <si>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</si>
  <si>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</si>
  <si>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</si>
  <si>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</si>
  <si>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</si>
  <si>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</si>
  <si>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</si>
  <si>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</si>
  <si>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</si>
  <si>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</si>
  <si>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</si>
  <si>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</si>
  <si>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</si>
  <si>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</si>
  <si>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</si>
  <si>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</si>
  <si>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</si>
  <si>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</si>
  <si>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</si>
  <si>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</si>
  <si>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</si>
  <si>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</si>
  <si>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</si>
  <si>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</si>
  <si>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</si>
  <si>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</si>
  <si>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</si>
  <si>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</si>
  <si>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</si>
  <si>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</si>
  <si>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</si>
  <si>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</si>
  <si>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</si>
  <si>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</si>
  <si>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</si>
  <si>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</si>
  <si>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</si>
  <si>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</si>
  <si>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</si>
  <si>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</si>
  <si>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</si>
  <si>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</si>
  <si>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</si>
  <si>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</si>
  <si>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</si>
  <si>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</si>
  <si>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</si>
  <si>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</si>
  <si>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</si>
  <si>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</si>
  <si>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</si>
  <si>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</si>
  <si>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</si>
  <si>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</si>
  <si>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</si>
  <si>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</si>
  <si>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</si>
  <si>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</si>
  <si>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</si>
  <si>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</si>
  <si>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</si>
  <si>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</si>
  <si>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</si>
  <si>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</si>
  <si>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</si>
  <si>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</si>
  <si>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</si>
  <si>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</si>
  <si>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</si>
  <si>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</si>
  <si>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</si>
  <si>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</si>
  <si>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</si>
  <si>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</si>
  <si>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</si>
  <si>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</si>
  <si>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</si>
  <si>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</si>
  <si>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</si>
  <si>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</si>
  <si>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</si>
  <si>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</si>
  <si>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</si>
  <si>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</si>
  <si>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</si>
  <si>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</si>
  <si>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</si>
  <si>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</si>
  <si>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</si>
  <si>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</si>
  <si>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</si>
  <si>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</si>
  <si>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</si>
  <si>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</si>
  <si>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</si>
  <si>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</si>
  <si>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</si>
  <si>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</si>
  <si>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</si>
  <si>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</si>
  <si>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</si>
  <si>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</si>
  <si>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</si>
  <si>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</si>
  <si>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</si>
  <si>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</si>
  <si>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</si>
  <si>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</si>
  <si>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</si>
  <si>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</si>
  <si>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</si>
  <si>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</si>
  <si>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</si>
  <si>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</si>
  <si>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</si>
  <si>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</si>
  <si>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</si>
  <si>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</si>
  <si>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</si>
  <si>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</si>
  <si>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</si>
  <si>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</si>
  <si>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</si>
  <si>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</si>
  <si>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</si>
  <si>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</si>
  <si>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</si>
  <si>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</si>
  <si>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</si>
  <si>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</si>
  <si>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</si>
  <si>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</si>
  <si>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</si>
  <si>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</si>
  <si>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</si>
  <si>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</si>
  <si>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</si>
  <si>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</si>
  <si>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</si>
  <si>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</si>
  <si>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</si>
  <si>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</si>
  <si>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</si>
  <si>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</si>
  <si>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</si>
  <si>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</si>
  <si>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</si>
  <si>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</si>
  <si>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</si>
  <si>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</si>
  <si>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</si>
  <si>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</si>
  <si>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</si>
  <si>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</si>
  <si>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</si>
  <si>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</si>
  <si>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</si>
  <si>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</si>
  <si>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</si>
  <si>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</si>
  <si>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</si>
  <si>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Составил:  ____________________________ Иванова Е.А.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</si>
  <si>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</si>
  <si>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</si>
  <si>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</si>
  <si>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</si>
  <si>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</si>
  <si>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</si>
  <si>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</si>
  <si>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</si>
  <si>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</si>
  <si>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</si>
  <si>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</si>
  <si>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</si>
  <si>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</si>
  <si>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</si>
  <si>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</si>
  <si>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</si>
  <si>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</si>
  <si>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</si>
  <si>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</si>
  <si>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</si>
  <si>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</si>
  <si>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</si>
  <si>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</si>
  <si>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</si>
  <si>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</si>
  <si>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</si>
  <si>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</si>
  <si>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</si>
  <si>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</si>
  <si>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</si>
  <si>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</si>
  <si>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</si>
  <si>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</si>
  <si>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</si>
  <si>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</si>
  <si>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</si>
  <si>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</si>
  <si>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</si>
  <si>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</si>
  <si>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</si>
  <si>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</si>
  <si>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</si>
  <si>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</si>
  <si>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</si>
  <si>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</si>
  <si>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</si>
  <si>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</si>
  <si>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</si>
  <si>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</si>
  <si>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</si>
  <si>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</si>
  <si>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</si>
  <si>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</si>
  <si>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</si>
  <si>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</si>
  <si>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</si>
  <si>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</si>
  <si>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</si>
  <si>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</si>
  <si>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</si>
  <si>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</si>
  <si>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</si>
  <si>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</si>
  <si>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</si>
  <si>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</si>
  <si>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</si>
  <si>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</si>
  <si>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</si>
  <si>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</si>
  <si>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</si>
  <si>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</si>
  <si>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</si>
  <si>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</si>
  <si>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</si>
  <si>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</si>
  <si>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</si>
  <si>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</si>
  <si>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</si>
  <si>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</si>
  <si>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</si>
  <si>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</si>
  <si>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</si>
  <si>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</si>
  <si>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</si>
  <si>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</si>
  <si>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</si>
  <si>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</si>
  <si>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</si>
  <si>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ВЗиС</t>
  </si>
  <si>
    <t>ЗУ</t>
  </si>
  <si>
    <t>Вахта</t>
  </si>
  <si>
    <t>Перевозка</t>
  </si>
  <si>
    <t>Перебазировка</t>
  </si>
  <si>
    <t>Непредвид.</t>
  </si>
  <si>
    <t>итого</t>
  </si>
  <si>
    <t>ндс</t>
  </si>
  <si>
    <t>всего,с НДС</t>
  </si>
  <si>
    <t xml:space="preserve">     Итого с непредвиденными, в том числе:</t>
  </si>
  <si>
    <t>Материалы</t>
  </si>
  <si>
    <t>Оборудование</t>
  </si>
  <si>
    <t>Строительно-монтажные работы</t>
  </si>
  <si>
    <t>Договорной коэффициент Кд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</si>
  <si>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</si>
  <si>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>Составил:  ____________________________</t>
  </si>
  <si>
    <t xml:space="preserve">Проверил:  ____________________________ </t>
  </si>
  <si>
    <t>ст-ть за ед. измерения, с НДС</t>
  </si>
  <si>
    <t>Итого  по смете в текущих ценах</t>
  </si>
  <si>
    <t>ст-ть за ед.измерения,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</si>
</sst>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  <numFmt numFmtId="171" formatCode="#,##0.0000"/>
  </numFmts>
  <fonts count="43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9" fillId="0" borderId="0"/>
  </cellStyleXfs>
  <cellXfs count="4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6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49" fontId="1" fillId="2" borderId="4" xfId="1" applyNumberFormat="1" applyFont="1" applyFill="1" applyBorder="1" applyAlignment="1">
      <alignment horizontal="center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4" fontId="1" fillId="2" borderId="4" xfId="1" applyNumberFormat="1" applyFont="1" applyFill="1" applyBorder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2" fontId="1" fillId="2" borderId="4" xfId="1" applyNumberFormat="1" applyFont="1" applyFill="1" applyBorder="1" applyAlignment="1">
      <alignment horizontal="right" vertical="top" wrapText="1"/>
    </xf>
    <xf numFmtId="170" fontId="1" fillId="2" borderId="4" xfId="1" applyNumberFormat="1" applyFont="1" applyFill="1" applyBorder="1" applyAlignment="1">
      <alignment horizontal="right" vertical="top" wrapText="1"/>
    </xf>
    <xf numFmtId="49" fontId="16" fillId="0" borderId="0" xfId="0" applyNumberFormat="1" applyFont="1"/>
    <xf numFmtId="49" fontId="17" fillId="0" borderId="0" xfId="0" applyNumberFormat="1" applyFont="1"/>
    <xf numFmtId="49" fontId="18" fillId="0" borderId="0" xfId="0" applyNumberFormat="1" applyFont="1" applyAlignment="1">
      <alignment horizontal="right"/>
    </xf>
    <xf numFmtId="0" fontId="19" fillId="0" borderId="0" xfId="0" applyFont="1"/>
    <xf numFmtId="4" fontId="20" fillId="0" borderId="0" xfId="0" applyNumberFormat="1" applyFont="1" applyAlignment="1">
      <alignment horizontal="center" vertical="center"/>
    </xf>
    <xf numFmtId="170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21" fillId="3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vertical="top"/>
    </xf>
    <xf numFmtId="0" fontId="16" fillId="0" borderId="0" xfId="0" applyFont="1" applyAlignment="1">
      <alignment wrapText="1"/>
    </xf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right"/>
    </xf>
    <xf numFmtId="49" fontId="16" fillId="0" borderId="0" xfId="0" applyNumberFormat="1" applyFont="1" applyAlignment="1">
      <alignment wrapText="1"/>
    </xf>
    <xf numFmtId="49" fontId="18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49" fontId="24" fillId="0" borderId="0" xfId="0" applyNumberFormat="1" applyFont="1" applyAlignment="1">
      <alignment horizontal="center" vertical="top"/>
    </xf>
    <xf numFmtId="49" fontId="25" fillId="0" borderId="0" xfId="0" applyNumberFormat="1" applyFont="1" applyAlignment="1">
      <alignment horizontal="center" vertical="top"/>
    </xf>
    <xf numFmtId="49" fontId="18" fillId="0" borderId="0" xfId="0" applyNumberFormat="1" applyFont="1"/>
    <xf numFmtId="49" fontId="18" fillId="0" borderId="0" xfId="0" applyNumberFormat="1" applyFont="1" applyAlignment="1">
      <alignment wrapText="1"/>
    </xf>
    <xf numFmtId="0" fontId="18" fillId="0" borderId="0" xfId="0" applyFont="1"/>
    <xf numFmtId="0" fontId="16" fillId="0" borderId="3" xfId="0" applyFont="1" applyBorder="1"/>
    <xf numFmtId="4" fontId="18" fillId="0" borderId="3" xfId="0" applyNumberFormat="1" applyFont="1" applyBorder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2" fontId="18" fillId="0" borderId="0" xfId="0" applyNumberFormat="1" applyFont="1"/>
    <xf numFmtId="0" fontId="18" fillId="0" borderId="0" xfId="0" applyFont="1" applyAlignment="1">
      <alignment horizontal="left" vertical="top"/>
    </xf>
    <xf numFmtId="0" fontId="16" fillId="0" borderId="1" xfId="0" applyFont="1" applyBorder="1"/>
    <xf numFmtId="2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7" fillId="0" borderId="2" xfId="0" applyFont="1" applyBorder="1"/>
    <xf numFmtId="0" fontId="18" fillId="0" borderId="2" xfId="0" applyFont="1" applyBorder="1"/>
    <xf numFmtId="0" fontId="16" fillId="0" borderId="0" xfId="0" applyFont="1" applyAlignment="1">
      <alignment vertical="center"/>
    </xf>
    <xf numFmtId="0" fontId="27" fillId="0" borderId="0" xfId="0" applyFont="1"/>
    <xf numFmtId="49" fontId="28" fillId="0" borderId="4" xfId="0" applyNumberFormat="1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170" fontId="19" fillId="0" borderId="0" xfId="0" applyNumberFormat="1" applyFont="1" applyAlignment="1">
      <alignment horizontal="center" vertical="center" wrapText="1"/>
    </xf>
    <xf numFmtId="4" fontId="21" fillId="3" borderId="0" xfId="0" applyNumberFormat="1" applyFont="1" applyFill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/>
    </xf>
    <xf numFmtId="49" fontId="29" fillId="0" borderId="7" xfId="0" applyNumberFormat="1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4" fontId="32" fillId="0" borderId="0" xfId="0" applyNumberFormat="1" applyFont="1" applyAlignment="1">
      <alignment horizontal="center" vertical="center"/>
    </xf>
    <xf numFmtId="170" fontId="32" fillId="0" borderId="0" xfId="0" applyNumberFormat="1" applyFont="1" applyAlignment="1">
      <alignment horizontal="center" vertical="center"/>
    </xf>
    <xf numFmtId="0" fontId="33" fillId="0" borderId="0" xfId="0" applyFont="1" applyAlignment="1">
      <alignment wrapText="1"/>
    </xf>
    <xf numFmtId="49" fontId="22" fillId="0" borderId="4" xfId="0" applyNumberFormat="1" applyFont="1" applyBorder="1" applyAlignment="1">
      <alignment horizontal="center" vertical="top" wrapText="1"/>
    </xf>
    <xf numFmtId="49" fontId="22" fillId="0" borderId="4" xfId="0" applyNumberFormat="1" applyFont="1" applyBorder="1" applyAlignment="1">
      <alignment horizontal="left" vertical="top" wrapText="1"/>
    </xf>
    <xf numFmtId="49" fontId="34" fillId="0" borderId="4" xfId="0" applyNumberFormat="1" applyFont="1" applyBorder="1" applyAlignment="1">
      <alignment horizontal="center" vertical="top" wrapText="1"/>
    </xf>
    <xf numFmtId="164" fontId="22" fillId="0" borderId="4" xfId="0" applyNumberFormat="1" applyFont="1" applyBorder="1" applyAlignment="1">
      <alignment horizontal="center" vertical="top" wrapText="1"/>
    </xf>
    <xf numFmtId="4" fontId="22" fillId="0" borderId="4" xfId="0" applyNumberFormat="1" applyFont="1" applyBorder="1" applyAlignment="1">
      <alignment horizontal="right" vertical="top" wrapText="1"/>
    </xf>
    <xf numFmtId="0" fontId="22" fillId="0" borderId="4" xfId="0" applyFont="1" applyBorder="1" applyAlignment="1">
      <alignment horizontal="left" vertical="top" wrapText="1"/>
    </xf>
    <xf numFmtId="4" fontId="35" fillId="0" borderId="4" xfId="0" applyNumberFormat="1" applyFont="1" applyBorder="1" applyAlignment="1">
      <alignment horizontal="right" vertical="top" wrapText="1"/>
    </xf>
    <xf numFmtId="0" fontId="22" fillId="0" borderId="0" xfId="0" applyFont="1" applyAlignment="1">
      <alignment wrapText="1"/>
    </xf>
    <xf numFmtId="49" fontId="16" fillId="0" borderId="10" xfId="0" applyNumberFormat="1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vertical="top"/>
    </xf>
    <xf numFmtId="49" fontId="16" fillId="0" borderId="1" xfId="0" applyNumberFormat="1" applyFont="1" applyBorder="1" applyAlignment="1">
      <alignment vertical="top" wrapText="1"/>
    </xf>
    <xf numFmtId="49" fontId="17" fillId="0" borderId="1" xfId="0" applyNumberFormat="1" applyFont="1" applyBorder="1" applyAlignment="1">
      <alignment vertical="top" wrapText="1"/>
    </xf>
    <xf numFmtId="49" fontId="16" fillId="0" borderId="7" xfId="0" applyNumberFormat="1" applyFont="1" applyBorder="1" applyAlignment="1">
      <alignment vertical="top" wrapText="1"/>
    </xf>
    <xf numFmtId="49" fontId="16" fillId="0" borderId="11" xfId="0" applyNumberFormat="1" applyFont="1" applyBorder="1" applyAlignment="1">
      <alignment vertical="top" wrapText="1"/>
    </xf>
    <xf numFmtId="49" fontId="16" fillId="0" borderId="3" xfId="0" applyNumberFormat="1" applyFont="1" applyBorder="1" applyAlignment="1">
      <alignment vertical="top" wrapText="1"/>
    </xf>
    <xf numFmtId="49" fontId="16" fillId="0" borderId="3" xfId="0" applyNumberFormat="1" applyFont="1" applyBorder="1" applyAlignment="1">
      <alignment horizontal="right" vertical="top"/>
    </xf>
    <xf numFmtId="49" fontId="17" fillId="0" borderId="3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/>
    </xf>
    <xf numFmtId="4" fontId="16" fillId="0" borderId="3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right" vertical="top"/>
    </xf>
    <xf numFmtId="0" fontId="16" fillId="0" borderId="7" xfId="0" applyFont="1" applyBorder="1" applyAlignment="1">
      <alignment horizontal="right" vertical="top"/>
    </xf>
    <xf numFmtId="49" fontId="22" fillId="2" borderId="4" xfId="0" applyNumberFormat="1" applyFont="1" applyFill="1" applyBorder="1" applyAlignment="1">
      <alignment horizontal="center" vertical="top" wrapText="1"/>
    </xf>
    <xf numFmtId="49" fontId="22" fillId="2" borderId="4" xfId="0" applyNumberFormat="1" applyFont="1" applyFill="1" applyBorder="1" applyAlignment="1">
      <alignment horizontal="left" vertical="top" wrapText="1"/>
    </xf>
    <xf numFmtId="49" fontId="34" fillId="2" borderId="4" xfId="0" applyNumberFormat="1" applyFont="1" applyFill="1" applyBorder="1" applyAlignment="1">
      <alignment horizontal="center" vertical="top" wrapText="1"/>
    </xf>
    <xf numFmtId="1" fontId="22" fillId="2" borderId="4" xfId="0" applyNumberFormat="1" applyFont="1" applyFill="1" applyBorder="1" applyAlignment="1">
      <alignment horizontal="center" vertical="top" wrapText="1"/>
    </xf>
    <xf numFmtId="4" fontId="22" fillId="2" borderId="4" xfId="0" applyNumberFormat="1" applyFont="1" applyFill="1" applyBorder="1" applyAlignment="1">
      <alignment horizontal="right" vertical="top" wrapText="1"/>
    </xf>
    <xf numFmtId="0" fontId="22" fillId="2" borderId="4" xfId="0" applyFont="1" applyFill="1" applyBorder="1" applyAlignment="1">
      <alignment horizontal="left" vertical="top" wrapText="1"/>
    </xf>
    <xf numFmtId="4" fontId="35" fillId="2" borderId="4" xfId="0" applyNumberFormat="1" applyFont="1" applyFill="1" applyBorder="1" applyAlignment="1">
      <alignment horizontal="right" vertical="top" wrapText="1"/>
    </xf>
    <xf numFmtId="0" fontId="32" fillId="2" borderId="0" xfId="0" applyFont="1" applyFill="1" applyAlignment="1">
      <alignment horizontal="center" vertical="center"/>
    </xf>
    <xf numFmtId="4" fontId="20" fillId="2" borderId="0" xfId="0" applyNumberFormat="1" applyFont="1" applyFill="1" applyAlignment="1">
      <alignment horizontal="center" vertical="center"/>
    </xf>
    <xf numFmtId="170" fontId="19" fillId="2" borderId="0" xfId="0" applyNumberFormat="1" applyFont="1" applyFill="1" applyAlignment="1">
      <alignment horizontal="center" vertical="center"/>
    </xf>
    <xf numFmtId="4" fontId="19" fillId="2" borderId="0" xfId="0" applyNumberFormat="1" applyFont="1" applyFill="1" applyAlignment="1">
      <alignment horizontal="center" vertical="center"/>
    </xf>
    <xf numFmtId="4" fontId="21" fillId="2" borderId="0" xfId="0" applyNumberFormat="1" applyFont="1" applyFill="1" applyAlignment="1">
      <alignment horizontal="center" vertical="center"/>
    </xf>
    <xf numFmtId="1" fontId="22" fillId="0" borderId="4" xfId="0" applyNumberFormat="1" applyFont="1" applyBorder="1" applyAlignment="1">
      <alignment horizontal="center" vertical="top" wrapText="1"/>
    </xf>
    <xf numFmtId="2" fontId="22" fillId="0" borderId="4" xfId="0" applyNumberFormat="1" applyFont="1" applyBorder="1" applyAlignment="1">
      <alignment horizontal="center" vertical="top" wrapText="1"/>
    </xf>
    <xf numFmtId="4" fontId="36" fillId="3" borderId="0" xfId="0" applyNumberFormat="1" applyFont="1" applyFill="1" applyAlignment="1">
      <alignment horizontal="center" vertical="center"/>
    </xf>
    <xf numFmtId="168" fontId="22" fillId="0" borderId="4" xfId="0" applyNumberFormat="1" applyFont="1" applyBorder="1" applyAlignment="1">
      <alignment horizontal="center" vertical="top" wrapText="1"/>
    </xf>
    <xf numFmtId="4" fontId="36" fillId="2" borderId="0" xfId="0" applyNumberFormat="1" applyFont="1" applyFill="1" applyAlignment="1">
      <alignment horizontal="center" vertical="center"/>
    </xf>
    <xf numFmtId="166" fontId="22" fillId="0" borderId="4" xfId="0" applyNumberFormat="1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center"/>
    </xf>
    <xf numFmtId="4" fontId="20" fillId="0" borderId="13" xfId="0" applyNumberFormat="1" applyFont="1" applyBorder="1" applyAlignment="1">
      <alignment horizontal="center" vertical="center"/>
    </xf>
    <xf numFmtId="170" fontId="19" fillId="0" borderId="13" xfId="0" applyNumberFormat="1" applyFont="1" applyBorder="1" applyAlignment="1">
      <alignment horizontal="center" vertical="center"/>
    </xf>
    <xf numFmtId="4" fontId="19" fillId="0" borderId="13" xfId="0" applyNumberFormat="1" applyFont="1" applyBorder="1" applyAlignment="1">
      <alignment horizontal="center" vertical="center"/>
    </xf>
    <xf numFmtId="4" fontId="21" fillId="3" borderId="13" xfId="0" applyNumberFormat="1" applyFont="1" applyFill="1" applyBorder="1" applyAlignment="1">
      <alignment horizontal="center" vertical="center"/>
    </xf>
    <xf numFmtId="0" fontId="16" fillId="0" borderId="0" xfId="0" applyFont="1"/>
    <xf numFmtId="4" fontId="22" fillId="0" borderId="0" xfId="0" applyNumberFormat="1" applyFont="1" applyAlignment="1">
      <alignment horizontal="center" vertical="center"/>
    </xf>
    <xf numFmtId="170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38" fillId="3" borderId="0" xfId="0" applyNumberFormat="1" applyFont="1" applyFill="1" applyAlignment="1">
      <alignment horizontal="center" vertical="center"/>
    </xf>
    <xf numFmtId="4" fontId="16" fillId="0" borderId="4" xfId="0" applyNumberFormat="1" applyFont="1" applyBorder="1" applyAlignment="1">
      <alignment horizontal="right" vertical="top" wrapText="1"/>
    </xf>
    <xf numFmtId="4" fontId="22" fillId="2" borderId="0" xfId="0" applyNumberFormat="1" applyFont="1" applyFill="1" applyAlignment="1">
      <alignment horizontal="center" vertical="center"/>
    </xf>
    <xf numFmtId="0" fontId="19" fillId="0" borderId="0" xfId="2"/>
    <xf numFmtId="3" fontId="24" fillId="0" borderId="4" xfId="2" applyNumberFormat="1" applyFont="1" applyBorder="1" applyAlignment="1">
      <alignment horizontal="right" vertical="top" wrapText="1"/>
    </xf>
    <xf numFmtId="3" fontId="39" fillId="0" borderId="4" xfId="2" applyNumberFormat="1" applyFont="1" applyBorder="1" applyAlignment="1">
      <alignment horizontal="right" vertical="top" wrapText="1"/>
    </xf>
    <xf numFmtId="0" fontId="39" fillId="0" borderId="4" xfId="2" applyFont="1" applyBorder="1" applyAlignment="1">
      <alignment horizontal="right" vertical="top" wrapText="1"/>
    </xf>
    <xf numFmtId="0" fontId="40" fillId="0" borderId="0" xfId="2" applyFont="1"/>
    <xf numFmtId="0" fontId="39" fillId="0" borderId="0" xfId="2" applyFont="1" applyAlignment="1">
      <alignment wrapText="1"/>
    </xf>
    <xf numFmtId="3" fontId="40" fillId="0" borderId="0" xfId="2" applyNumberFormat="1" applyFont="1"/>
    <xf numFmtId="4" fontId="40" fillId="0" borderId="0" xfId="2" applyNumberFormat="1" applyFont="1"/>
    <xf numFmtId="171" fontId="24" fillId="0" borderId="4" xfId="2" applyNumberFormat="1" applyFont="1" applyBorder="1" applyAlignment="1">
      <alignment horizontal="right" vertical="top" wrapText="1"/>
    </xf>
    <xf numFmtId="0" fontId="16" fillId="0" borderId="4" xfId="2" applyFont="1" applyBorder="1" applyAlignment="1">
      <alignment horizontal="right" vertical="top" wrapText="1"/>
    </xf>
    <xf numFmtId="3" fontId="16" fillId="0" borderId="4" xfId="2" applyNumberFormat="1" applyFont="1" applyBorder="1" applyAlignment="1">
      <alignment horizontal="right" vertical="top" wrapText="1"/>
    </xf>
    <xf numFmtId="0" fontId="22" fillId="0" borderId="0" xfId="2" applyFont="1" applyAlignment="1">
      <alignment wrapText="1"/>
    </xf>
    <xf numFmtId="0" fontId="16" fillId="0" borderId="0" xfId="2" applyFont="1" applyAlignment="1">
      <alignment wrapText="1"/>
    </xf>
    <xf numFmtId="4" fontId="19" fillId="0" borderId="0" xfId="2" applyNumberFormat="1"/>
    <xf numFmtId="3" fontId="35" fillId="0" borderId="4" xfId="2" applyNumberFormat="1" applyFont="1" applyBorder="1" applyAlignment="1">
      <alignment horizontal="right" vertical="top" wrapText="1"/>
    </xf>
    <xf numFmtId="3" fontId="22" fillId="0" borderId="4" xfId="2" applyNumberFormat="1" applyFont="1" applyBorder="1" applyAlignment="1">
      <alignment horizontal="right" vertical="top" wrapText="1"/>
    </xf>
    <xf numFmtId="0" fontId="22" fillId="0" borderId="4" xfId="2" applyFont="1" applyBorder="1" applyAlignment="1">
      <alignment horizontal="right" vertical="top" wrapText="1"/>
    </xf>
    <xf numFmtId="3" fontId="19" fillId="0" borderId="0" xfId="2" applyNumberFormat="1"/>
    <xf numFmtId="4" fontId="18" fillId="0" borderId="4" xfId="2" applyNumberFormat="1" applyFont="1" applyBorder="1" applyAlignment="1">
      <alignment horizontal="right" vertical="top" wrapText="1"/>
    </xf>
    <xf numFmtId="4" fontId="35" fillId="0" borderId="4" xfId="2" applyNumberFormat="1" applyFont="1" applyBorder="1" applyAlignment="1">
      <alignment horizontal="right" vertical="top" wrapText="1"/>
    </xf>
    <xf numFmtId="49" fontId="18" fillId="0" borderId="0" xfId="0" applyNumberFormat="1" applyFont="1" applyAlignment="1">
      <alignment horizontal="right" vertical="top"/>
    </xf>
    <xf numFmtId="0" fontId="17" fillId="0" borderId="0" xfId="0" applyFont="1"/>
    <xf numFmtId="49" fontId="22" fillId="5" borderId="4" xfId="0" applyNumberFormat="1" applyFont="1" applyFill="1" applyBorder="1" applyAlignment="1">
      <alignment horizontal="center" vertical="top" wrapText="1"/>
    </xf>
    <xf numFmtId="49" fontId="22" fillId="5" borderId="4" xfId="0" applyNumberFormat="1" applyFont="1" applyFill="1" applyBorder="1" applyAlignment="1">
      <alignment horizontal="left" vertical="top" wrapText="1"/>
    </xf>
    <xf numFmtId="49" fontId="34" fillId="5" borderId="4" xfId="0" applyNumberFormat="1" applyFont="1" applyFill="1" applyBorder="1" applyAlignment="1">
      <alignment horizontal="center" vertical="top" wrapText="1"/>
    </xf>
    <xf numFmtId="1" fontId="22" fillId="5" borderId="4" xfId="0" applyNumberFormat="1" applyFont="1" applyFill="1" applyBorder="1" applyAlignment="1">
      <alignment horizontal="center" vertical="top" wrapText="1"/>
    </xf>
    <xf numFmtId="164" fontId="22" fillId="5" borderId="4" xfId="0" applyNumberFormat="1" applyFont="1" applyFill="1" applyBorder="1" applyAlignment="1">
      <alignment horizontal="center" vertical="top" wrapText="1"/>
    </xf>
    <xf numFmtId="4" fontId="22" fillId="5" borderId="4" xfId="0" applyNumberFormat="1" applyFont="1" applyFill="1" applyBorder="1" applyAlignment="1">
      <alignment horizontal="right" vertical="top" wrapText="1"/>
    </xf>
    <xf numFmtId="4" fontId="20" fillId="5" borderId="0" xfId="0" applyNumberFormat="1" applyFont="1" applyFill="1" applyAlignment="1">
      <alignment horizontal="center" vertical="center"/>
    </xf>
    <xf numFmtId="170" fontId="19" fillId="5" borderId="0" xfId="0" applyNumberFormat="1" applyFont="1" applyFill="1" applyAlignment="1">
      <alignment horizontal="center" vertical="center"/>
    </xf>
    <xf numFmtId="4" fontId="19" fillId="5" borderId="0" xfId="0" applyNumberFormat="1" applyFont="1" applyFill="1" applyAlignment="1">
      <alignment horizontal="center" vertical="center"/>
    </xf>
    <xf numFmtId="4" fontId="21" fillId="5" borderId="0" xfId="0" applyNumberFormat="1" applyFont="1" applyFill="1" applyAlignment="1">
      <alignment horizontal="center" vertical="center"/>
    </xf>
    <xf numFmtId="4" fontId="36" fillId="5" borderId="0" xfId="0" applyNumberFormat="1" applyFont="1" applyFill="1" applyAlignment="1">
      <alignment horizontal="center" vertical="center"/>
    </xf>
    <xf numFmtId="4" fontId="37" fillId="5" borderId="0" xfId="0" applyNumberFormat="1" applyFont="1" applyFill="1" applyAlignment="1">
      <alignment horizontal="center" vertical="center"/>
    </xf>
    <xf numFmtId="4" fontId="20" fillId="5" borderId="13" xfId="0" applyNumberFormat="1" applyFont="1" applyFill="1" applyBorder="1" applyAlignment="1">
      <alignment horizontal="center" vertical="center"/>
    </xf>
    <xf numFmtId="170" fontId="19" fillId="5" borderId="13" xfId="0" applyNumberFormat="1" applyFont="1" applyFill="1" applyBorder="1" applyAlignment="1">
      <alignment horizontal="center" vertical="center"/>
    </xf>
    <xf numFmtId="4" fontId="19" fillId="5" borderId="13" xfId="0" applyNumberFormat="1" applyFont="1" applyFill="1" applyBorder="1" applyAlignment="1">
      <alignment horizontal="center" vertical="center"/>
    </xf>
    <xf numFmtId="4" fontId="21" fillId="5" borderId="13" xfId="0" applyNumberFormat="1" applyFont="1" applyFill="1" applyBorder="1" applyAlignment="1">
      <alignment horizontal="center" vertical="center"/>
    </xf>
    <xf numFmtId="49" fontId="22" fillId="5" borderId="14" xfId="0" applyNumberFormat="1" applyFont="1" applyFill="1" applyBorder="1" applyAlignment="1">
      <alignment horizontal="center" vertical="top" wrapText="1"/>
    </xf>
    <xf numFmtId="49" fontId="22" fillId="5" borderId="14" xfId="0" applyNumberFormat="1" applyFont="1" applyFill="1" applyBorder="1" applyAlignment="1">
      <alignment horizontal="left" vertical="top" wrapText="1"/>
    </xf>
    <xf numFmtId="49" fontId="34" fillId="5" borderId="14" xfId="0" applyNumberFormat="1" applyFont="1" applyFill="1" applyBorder="1" applyAlignment="1">
      <alignment horizontal="center" vertical="top" wrapText="1"/>
    </xf>
    <xf numFmtId="1" fontId="22" fillId="5" borderId="14" xfId="0" applyNumberFormat="1" applyFont="1" applyFill="1" applyBorder="1" applyAlignment="1">
      <alignment horizontal="center" vertical="top" wrapText="1"/>
    </xf>
    <xf numFmtId="49" fontId="22" fillId="5" borderId="11" xfId="0" applyNumberFormat="1" applyFont="1" applyFill="1" applyBorder="1" applyAlignment="1">
      <alignment horizontal="center" vertical="top" wrapText="1"/>
    </xf>
    <xf numFmtId="49" fontId="22" fillId="5" borderId="0" xfId="0" applyNumberFormat="1" applyFont="1" applyFill="1" applyBorder="1" applyAlignment="1">
      <alignment horizontal="left" vertical="top" wrapText="1"/>
    </xf>
    <xf numFmtId="0" fontId="22" fillId="5" borderId="0" xfId="0" applyFont="1" applyFill="1" applyBorder="1" applyAlignment="1">
      <alignment horizontal="left" vertical="top" wrapText="1"/>
    </xf>
    <xf numFmtId="49" fontId="34" fillId="5" borderId="0" xfId="0" applyNumberFormat="1" applyFont="1" applyFill="1" applyBorder="1" applyAlignment="1">
      <alignment horizontal="center" vertical="top" wrapText="1"/>
    </xf>
    <xf numFmtId="1" fontId="22" fillId="5" borderId="0" xfId="0" applyNumberFormat="1" applyFont="1" applyFill="1" applyBorder="1" applyAlignment="1">
      <alignment horizontal="center" vertical="top" wrapText="1"/>
    </xf>
    <xf numFmtId="4" fontId="22" fillId="0" borderId="3" xfId="0" applyNumberFormat="1" applyFont="1" applyBorder="1" applyAlignment="1">
      <alignment horizontal="right" vertical="top" wrapText="1"/>
    </xf>
    <xf numFmtId="0" fontId="22" fillId="0" borderId="7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center" vertical="center"/>
    </xf>
    <xf numFmtId="4" fontId="20" fillId="5" borderId="0" xfId="0" applyNumberFormat="1" applyFont="1" applyFill="1" applyBorder="1" applyAlignment="1">
      <alignment horizontal="center" vertical="center"/>
    </xf>
    <xf numFmtId="170" fontId="19" fillId="5" borderId="0" xfId="0" applyNumberFormat="1" applyFont="1" applyFill="1" applyBorder="1" applyAlignment="1">
      <alignment horizontal="center" vertical="center"/>
    </xf>
    <xf numFmtId="4" fontId="19" fillId="5" borderId="0" xfId="0" applyNumberFormat="1" applyFont="1" applyFill="1" applyBorder="1" applyAlignment="1">
      <alignment horizontal="center" vertical="center"/>
    </xf>
    <xf numFmtId="4" fontId="21" fillId="5" borderId="0" xfId="0" applyNumberFormat="1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horizontal="left" vertical="top" wrapText="1"/>
    </xf>
    <xf numFmtId="49" fontId="22" fillId="0" borderId="12" xfId="0" applyNumberFormat="1" applyFont="1" applyBorder="1" applyAlignment="1">
      <alignment vertical="top" wrapText="1"/>
    </xf>
    <xf numFmtId="49" fontId="22" fillId="0" borderId="1" xfId="0" applyNumberFormat="1" applyFont="1" applyBorder="1" applyAlignment="1">
      <alignment vertical="top" wrapText="1"/>
    </xf>
    <xf numFmtId="49" fontId="22" fillId="0" borderId="3" xfId="0" applyNumberFormat="1" applyFont="1" applyBorder="1" applyAlignment="1">
      <alignment vertical="top" wrapText="1"/>
    </xf>
    <xf numFmtId="49" fontId="22" fillId="0" borderId="7" xfId="0" applyNumberFormat="1" applyFont="1" applyBorder="1" applyAlignment="1">
      <alignment vertical="top" wrapText="1"/>
    </xf>
    <xf numFmtId="0" fontId="1" fillId="5" borderId="4" xfId="1" applyFont="1" applyFill="1" applyBorder="1" applyAlignment="1">
      <alignment horizontal="left" vertical="top" wrapText="1"/>
    </xf>
    <xf numFmtId="0" fontId="16" fillId="0" borderId="2" xfId="0" applyFont="1" applyBorder="1"/>
    <xf numFmtId="49" fontId="29" fillId="0" borderId="4" xfId="0" applyNumberFormat="1" applyFont="1" applyBorder="1" applyAlignment="1">
      <alignment horizontal="center" vertical="center"/>
    </xf>
    <xf numFmtId="2" fontId="34" fillId="0" borderId="4" xfId="0" applyNumberFormat="1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1" fontId="34" fillId="0" borderId="4" xfId="0" applyNumberFormat="1" applyFont="1" applyBorder="1" applyAlignment="1">
      <alignment horizontal="center" vertical="top" wrapText="1"/>
    </xf>
    <xf numFmtId="164" fontId="34" fillId="0" borderId="4" xfId="0" applyNumberFormat="1" applyFont="1" applyBorder="1" applyAlignment="1">
      <alignment horizontal="center" vertical="top" wrapText="1"/>
    </xf>
    <xf numFmtId="1" fontId="34" fillId="2" borderId="4" xfId="0" applyNumberFormat="1" applyFont="1" applyFill="1" applyBorder="1" applyAlignment="1">
      <alignment horizontal="center" vertical="top" wrapText="1"/>
    </xf>
    <xf numFmtId="168" fontId="34" fillId="0" borderId="4" xfId="0" applyNumberFormat="1" applyFont="1" applyBorder="1" applyAlignment="1">
      <alignment horizontal="center" vertical="top" wrapText="1"/>
    </xf>
    <xf numFmtId="165" fontId="34" fillId="0" borderId="4" xfId="0" applyNumberFormat="1" applyFont="1" applyBorder="1" applyAlignment="1">
      <alignment horizontal="center" vertical="top" wrapText="1"/>
    </xf>
    <xf numFmtId="167" fontId="34" fillId="0" borderId="4" xfId="0" applyNumberFormat="1" applyFont="1" applyBorder="1" applyAlignment="1">
      <alignment horizontal="center" vertical="top" wrapText="1"/>
    </xf>
    <xf numFmtId="0" fontId="32" fillId="0" borderId="15" xfId="0" applyFont="1" applyBorder="1" applyAlignment="1">
      <alignment horizontal="center" vertical="center"/>
    </xf>
    <xf numFmtId="0" fontId="39" fillId="0" borderId="0" xfId="0" applyFont="1"/>
    <xf numFmtId="0" fontId="41" fillId="0" borderId="0" xfId="0" applyFont="1"/>
    <xf numFmtId="49" fontId="24" fillId="0" borderId="0" xfId="0" applyNumberFormat="1" applyFont="1" applyAlignment="1">
      <alignment vertical="center"/>
    </xf>
    <xf numFmtId="49" fontId="22" fillId="0" borderId="6" xfId="0" applyNumberFormat="1" applyFont="1" applyBorder="1" applyAlignment="1">
      <alignment vertical="top" wrapText="1"/>
    </xf>
    <xf numFmtId="1" fontId="34" fillId="5" borderId="4" xfId="0" applyNumberFormat="1" applyFont="1" applyFill="1" applyBorder="1" applyAlignment="1">
      <alignment horizontal="center" vertical="top" wrapText="1"/>
    </xf>
    <xf numFmtId="2" fontId="34" fillId="5" borderId="4" xfId="0" applyNumberFormat="1" applyFont="1" applyFill="1" applyBorder="1" applyAlignment="1">
      <alignment horizontal="center" vertical="top" wrapText="1"/>
    </xf>
    <xf numFmtId="164" fontId="34" fillId="5" borderId="4" xfId="0" applyNumberFormat="1" applyFont="1" applyFill="1" applyBorder="1" applyAlignment="1">
      <alignment horizontal="center" vertical="top" wrapText="1"/>
    </xf>
    <xf numFmtId="1" fontId="34" fillId="5" borderId="14" xfId="0" applyNumberFormat="1" applyFont="1" applyFill="1" applyBorder="1" applyAlignment="1">
      <alignment horizontal="center" vertical="top" wrapText="1"/>
    </xf>
    <xf numFmtId="165" fontId="34" fillId="5" borderId="4" xfId="0" applyNumberFormat="1" applyFont="1" applyFill="1" applyBorder="1" applyAlignment="1">
      <alignment horizontal="center" vertical="top" wrapText="1"/>
    </xf>
    <xf numFmtId="49" fontId="16" fillId="0" borderId="11" xfId="0" applyNumberFormat="1" applyFont="1" applyBorder="1" applyAlignment="1">
      <alignment horizontal="center" vertical="top" wrapText="1"/>
    </xf>
    <xf numFmtId="164" fontId="34" fillId="5" borderId="14" xfId="0" applyNumberFormat="1" applyFont="1" applyFill="1" applyBorder="1" applyAlignment="1">
      <alignment horizontal="center" vertical="top" wrapText="1"/>
    </xf>
    <xf numFmtId="0" fontId="42" fillId="0" borderId="0" xfId="0" applyFont="1"/>
    <xf numFmtId="49" fontId="30" fillId="0" borderId="4" xfId="0" applyNumberFormat="1" applyFont="1" applyBorder="1" applyAlignment="1">
      <alignment horizontal="center" vertical="center"/>
    </xf>
    <xf numFmtId="1" fontId="35" fillId="0" borderId="4" xfId="0" applyNumberFormat="1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1" fontId="35" fillId="2" borderId="4" xfId="0" applyNumberFormat="1" applyFont="1" applyFill="1" applyBorder="1" applyAlignment="1">
      <alignment horizontal="center" vertical="top" wrapText="1"/>
    </xf>
    <xf numFmtId="49" fontId="18" fillId="0" borderId="1" xfId="0" applyNumberFormat="1" applyFont="1" applyBorder="1" applyAlignment="1">
      <alignment vertical="top" wrapText="1"/>
    </xf>
    <xf numFmtId="2" fontId="35" fillId="0" borderId="4" xfId="0" applyNumberFormat="1" applyFont="1" applyBorder="1" applyAlignment="1">
      <alignment horizontal="center" vertical="top" wrapText="1"/>
    </xf>
    <xf numFmtId="164" fontId="35" fillId="0" borderId="4" xfId="0" applyNumberFormat="1" applyFont="1" applyBorder="1" applyAlignment="1">
      <alignment horizontal="center" vertical="top" wrapText="1"/>
    </xf>
    <xf numFmtId="167" fontId="35" fillId="0" borderId="4" xfId="0" applyNumberFormat="1" applyFont="1" applyBorder="1" applyAlignment="1">
      <alignment horizontal="center" vertical="top" wrapText="1"/>
    </xf>
    <xf numFmtId="166" fontId="35" fillId="0" borderId="4" xfId="0" applyNumberFormat="1" applyFont="1" applyBorder="1" applyAlignment="1">
      <alignment horizontal="center" vertical="top" wrapText="1"/>
    </xf>
    <xf numFmtId="0" fontId="28" fillId="0" borderId="0" xfId="0" applyFont="1" applyAlignment="1">
      <alignment wrapText="1"/>
    </xf>
    <xf numFmtId="167" fontId="22" fillId="0" borderId="4" xfId="0" applyNumberFormat="1" applyFont="1" applyBorder="1" applyAlignment="1">
      <alignment horizontal="center" vertical="top" wrapText="1"/>
    </xf>
    <xf numFmtId="4" fontId="22" fillId="0" borderId="9" xfId="0" applyNumberFormat="1" applyFont="1" applyBorder="1" applyAlignment="1">
      <alignment horizontal="right" vertical="top" wrapText="1"/>
    </xf>
    <xf numFmtId="4" fontId="22" fillId="0" borderId="14" xfId="0" applyNumberFormat="1" applyFont="1" applyBorder="1" applyAlignment="1">
      <alignment horizontal="right" vertical="top" wrapText="1"/>
    </xf>
    <xf numFmtId="0" fontId="22" fillId="0" borderId="14" xfId="0" applyFont="1" applyBorder="1" applyAlignment="1">
      <alignment horizontal="left" vertical="top" wrapText="1"/>
    </xf>
    <xf numFmtId="4" fontId="35" fillId="0" borderId="14" xfId="0" applyNumberFormat="1" applyFont="1" applyBorder="1" applyAlignment="1">
      <alignment horizontal="right" vertical="top" wrapText="1"/>
    </xf>
    <xf numFmtId="49" fontId="22" fillId="0" borderId="16" xfId="0" applyNumberFormat="1" applyFont="1" applyBorder="1" applyAlignment="1">
      <alignment horizontal="left" vertical="top" wrapText="1"/>
    </xf>
    <xf numFmtId="1" fontId="35" fillId="5" borderId="4" xfId="0" applyNumberFormat="1" applyFont="1" applyFill="1" applyBorder="1" applyAlignment="1">
      <alignment horizontal="center" vertical="top" wrapText="1"/>
    </xf>
    <xf numFmtId="164" fontId="35" fillId="5" borderId="4" xfId="0" applyNumberFormat="1" applyFont="1" applyFill="1" applyBorder="1" applyAlignment="1">
      <alignment horizontal="center" vertical="top" wrapText="1"/>
    </xf>
    <xf numFmtId="2" fontId="35" fillId="5" borderId="4" xfId="0" applyNumberFormat="1" applyFont="1" applyFill="1" applyBorder="1" applyAlignment="1">
      <alignment horizontal="center" vertical="top" wrapText="1"/>
    </xf>
    <xf numFmtId="1" fontId="35" fillId="5" borderId="14" xfId="0" applyNumberFormat="1" applyFont="1" applyFill="1" applyBorder="1" applyAlignment="1">
      <alignment horizontal="center" vertical="top" wrapText="1"/>
    </xf>
    <xf numFmtId="4" fontId="36" fillId="5" borderId="13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49" fontId="39" fillId="0" borderId="0" xfId="0" applyNumberFormat="1" applyFont="1" applyAlignment="1">
      <alignment horizontal="center"/>
    </xf>
    <xf numFmtId="49" fontId="18" fillId="0" borderId="6" xfId="2" applyNumberFormat="1" applyFont="1" applyBorder="1" applyAlignment="1">
      <alignment horizontal="left" vertical="top" wrapText="1"/>
    </xf>
    <xf numFmtId="49" fontId="18" fillId="0" borderId="3" xfId="2" applyNumberFormat="1" applyFont="1" applyBorder="1" applyAlignment="1">
      <alignment horizontal="left" vertical="top" wrapText="1"/>
    </xf>
    <xf numFmtId="49" fontId="18" fillId="0" borderId="7" xfId="2" applyNumberFormat="1" applyFont="1" applyBorder="1" applyAlignment="1">
      <alignment horizontal="left" vertical="top" wrapText="1"/>
    </xf>
    <xf numFmtId="49" fontId="35" fillId="0" borderId="6" xfId="2" applyNumberFormat="1" applyFont="1" applyBorder="1" applyAlignment="1">
      <alignment horizontal="left" vertical="top" wrapText="1"/>
    </xf>
    <xf numFmtId="49" fontId="35" fillId="0" borderId="3" xfId="2" applyNumberFormat="1" applyFont="1" applyBorder="1" applyAlignment="1">
      <alignment horizontal="left" vertical="top" wrapText="1"/>
    </xf>
    <xf numFmtId="49" fontId="35" fillId="0" borderId="7" xfId="2" applyNumberFormat="1" applyFont="1" applyBorder="1" applyAlignment="1">
      <alignment horizontal="left" vertical="top" wrapText="1"/>
    </xf>
    <xf numFmtId="49" fontId="39" fillId="0" borderId="2" xfId="0" applyNumberFormat="1" applyFont="1" applyBorder="1" applyAlignment="1">
      <alignment horizontal="center"/>
    </xf>
    <xf numFmtId="49" fontId="41" fillId="0" borderId="0" xfId="0" applyNumberFormat="1" applyFont="1" applyAlignment="1">
      <alignment horizontal="center"/>
    </xf>
    <xf numFmtId="49" fontId="22" fillId="0" borderId="6" xfId="0" applyNumberFormat="1" applyFont="1" applyBorder="1" applyAlignment="1">
      <alignment horizontal="left" vertical="top" wrapText="1"/>
    </xf>
    <xf numFmtId="49" fontId="22" fillId="0" borderId="3" xfId="0" applyNumberFormat="1" applyFont="1" applyBorder="1" applyAlignment="1">
      <alignment horizontal="left" vertical="top" wrapText="1"/>
    </xf>
    <xf numFmtId="49" fontId="22" fillId="0" borderId="7" xfId="0" applyNumberFormat="1" applyFont="1" applyBorder="1" applyAlignment="1">
      <alignment horizontal="left" vertical="top" wrapText="1"/>
    </xf>
    <xf numFmtId="49" fontId="24" fillId="0" borderId="6" xfId="2" applyNumberFormat="1" applyFont="1" applyBorder="1" applyAlignment="1">
      <alignment horizontal="left" vertical="top" wrapText="1"/>
    </xf>
    <xf numFmtId="49" fontId="24" fillId="0" borderId="3" xfId="2" applyNumberFormat="1" applyFont="1" applyBorder="1" applyAlignment="1">
      <alignment horizontal="left" vertical="top" wrapText="1"/>
    </xf>
    <xf numFmtId="49" fontId="24" fillId="0" borderId="7" xfId="2" applyNumberFormat="1" applyFont="1" applyBorder="1" applyAlignment="1">
      <alignment horizontal="left" vertical="top" wrapText="1"/>
    </xf>
    <xf numFmtId="49" fontId="16" fillId="0" borderId="6" xfId="0" applyNumberFormat="1" applyFont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left" vertical="top" wrapText="1"/>
    </xf>
    <xf numFmtId="49" fontId="16" fillId="0" borderId="7" xfId="0" applyNumberFormat="1" applyFont="1" applyBorder="1" applyAlignment="1">
      <alignment horizontal="left" vertical="top" wrapText="1"/>
    </xf>
    <xf numFmtId="0" fontId="22" fillId="5" borderId="4" xfId="0" applyFont="1" applyFill="1" applyBorder="1" applyAlignment="1">
      <alignment horizontal="left" vertical="top" wrapText="1"/>
    </xf>
    <xf numFmtId="0" fontId="22" fillId="5" borderId="14" xfId="0" applyFont="1" applyFill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49" fontId="33" fillId="0" borderId="6" xfId="0" applyNumberFormat="1" applyFont="1" applyBorder="1" applyAlignment="1">
      <alignment horizontal="left" vertical="center" wrapText="1"/>
    </xf>
    <xf numFmtId="49" fontId="33" fillId="0" borderId="3" xfId="0" applyNumberFormat="1" applyFont="1" applyBorder="1" applyAlignment="1">
      <alignment horizontal="left" vertical="center" wrapText="1"/>
    </xf>
    <xf numFmtId="49" fontId="33" fillId="0" borderId="7" xfId="0" applyNumberFormat="1" applyFont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top" wrapText="1"/>
    </xf>
    <xf numFmtId="49" fontId="33" fillId="4" borderId="6" xfId="0" applyNumberFormat="1" applyFont="1" applyFill="1" applyBorder="1" applyAlignment="1">
      <alignment horizontal="left" vertical="center" wrapText="1"/>
    </xf>
    <xf numFmtId="49" fontId="33" fillId="4" borderId="3" xfId="0" applyNumberFormat="1" applyFont="1" applyFill="1" applyBorder="1" applyAlignment="1">
      <alignment horizontal="left" vertical="center" wrapText="1"/>
    </xf>
    <xf numFmtId="49" fontId="33" fillId="4" borderId="7" xfId="0" applyNumberFormat="1" applyFont="1" applyFill="1" applyBorder="1" applyAlignment="1">
      <alignment horizontal="left" vertical="center" wrapText="1"/>
    </xf>
    <xf numFmtId="49" fontId="33" fillId="2" borderId="6" xfId="0" applyNumberFormat="1" applyFont="1" applyFill="1" applyBorder="1" applyAlignment="1">
      <alignment horizontal="left" vertical="center" wrapText="1"/>
    </xf>
    <xf numFmtId="49" fontId="33" fillId="2" borderId="3" xfId="0" applyNumberFormat="1" applyFont="1" applyFill="1" applyBorder="1" applyAlignment="1">
      <alignment horizontal="left" vertical="center" wrapText="1"/>
    </xf>
    <xf numFmtId="49" fontId="33" fillId="2" borderId="7" xfId="0" applyNumberFormat="1" applyFont="1" applyFill="1" applyBorder="1" applyAlignment="1">
      <alignment horizontal="left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3" xfId="0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49" fontId="28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31" fillId="0" borderId="8" xfId="0" applyNumberFormat="1" applyFont="1" applyBorder="1" applyAlignment="1">
      <alignment horizontal="center" vertical="center" wrapText="1"/>
    </xf>
    <xf numFmtId="49" fontId="31" fillId="0" borderId="9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49" fontId="24" fillId="0" borderId="2" xfId="0" applyNumberFormat="1" applyFont="1" applyBorder="1" applyAlignment="1">
      <alignment horizontal="center" vertical="top"/>
    </xf>
    <xf numFmtId="49" fontId="26" fillId="0" borderId="1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 vertical="top"/>
    </xf>
    <xf numFmtId="49" fontId="16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vertical="top" wrapText="1"/>
    </xf>
    <xf numFmtId="49" fontId="16" fillId="0" borderId="0" xfId="0" applyNumberFormat="1" applyFont="1" applyAlignment="1">
      <alignment horizontal="left" vertical="top" wrapText="1"/>
    </xf>
    <xf numFmtId="49" fontId="23" fillId="0" borderId="8" xfId="0" applyNumberFormat="1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left" vertical="center" wrapText="1"/>
    </xf>
    <xf numFmtId="49" fontId="28" fillId="0" borderId="3" xfId="0" applyNumberFormat="1" applyFont="1" applyBorder="1" applyAlignment="1">
      <alignment horizontal="left" vertical="center" wrapText="1"/>
    </xf>
    <xf numFmtId="49" fontId="28" fillId="0" borderId="7" xfId="0" applyNumberFormat="1" applyFont="1" applyBorder="1" applyAlignment="1">
      <alignment horizontal="lef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C8CE26EB-0096-4810-B90B-E43D1E0C8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&#1055;&#1088;&#1080;&#1083;.%20&#8470;6%20&#1057;&#1084;&#1077;&#1090;&#1099;%20&#1054;&#1054;&#1054;%20&#171;&#1052;&#1057;&#1058;&#187;%20&#1087;&#1086;%20&#1101;&#1083;&#1077;&#1082;&#1090;&#1088;&#1086;&#1089;&#1085;&#1072;&#1073;&#1078;&#1077;&#1085;&#1080;&#1102;%20&#1079;&#1076;&#1072;&#1085;&#1080;&#1081;,%20&#1089;&#1086;&#1086;&#1088;&#1091;&#1078;&#1077;&#1085;&#1080;&#1081;/&#1069;&#1083;&#1077;&#1082;&#1090;&#1088;&#1086;&#1089;&#1085;&#1072;&#1073;&#1078;&#1077;&#1085;&#1080;&#1077;(23%20&#1089;&#1084;&#1077;&#1090;&#1099;)_&#1086;&#1092;&#1086;&#1088;&#1084;&#1083;&#1077;&#1085;&#1086;%20&#1085;&#1072;%20&#1082;&#1086;&#1085;&#1082;&#1091;&#1088;&#1089;.xlsx?8FDE8B7D" TargetMode="External"/><Relationship Id="rId1" Type="http://schemas.openxmlformats.org/officeDocument/2006/relationships/externalLinkPath" Target="file:///\\8FDE8B7D\&#1069;&#1083;&#1077;&#1082;&#1090;&#1088;&#1086;&#1089;&#1085;&#1072;&#1073;&#1078;&#1077;&#1085;&#1080;&#1077;(23%20&#1089;&#1084;&#1077;&#1090;&#1099;)_&#1086;&#1092;&#1086;&#1088;&#1084;&#1083;&#1077;&#1085;&#1086;%20&#1085;&#1072;%20&#1082;&#1086;&#1085;&#1082;&#1091;&#1088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_Кабеленесущ.сист. - Сводный"/>
      <sheetName val="св"/>
      <sheetName val="00-ЭС1.СУБ"/>
      <sheetName val="2.1.2,2.1.7-ЭОМ1"/>
      <sheetName val="2.1.1-ЭОМ"/>
      <sheetName val="2.1.12-ЭОМ"/>
      <sheetName val="1.1,1.2,2.1.0-ЭОМ"/>
      <sheetName val="2.1.11-ЭОМ"/>
      <sheetName val="2.1.2,2.1.7-ЭОМ2"/>
      <sheetName val="2.1.2,2.1.7-ЭОМ3"/>
      <sheetName val="2.1.3-ЭОМ"/>
      <sheetName val="2.1.4-ЭОМ"/>
      <sheetName val="2.1.5-ЭОМ"/>
      <sheetName val="2.2.1-ЭОМ"/>
      <sheetName val="2.2.2-ЭОМ"/>
      <sheetName val="2.2.3-ЭОМ"/>
      <sheetName val="2.2.4,2.1.6-ЭОМ"/>
      <sheetName val="2.2.5-ЭОМ"/>
      <sheetName val="2.2.6-ЭОМ"/>
      <sheetName val="2.2.7-ЭОМ"/>
      <sheetName val="3.1-ЭОМ"/>
      <sheetName val="3.1-СЭО"/>
      <sheetName val="3.2-ЭОМ"/>
      <sheetName val="3.4-ЭОМ"/>
      <sheetName val="8.4 ЭОМ "/>
    </sheetNames>
    <sheetDataSet>
      <sheetData sheetId="0"/>
      <sheetData sheetId="1"/>
      <sheetData sheetId="2">
        <row r="202">
          <cell r="L202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2"/>
  <sheetViews>
    <sheetView topLeftCell="A13" workbookViewId="0">
      <selection activeCell="E43" sqref="E43"/>
    </sheetView>
  </sheetViews>
  <sheetFormatPr defaultColWidth="9.140625" defaultRowHeight="11.25" customHeight="1" x14ac:dyDescent="0.2"/>
  <cols>
    <col min="1" max="1" width="6.7109375" style="74" customWidth="1"/>
    <col min="2" max="2" width="20.140625" style="74" customWidth="1"/>
    <col min="3" max="3" width="32.7109375" style="110" customWidth="1"/>
    <col min="4" max="8" width="14" style="110" customWidth="1"/>
    <col min="9" max="9" width="9.140625" style="110"/>
    <col min="10" max="14" width="88.7109375" style="104" hidden="1" customWidth="1"/>
    <col min="15" max="20" width="108.85546875" style="104" hidden="1" customWidth="1"/>
    <col min="21" max="21" width="129.5703125" style="104" hidden="1" customWidth="1"/>
    <col min="22" max="25" width="52.85546875" style="104" hidden="1" customWidth="1"/>
    <col min="26" max="16384" width="9.140625" style="110"/>
  </cols>
  <sheetData>
    <row r="1" spans="1:20" s="67" customFormat="1" ht="17.25" customHeight="1" x14ac:dyDescent="0.25">
      <c r="A1" s="69"/>
      <c r="B1" s="72" t="s">
        <v>5684</v>
      </c>
      <c r="C1" s="75"/>
      <c r="D1" s="73"/>
      <c r="E1" s="75"/>
      <c r="F1" s="75"/>
      <c r="G1" s="75"/>
      <c r="H1" s="70"/>
    </row>
    <row r="2" spans="1:20" s="67" customFormat="1" ht="17.25" customHeight="1" x14ac:dyDescent="0.25">
      <c r="A2" s="69"/>
      <c r="B2" s="74" t="s">
        <v>5635</v>
      </c>
      <c r="C2" s="75"/>
      <c r="D2" s="68"/>
      <c r="E2" s="75"/>
      <c r="F2" s="75"/>
      <c r="G2" s="75"/>
      <c r="H2" s="70"/>
    </row>
    <row r="3" spans="1:20" s="67" customFormat="1" ht="17.25" customHeight="1" x14ac:dyDescent="0.25">
      <c r="A3" s="69"/>
      <c r="B3" s="69"/>
      <c r="C3" s="324"/>
      <c r="D3" s="324"/>
      <c r="E3" s="324"/>
      <c r="F3" s="324"/>
      <c r="G3" s="324"/>
      <c r="H3" s="70"/>
    </row>
    <row r="4" spans="1:20" s="67" customFormat="1" ht="11.25" customHeight="1" x14ac:dyDescent="0.25">
      <c r="A4" s="76"/>
      <c r="B4" s="76"/>
      <c r="C4" s="325" t="s">
        <v>5636</v>
      </c>
      <c r="D4" s="325"/>
      <c r="E4" s="325"/>
      <c r="F4" s="325"/>
      <c r="G4" s="325"/>
      <c r="H4" s="77"/>
    </row>
    <row r="5" spans="1:20" s="67" customFormat="1" ht="11.25" customHeight="1" x14ac:dyDescent="0.25">
      <c r="A5" s="76"/>
      <c r="B5" s="76"/>
      <c r="C5" s="75"/>
      <c r="D5" s="75"/>
      <c r="E5" s="75"/>
      <c r="F5" s="75"/>
      <c r="G5" s="75"/>
      <c r="H5" s="77"/>
    </row>
    <row r="6" spans="1:20" s="67" customFormat="1" ht="18" x14ac:dyDescent="0.25">
      <c r="A6" s="76"/>
      <c r="B6" s="326" t="s">
        <v>5637</v>
      </c>
      <c r="C6" s="326"/>
      <c r="D6" s="326"/>
      <c r="E6" s="326"/>
      <c r="F6" s="326"/>
      <c r="G6" s="326"/>
      <c r="H6" s="77"/>
    </row>
    <row r="7" spans="1:20" s="67" customFormat="1" ht="11.25" customHeight="1" x14ac:dyDescent="0.25">
      <c r="A7" s="76"/>
      <c r="B7" s="76"/>
      <c r="C7" s="75"/>
      <c r="D7" s="75"/>
      <c r="E7" s="75"/>
      <c r="F7" s="75"/>
      <c r="G7" s="75"/>
      <c r="H7" s="77"/>
    </row>
    <row r="8" spans="1:20" s="67" customFormat="1" ht="15" x14ac:dyDescent="0.25">
      <c r="A8" s="78"/>
      <c r="B8" s="327"/>
      <c r="C8" s="327"/>
      <c r="D8" s="327"/>
      <c r="E8" s="327"/>
      <c r="F8" s="327"/>
      <c r="G8" s="327"/>
      <c r="H8" s="71"/>
      <c r="O8" s="71" t="s">
        <v>2</v>
      </c>
      <c r="P8" s="71" t="s">
        <v>2</v>
      </c>
      <c r="Q8" s="71" t="s">
        <v>2</v>
      </c>
      <c r="R8" s="71" t="s">
        <v>2</v>
      </c>
      <c r="S8" s="71" t="s">
        <v>2</v>
      </c>
      <c r="T8" s="71" t="s">
        <v>2</v>
      </c>
    </row>
    <row r="9" spans="1:20" s="67" customFormat="1" ht="13.5" customHeight="1" x14ac:dyDescent="0.25">
      <c r="A9" s="79"/>
      <c r="B9" s="331" t="s">
        <v>4</v>
      </c>
      <c r="C9" s="331"/>
      <c r="D9" s="331"/>
      <c r="E9" s="331"/>
      <c r="F9" s="331"/>
      <c r="G9" s="331"/>
      <c r="H9" s="80"/>
    </row>
    <row r="10" spans="1:20" s="67" customFormat="1" ht="9.75" customHeight="1" x14ac:dyDescent="0.25">
      <c r="A10" s="69"/>
      <c r="B10" s="69"/>
      <c r="C10" s="70"/>
      <c r="D10" s="81"/>
      <c r="E10" s="81"/>
      <c r="F10" s="81"/>
      <c r="G10" s="82"/>
      <c r="H10" s="82"/>
    </row>
    <row r="11" spans="1:20" s="67" customFormat="1" ht="15" x14ac:dyDescent="0.25">
      <c r="A11" s="83"/>
      <c r="B11" s="332" t="s">
        <v>5638</v>
      </c>
      <c r="C11" s="332"/>
      <c r="D11" s="332"/>
      <c r="E11" s="332"/>
      <c r="F11" s="332"/>
      <c r="G11" s="332"/>
      <c r="H11" s="75"/>
    </row>
    <row r="12" spans="1:20" s="67" customFormat="1" ht="9.75" customHeight="1" x14ac:dyDescent="0.25">
      <c r="A12" s="69"/>
      <c r="B12" s="69"/>
      <c r="C12" s="70"/>
      <c r="D12" s="75"/>
      <c r="E12" s="75"/>
      <c r="F12" s="75"/>
      <c r="G12" s="75"/>
      <c r="H12" s="75"/>
    </row>
    <row r="13" spans="1:20" s="67" customFormat="1" ht="16.5" customHeight="1" x14ac:dyDescent="0.25">
      <c r="A13" s="333" t="s">
        <v>20</v>
      </c>
      <c r="B13" s="333" t="s">
        <v>5639</v>
      </c>
      <c r="C13" s="336" t="s">
        <v>5640</v>
      </c>
      <c r="D13" s="339" t="s">
        <v>5641</v>
      </c>
      <c r="E13" s="339"/>
      <c r="F13" s="339"/>
      <c r="G13" s="339"/>
      <c r="H13" s="339" t="s">
        <v>5642</v>
      </c>
    </row>
    <row r="14" spans="1:20" s="67" customFormat="1" ht="45.75" customHeight="1" x14ac:dyDescent="0.25">
      <c r="A14" s="334"/>
      <c r="B14" s="334"/>
      <c r="C14" s="337"/>
      <c r="D14" s="336" t="s">
        <v>5643</v>
      </c>
      <c r="E14" s="336" t="s">
        <v>5644</v>
      </c>
      <c r="F14" s="336" t="s">
        <v>5645</v>
      </c>
      <c r="G14" s="340" t="s">
        <v>5646</v>
      </c>
      <c r="H14" s="339"/>
    </row>
    <row r="15" spans="1:20" s="67" customFormat="1" ht="15" x14ac:dyDescent="0.25">
      <c r="A15" s="335"/>
      <c r="B15" s="335"/>
      <c r="C15" s="338"/>
      <c r="D15" s="338"/>
      <c r="E15" s="338"/>
      <c r="F15" s="338"/>
      <c r="G15" s="341"/>
      <c r="H15" s="339"/>
    </row>
    <row r="16" spans="1:20" s="67" customFormat="1" ht="15" x14ac:dyDescent="0.25">
      <c r="A16" s="84">
        <v>1</v>
      </c>
      <c r="B16" s="84">
        <v>2</v>
      </c>
      <c r="C16" s="85">
        <v>3</v>
      </c>
      <c r="D16" s="85">
        <v>4</v>
      </c>
      <c r="E16" s="85">
        <v>5</v>
      </c>
      <c r="F16" s="85">
        <v>6</v>
      </c>
      <c r="G16" s="85">
        <v>7</v>
      </c>
      <c r="H16" s="85">
        <v>8</v>
      </c>
    </row>
    <row r="17" spans="1:21" s="67" customFormat="1" ht="15" x14ac:dyDescent="0.25">
      <c r="A17" s="328" t="s">
        <v>5647</v>
      </c>
      <c r="B17" s="329"/>
      <c r="C17" s="329"/>
      <c r="D17" s="329"/>
      <c r="E17" s="329"/>
      <c r="F17" s="329"/>
      <c r="G17" s="329"/>
      <c r="H17" s="330"/>
      <c r="U17" s="86" t="s">
        <v>5647</v>
      </c>
    </row>
    <row r="18" spans="1:21" s="67" customFormat="1" ht="45" x14ac:dyDescent="0.25">
      <c r="A18" s="84" t="s">
        <v>36</v>
      </c>
      <c r="B18" s="87" t="s">
        <v>5685</v>
      </c>
      <c r="C18" s="88" t="s">
        <v>5686</v>
      </c>
      <c r="D18" s="92">
        <v>203.55</v>
      </c>
      <c r="E18" s="90">
        <v>5776.55</v>
      </c>
      <c r="F18" s="92">
        <v>103.26</v>
      </c>
      <c r="G18" s="91"/>
      <c r="H18" s="90">
        <v>6083.36</v>
      </c>
      <c r="U18" s="86"/>
    </row>
    <row r="19" spans="1:21" s="67" customFormat="1" ht="33.75" x14ac:dyDescent="0.25">
      <c r="A19" s="113" t="s">
        <v>1029</v>
      </c>
      <c r="B19" s="114" t="s">
        <v>5687</v>
      </c>
      <c r="C19" s="279" t="s">
        <v>5688</v>
      </c>
      <c r="D19" s="115">
        <v>60253.58</v>
      </c>
      <c r="E19" s="115">
        <v>42148.04</v>
      </c>
      <c r="F19" s="115">
        <v>10624.33</v>
      </c>
      <c r="G19" s="116"/>
      <c r="H19" s="115">
        <v>113025.95</v>
      </c>
      <c r="U19" s="86"/>
    </row>
    <row r="20" spans="1:21" s="67" customFormat="1" ht="33.75" x14ac:dyDescent="0.25">
      <c r="A20" s="84" t="s">
        <v>53</v>
      </c>
      <c r="B20" s="87" t="s">
        <v>5689</v>
      </c>
      <c r="C20" s="88" t="s">
        <v>5690</v>
      </c>
      <c r="D20" s="90">
        <v>11242.83</v>
      </c>
      <c r="E20" s="90">
        <v>1244.08</v>
      </c>
      <c r="F20" s="92">
        <v>310.14999999999998</v>
      </c>
      <c r="G20" s="91"/>
      <c r="H20" s="90">
        <v>12797.06</v>
      </c>
      <c r="U20" s="86"/>
    </row>
    <row r="21" spans="1:21" s="67" customFormat="1" ht="22.5" x14ac:dyDescent="0.25">
      <c r="A21" s="84" t="s">
        <v>63</v>
      </c>
      <c r="B21" s="87" t="s">
        <v>5691</v>
      </c>
      <c r="C21" s="88" t="s">
        <v>5688</v>
      </c>
      <c r="D21" s="90">
        <v>9901.41</v>
      </c>
      <c r="E21" s="90">
        <v>1014.82</v>
      </c>
      <c r="F21" s="92">
        <v>289.74</v>
      </c>
      <c r="G21" s="91"/>
      <c r="H21" s="90">
        <v>11205.97</v>
      </c>
      <c r="U21" s="86"/>
    </row>
    <row r="22" spans="1:21" s="67" customFormat="1" ht="22.5" x14ac:dyDescent="0.25">
      <c r="A22" s="84" t="s">
        <v>72</v>
      </c>
      <c r="B22" s="87" t="s">
        <v>5692</v>
      </c>
      <c r="C22" s="88" t="s">
        <v>5688</v>
      </c>
      <c r="D22" s="90">
        <v>10469.040000000001</v>
      </c>
      <c r="E22" s="90">
        <v>1247.23</v>
      </c>
      <c r="F22" s="92">
        <v>348.03</v>
      </c>
      <c r="G22" s="91"/>
      <c r="H22" s="89">
        <v>12064.3</v>
      </c>
      <c r="U22" s="86"/>
    </row>
    <row r="23" spans="1:21" s="67" customFormat="1" ht="33.75" x14ac:dyDescent="0.25">
      <c r="A23" s="84" t="s">
        <v>80</v>
      </c>
      <c r="B23" s="87" t="s">
        <v>5693</v>
      </c>
      <c r="C23" s="88" t="s">
        <v>5694</v>
      </c>
      <c r="D23" s="90">
        <v>33995.26</v>
      </c>
      <c r="E23" s="90">
        <v>9611.64</v>
      </c>
      <c r="F23" s="90">
        <v>2313.2800000000002</v>
      </c>
      <c r="G23" s="91"/>
      <c r="H23" s="90">
        <v>45920.18</v>
      </c>
      <c r="U23" s="86"/>
    </row>
    <row r="24" spans="1:21" s="67" customFormat="1" ht="33.75" x14ac:dyDescent="0.25">
      <c r="A24" s="84" t="s">
        <v>89</v>
      </c>
      <c r="B24" s="87" t="s">
        <v>5695</v>
      </c>
      <c r="C24" s="88" t="s">
        <v>5696</v>
      </c>
      <c r="D24" s="90">
        <v>34904.239999999998</v>
      </c>
      <c r="E24" s="90">
        <v>2636.38</v>
      </c>
      <c r="F24" s="92">
        <v>534.65</v>
      </c>
      <c r="G24" s="91"/>
      <c r="H24" s="90">
        <v>38075.269999999997</v>
      </c>
      <c r="U24" s="86"/>
    </row>
    <row r="25" spans="1:21" s="67" customFormat="1" ht="33.75" x14ac:dyDescent="0.25">
      <c r="A25" s="84" t="s">
        <v>1072</v>
      </c>
      <c r="B25" s="87" t="s">
        <v>5697</v>
      </c>
      <c r="C25" s="88" t="s">
        <v>5698</v>
      </c>
      <c r="D25" s="90">
        <v>26737.48</v>
      </c>
      <c r="E25" s="90">
        <v>10280.709999999999</v>
      </c>
      <c r="F25" s="90">
        <v>6204.11</v>
      </c>
      <c r="G25" s="91"/>
      <c r="H25" s="89">
        <v>43222.3</v>
      </c>
      <c r="U25" s="86"/>
    </row>
    <row r="26" spans="1:21" s="67" customFormat="1" ht="22.5" x14ac:dyDescent="0.25">
      <c r="A26" s="113" t="s">
        <v>101</v>
      </c>
      <c r="B26" s="114" t="s">
        <v>5699</v>
      </c>
      <c r="C26" s="279" t="s">
        <v>5688</v>
      </c>
      <c r="D26" s="115">
        <v>56695.25</v>
      </c>
      <c r="E26" s="115">
        <v>5334.78</v>
      </c>
      <c r="F26" s="117">
        <v>514.11</v>
      </c>
      <c r="G26" s="116"/>
      <c r="H26" s="115">
        <v>62544.14</v>
      </c>
      <c r="U26" s="86"/>
    </row>
    <row r="27" spans="1:21" s="67" customFormat="1" ht="22.5" x14ac:dyDescent="0.25">
      <c r="A27" s="84" t="s">
        <v>106</v>
      </c>
      <c r="B27" s="87" t="s">
        <v>5700</v>
      </c>
      <c r="C27" s="88" t="s">
        <v>5688</v>
      </c>
      <c r="D27" s="90">
        <v>11451.01</v>
      </c>
      <c r="E27" s="90">
        <v>1335.08</v>
      </c>
      <c r="F27" s="92">
        <v>391.81</v>
      </c>
      <c r="G27" s="91"/>
      <c r="H27" s="89">
        <v>13177.9</v>
      </c>
      <c r="U27" s="86"/>
    </row>
    <row r="28" spans="1:21" s="67" customFormat="1" ht="22.5" x14ac:dyDescent="0.25">
      <c r="A28" s="84" t="s">
        <v>1082</v>
      </c>
      <c r="B28" s="87" t="s">
        <v>5701</v>
      </c>
      <c r="C28" s="88" t="s">
        <v>5688</v>
      </c>
      <c r="D28" s="89">
        <v>11243.5</v>
      </c>
      <c r="E28" s="89">
        <v>1154.8</v>
      </c>
      <c r="F28" s="92">
        <v>289.74</v>
      </c>
      <c r="G28" s="91"/>
      <c r="H28" s="90">
        <v>12688.04</v>
      </c>
      <c r="U28" s="86"/>
    </row>
    <row r="29" spans="1:21" s="67" customFormat="1" ht="22.5" x14ac:dyDescent="0.25">
      <c r="A29" s="84" t="s">
        <v>119</v>
      </c>
      <c r="B29" s="87" t="s">
        <v>5702</v>
      </c>
      <c r="C29" s="88" t="s">
        <v>5688</v>
      </c>
      <c r="D29" s="90">
        <v>31058.69</v>
      </c>
      <c r="E29" s="90">
        <v>3674.99</v>
      </c>
      <c r="F29" s="90">
        <v>1042.67</v>
      </c>
      <c r="G29" s="91"/>
      <c r="H29" s="90">
        <v>35776.35</v>
      </c>
      <c r="U29" s="86"/>
    </row>
    <row r="30" spans="1:21" s="67" customFormat="1" ht="22.5" x14ac:dyDescent="0.25">
      <c r="A30" s="84" t="s">
        <v>1088</v>
      </c>
      <c r="B30" s="87" t="s">
        <v>5703</v>
      </c>
      <c r="C30" s="88" t="s">
        <v>5688</v>
      </c>
      <c r="D30" s="90">
        <v>70744.37</v>
      </c>
      <c r="E30" s="90">
        <v>5977.51</v>
      </c>
      <c r="F30" s="90">
        <v>7153.59</v>
      </c>
      <c r="G30" s="91"/>
      <c r="H30" s="90">
        <v>83875.47</v>
      </c>
      <c r="U30" s="86"/>
    </row>
    <row r="31" spans="1:21" s="67" customFormat="1" ht="22.5" x14ac:dyDescent="0.25">
      <c r="A31" s="84" t="s">
        <v>126</v>
      </c>
      <c r="B31" s="87" t="s">
        <v>5704</v>
      </c>
      <c r="C31" s="88" t="s">
        <v>5688</v>
      </c>
      <c r="D31" s="90">
        <v>42028.09</v>
      </c>
      <c r="E31" s="90">
        <v>2733.42</v>
      </c>
      <c r="F31" s="92">
        <v>906.69</v>
      </c>
      <c r="G31" s="91"/>
      <c r="H31" s="89">
        <v>45668.2</v>
      </c>
      <c r="U31" s="86"/>
    </row>
    <row r="32" spans="1:21" s="67" customFormat="1" ht="22.5" x14ac:dyDescent="0.25">
      <c r="A32" s="84" t="s">
        <v>131</v>
      </c>
      <c r="B32" s="87" t="s">
        <v>5705</v>
      </c>
      <c r="C32" s="88" t="s">
        <v>5688</v>
      </c>
      <c r="D32" s="90">
        <v>48354.03</v>
      </c>
      <c r="E32" s="90">
        <v>4296.76</v>
      </c>
      <c r="F32" s="90">
        <v>7470.27</v>
      </c>
      <c r="G32" s="91"/>
      <c r="H32" s="90">
        <v>60121.06</v>
      </c>
      <c r="U32" s="86"/>
    </row>
    <row r="33" spans="1:23" s="67" customFormat="1" ht="33.75" x14ac:dyDescent="0.25">
      <c r="A33" s="113" t="s">
        <v>1097</v>
      </c>
      <c r="B33" s="114" t="s">
        <v>5706</v>
      </c>
      <c r="C33" s="279" t="s">
        <v>5688</v>
      </c>
      <c r="D33" s="115">
        <v>60064.18</v>
      </c>
      <c r="E33" s="115">
        <v>4473.25</v>
      </c>
      <c r="F33" s="118">
        <v>1559.4</v>
      </c>
      <c r="G33" s="116"/>
      <c r="H33" s="115">
        <v>66096.83</v>
      </c>
      <c r="U33" s="86"/>
    </row>
    <row r="34" spans="1:23" s="67" customFormat="1" ht="22.5" x14ac:dyDescent="0.25">
      <c r="A34" s="84" t="s">
        <v>142</v>
      </c>
      <c r="B34" s="87" t="s">
        <v>5707</v>
      </c>
      <c r="C34" s="88" t="s">
        <v>5688</v>
      </c>
      <c r="D34" s="90">
        <v>10244.11</v>
      </c>
      <c r="E34" s="90">
        <v>1322.43</v>
      </c>
      <c r="F34" s="90">
        <v>5710.31</v>
      </c>
      <c r="G34" s="91"/>
      <c r="H34" s="90">
        <v>17276.849999999999</v>
      </c>
      <c r="U34" s="86"/>
    </row>
    <row r="35" spans="1:23" s="67" customFormat="1" ht="22.5" x14ac:dyDescent="0.25">
      <c r="A35" s="84" t="s">
        <v>1103</v>
      </c>
      <c r="B35" s="87" t="s">
        <v>5708</v>
      </c>
      <c r="C35" s="88" t="s">
        <v>5709</v>
      </c>
      <c r="D35" s="90">
        <v>11007.07</v>
      </c>
      <c r="E35" s="90">
        <v>1078.3399999999999</v>
      </c>
      <c r="F35" s="92">
        <v>314.16000000000003</v>
      </c>
      <c r="G35" s="91"/>
      <c r="H35" s="90">
        <v>12399.57</v>
      </c>
      <c r="U35" s="86"/>
    </row>
    <row r="36" spans="1:23" s="67" customFormat="1" ht="22.5" x14ac:dyDescent="0.25">
      <c r="A36" s="84" t="s">
        <v>1105</v>
      </c>
      <c r="B36" s="87" t="s">
        <v>5710</v>
      </c>
      <c r="C36" s="88" t="s">
        <v>5711</v>
      </c>
      <c r="D36" s="90">
        <v>2426.86</v>
      </c>
      <c r="E36" s="90">
        <v>3830.62</v>
      </c>
      <c r="F36" s="111">
        <v>686.8</v>
      </c>
      <c r="G36" s="91"/>
      <c r="H36" s="90">
        <v>6944.28</v>
      </c>
      <c r="U36" s="86"/>
    </row>
    <row r="37" spans="1:23" s="67" customFormat="1" ht="22.5" x14ac:dyDescent="0.25">
      <c r="A37" s="113" t="s">
        <v>151</v>
      </c>
      <c r="B37" s="114" t="s">
        <v>5712</v>
      </c>
      <c r="C37" s="279" t="s">
        <v>5713</v>
      </c>
      <c r="D37" s="115">
        <v>148489.76999999999</v>
      </c>
      <c r="E37" s="115">
        <v>40890.81</v>
      </c>
      <c r="F37" s="115">
        <v>7071.87</v>
      </c>
      <c r="G37" s="116"/>
      <c r="H37" s="115">
        <v>196452.45</v>
      </c>
      <c r="U37" s="86"/>
    </row>
    <row r="38" spans="1:23" s="67" customFormat="1" ht="22.5" x14ac:dyDescent="0.25">
      <c r="A38" s="113" t="s">
        <v>156</v>
      </c>
      <c r="B38" s="114" t="s">
        <v>5714</v>
      </c>
      <c r="C38" s="279" t="s">
        <v>5709</v>
      </c>
      <c r="D38" s="115">
        <v>242078.05</v>
      </c>
      <c r="E38" s="115">
        <v>9916.0300000000007</v>
      </c>
      <c r="F38" s="115">
        <v>3429.33</v>
      </c>
      <c r="G38" s="116"/>
      <c r="H38" s="115">
        <v>255423.41</v>
      </c>
      <c r="U38" s="86"/>
    </row>
    <row r="39" spans="1:23" s="67" customFormat="1" ht="33.75" x14ac:dyDescent="0.25">
      <c r="A39" s="84" t="s">
        <v>1127</v>
      </c>
      <c r="B39" s="87" t="s">
        <v>5715</v>
      </c>
      <c r="C39" s="88" t="s">
        <v>5716</v>
      </c>
      <c r="D39" s="92">
        <v>1.03</v>
      </c>
      <c r="E39" s="90">
        <v>2013.17</v>
      </c>
      <c r="F39" s="92">
        <v>560.66</v>
      </c>
      <c r="G39" s="91"/>
      <c r="H39" s="90">
        <v>2574.86</v>
      </c>
      <c r="U39" s="86"/>
    </row>
    <row r="40" spans="1:23" s="67" customFormat="1" ht="33.75" x14ac:dyDescent="0.25">
      <c r="A40" s="84" t="s">
        <v>1137</v>
      </c>
      <c r="B40" s="87" t="s">
        <v>5717</v>
      </c>
      <c r="C40" s="88" t="s">
        <v>5716</v>
      </c>
      <c r="D40" s="92">
        <v>3.29</v>
      </c>
      <c r="E40" s="90">
        <v>12132.37</v>
      </c>
      <c r="F40" s="90">
        <v>7146.94</v>
      </c>
      <c r="G40" s="91"/>
      <c r="H40" s="89">
        <v>19282.599999999999</v>
      </c>
      <c r="U40" s="86"/>
    </row>
    <row r="41" spans="1:23" s="67" customFormat="1" ht="23.25" x14ac:dyDescent="0.25">
      <c r="A41" s="93"/>
      <c r="B41" s="342" t="s">
        <v>5648</v>
      </c>
      <c r="C41" s="343"/>
      <c r="D41" s="94">
        <v>933596.69</v>
      </c>
      <c r="E41" s="94">
        <v>174123.81</v>
      </c>
      <c r="F41" s="100">
        <v>64975.9</v>
      </c>
      <c r="G41" s="97"/>
      <c r="H41" s="100">
        <v>1172696.3999999999</v>
      </c>
      <c r="U41" s="86"/>
      <c r="V41" s="98" t="s">
        <v>5648</v>
      </c>
    </row>
    <row r="42" spans="1:23" s="67" customFormat="1" ht="15" x14ac:dyDescent="0.25">
      <c r="A42" s="328" t="s">
        <v>5718</v>
      </c>
      <c r="B42" s="329"/>
      <c r="C42" s="329"/>
      <c r="D42" s="329"/>
      <c r="E42" s="329"/>
      <c r="F42" s="329"/>
      <c r="G42" s="329"/>
      <c r="H42" s="330"/>
      <c r="U42" s="86" t="s">
        <v>5718</v>
      </c>
      <c r="V42" s="98"/>
    </row>
    <row r="43" spans="1:23" s="67" customFormat="1" ht="22.5" x14ac:dyDescent="0.25">
      <c r="A43" s="84" t="s">
        <v>171</v>
      </c>
      <c r="B43" s="87" t="s">
        <v>5719</v>
      </c>
      <c r="C43" s="88" t="s">
        <v>5720</v>
      </c>
      <c r="D43" s="92">
        <v>290.11</v>
      </c>
      <c r="E43" s="90">
        <v>3370.04</v>
      </c>
      <c r="F43" s="90">
        <v>77937.86</v>
      </c>
      <c r="G43" s="91"/>
      <c r="H43" s="90">
        <v>81598.009999999995</v>
      </c>
      <c r="U43" s="86"/>
      <c r="V43" s="98"/>
    </row>
    <row r="44" spans="1:23" s="67" customFormat="1" ht="15" x14ac:dyDescent="0.25">
      <c r="A44" s="93"/>
      <c r="B44" s="342" t="s">
        <v>5721</v>
      </c>
      <c r="C44" s="343"/>
      <c r="D44" s="112">
        <v>290.11</v>
      </c>
      <c r="E44" s="94">
        <v>3370.04</v>
      </c>
      <c r="F44" s="96">
        <v>77937.86</v>
      </c>
      <c r="G44" s="97"/>
      <c r="H44" s="96">
        <v>81598.009999999995</v>
      </c>
      <c r="U44" s="86"/>
      <c r="V44" s="98" t="s">
        <v>5721</v>
      </c>
    </row>
    <row r="45" spans="1:23" s="67" customFormat="1" ht="15" x14ac:dyDescent="0.25">
      <c r="A45" s="328" t="s">
        <v>5649</v>
      </c>
      <c r="B45" s="329"/>
      <c r="C45" s="329"/>
      <c r="D45" s="329"/>
      <c r="E45" s="329"/>
      <c r="F45" s="329"/>
      <c r="G45" s="329"/>
      <c r="H45" s="330"/>
      <c r="U45" s="86" t="s">
        <v>5649</v>
      </c>
      <c r="V45" s="98"/>
    </row>
    <row r="46" spans="1:23" s="67" customFormat="1" ht="15" x14ac:dyDescent="0.25">
      <c r="A46" s="93"/>
      <c r="B46" s="344" t="s">
        <v>5650</v>
      </c>
      <c r="C46" s="345"/>
      <c r="D46" s="95">
        <v>933886.8</v>
      </c>
      <c r="E46" s="94">
        <v>177493.85</v>
      </c>
      <c r="F46" s="96">
        <v>142913.76</v>
      </c>
      <c r="G46" s="97"/>
      <c r="H46" s="96">
        <v>1254294.4099999999</v>
      </c>
      <c r="U46" s="86"/>
      <c r="V46" s="98"/>
      <c r="W46" s="99" t="s">
        <v>5650</v>
      </c>
    </row>
    <row r="47" spans="1:23" s="67" customFormat="1" ht="15" x14ac:dyDescent="0.25">
      <c r="A47" s="328" t="s">
        <v>5651</v>
      </c>
      <c r="B47" s="329"/>
      <c r="C47" s="329"/>
      <c r="D47" s="329"/>
      <c r="E47" s="329"/>
      <c r="F47" s="329"/>
      <c r="G47" s="329"/>
      <c r="H47" s="330"/>
      <c r="U47" s="86" t="s">
        <v>5651</v>
      </c>
      <c r="V47" s="98"/>
      <c r="W47" s="99"/>
    </row>
    <row r="48" spans="1:23" s="67" customFormat="1" ht="33.75" x14ac:dyDescent="0.25">
      <c r="A48" s="84" t="s">
        <v>181</v>
      </c>
      <c r="B48" s="87" t="s">
        <v>5652</v>
      </c>
      <c r="C48" s="88" t="s">
        <v>5653</v>
      </c>
      <c r="D48" s="90">
        <v>48562.11</v>
      </c>
      <c r="E48" s="90">
        <v>9229.68</v>
      </c>
      <c r="F48" s="91"/>
      <c r="G48" s="91"/>
      <c r="H48" s="90">
        <v>57791.79</v>
      </c>
      <c r="U48" s="86"/>
      <c r="V48" s="98"/>
      <c r="W48" s="99"/>
    </row>
    <row r="49" spans="1:23" s="67" customFormat="1" ht="15" x14ac:dyDescent="0.25">
      <c r="A49" s="93"/>
      <c r="B49" s="342" t="s">
        <v>5654</v>
      </c>
      <c r="C49" s="343"/>
      <c r="D49" s="94">
        <v>48562.11</v>
      </c>
      <c r="E49" s="94">
        <v>9229.68</v>
      </c>
      <c r="F49" s="97"/>
      <c r="G49" s="97"/>
      <c r="H49" s="96">
        <v>57791.79</v>
      </c>
      <c r="U49" s="86"/>
      <c r="V49" s="98" t="s">
        <v>5654</v>
      </c>
      <c r="W49" s="99"/>
    </row>
    <row r="50" spans="1:23" s="67" customFormat="1" ht="15" x14ac:dyDescent="0.25">
      <c r="A50" s="93"/>
      <c r="B50" s="344" t="s">
        <v>5655</v>
      </c>
      <c r="C50" s="345"/>
      <c r="D50" s="94">
        <v>982448.91</v>
      </c>
      <c r="E50" s="94">
        <v>186723.53</v>
      </c>
      <c r="F50" s="96">
        <v>142913.76</v>
      </c>
      <c r="G50" s="97"/>
      <c r="H50" s="100">
        <v>1312086.2</v>
      </c>
      <c r="U50" s="86"/>
      <c r="V50" s="98"/>
      <c r="W50" s="99" t="s">
        <v>5655</v>
      </c>
    </row>
    <row r="51" spans="1:23" s="67" customFormat="1" ht="15" x14ac:dyDescent="0.25">
      <c r="A51" s="328" t="s">
        <v>5656</v>
      </c>
      <c r="B51" s="329"/>
      <c r="C51" s="329"/>
      <c r="D51" s="329"/>
      <c r="E51" s="329"/>
      <c r="F51" s="329"/>
      <c r="G51" s="329"/>
      <c r="H51" s="330"/>
      <c r="U51" s="86" t="s">
        <v>5656</v>
      </c>
      <c r="V51" s="98"/>
      <c r="W51" s="99"/>
    </row>
    <row r="52" spans="1:23" s="67" customFormat="1" ht="15" x14ac:dyDescent="0.25">
      <c r="A52" s="84" t="s">
        <v>185</v>
      </c>
      <c r="B52" s="87"/>
      <c r="C52" s="88" t="s">
        <v>5657</v>
      </c>
      <c r="D52" s="90">
        <v>20631.43</v>
      </c>
      <c r="E52" s="90">
        <v>3921.19</v>
      </c>
      <c r="F52" s="91"/>
      <c r="G52" s="91"/>
      <c r="H52" s="90">
        <v>24552.62</v>
      </c>
      <c r="U52" s="86"/>
      <c r="V52" s="98"/>
      <c r="W52" s="99"/>
    </row>
    <row r="53" spans="1:23" s="67" customFormat="1" ht="15" x14ac:dyDescent="0.25">
      <c r="A53" s="84" t="s">
        <v>187</v>
      </c>
      <c r="B53" s="87"/>
      <c r="C53" s="88" t="s">
        <v>5658</v>
      </c>
      <c r="D53" s="90">
        <v>34385.71</v>
      </c>
      <c r="E53" s="90">
        <v>6535.32</v>
      </c>
      <c r="F53" s="91"/>
      <c r="G53" s="91"/>
      <c r="H53" s="90">
        <v>40921.03</v>
      </c>
      <c r="U53" s="86"/>
      <c r="V53" s="98"/>
      <c r="W53" s="99"/>
    </row>
    <row r="54" spans="1:23" s="67" customFormat="1" ht="15" x14ac:dyDescent="0.25">
      <c r="A54" s="84" t="s">
        <v>196</v>
      </c>
      <c r="B54" s="87"/>
      <c r="C54" s="88" t="s">
        <v>5659</v>
      </c>
      <c r="D54" s="90">
        <v>24561.22</v>
      </c>
      <c r="E54" s="90">
        <v>4668.09</v>
      </c>
      <c r="F54" s="91"/>
      <c r="G54" s="91"/>
      <c r="H54" s="90">
        <v>29229.31</v>
      </c>
      <c r="U54" s="86"/>
      <c r="V54" s="98"/>
      <c r="W54" s="99"/>
    </row>
    <row r="55" spans="1:23" s="67" customFormat="1" ht="15" x14ac:dyDescent="0.25">
      <c r="A55" s="84" t="s">
        <v>198</v>
      </c>
      <c r="B55" s="87"/>
      <c r="C55" s="88" t="s">
        <v>5660</v>
      </c>
      <c r="D55" s="90">
        <v>19648.98</v>
      </c>
      <c r="E55" s="90">
        <v>3734.47</v>
      </c>
      <c r="F55" s="91"/>
      <c r="G55" s="91"/>
      <c r="H55" s="90">
        <v>23383.45</v>
      </c>
      <c r="U55" s="86"/>
      <c r="V55" s="98"/>
      <c r="W55" s="99"/>
    </row>
    <row r="56" spans="1:23" s="67" customFormat="1" ht="15" x14ac:dyDescent="0.25">
      <c r="A56" s="93"/>
      <c r="B56" s="342" t="s">
        <v>5661</v>
      </c>
      <c r="C56" s="343"/>
      <c r="D56" s="94">
        <v>99227.34</v>
      </c>
      <c r="E56" s="94">
        <v>18859.07</v>
      </c>
      <c r="F56" s="97"/>
      <c r="G56" s="97"/>
      <c r="H56" s="96">
        <v>118086.41</v>
      </c>
      <c r="U56" s="86"/>
      <c r="V56" s="98" t="s">
        <v>5661</v>
      </c>
      <c r="W56" s="99"/>
    </row>
    <row r="57" spans="1:23" s="67" customFormat="1" ht="15" x14ac:dyDescent="0.25">
      <c r="A57" s="93"/>
      <c r="B57" s="344" t="s">
        <v>5662</v>
      </c>
      <c r="C57" s="345"/>
      <c r="D57" s="94">
        <v>1081676.25</v>
      </c>
      <c r="E57" s="95">
        <v>205582.6</v>
      </c>
      <c r="F57" s="96">
        <v>142913.76</v>
      </c>
      <c r="G57" s="97"/>
      <c r="H57" s="96">
        <v>1430172.61</v>
      </c>
      <c r="U57" s="86"/>
      <c r="V57" s="98"/>
      <c r="W57" s="99" t="s">
        <v>5662</v>
      </c>
    </row>
    <row r="58" spans="1:23" s="67" customFormat="1" ht="48.75" x14ac:dyDescent="0.25">
      <c r="A58" s="328" t="s">
        <v>5663</v>
      </c>
      <c r="B58" s="329"/>
      <c r="C58" s="329"/>
      <c r="D58" s="329"/>
      <c r="E58" s="329"/>
      <c r="F58" s="329"/>
      <c r="G58" s="329"/>
      <c r="H58" s="330"/>
      <c r="U58" s="86" t="s">
        <v>5663</v>
      </c>
      <c r="V58" s="98"/>
      <c r="W58" s="99"/>
    </row>
    <row r="59" spans="1:23" s="67" customFormat="1" ht="15" x14ac:dyDescent="0.25">
      <c r="A59" s="93"/>
      <c r="B59" s="344" t="s">
        <v>5664</v>
      </c>
      <c r="C59" s="345"/>
      <c r="D59" s="94">
        <v>1081676.25</v>
      </c>
      <c r="E59" s="95">
        <v>205582.6</v>
      </c>
      <c r="F59" s="96">
        <v>142913.76</v>
      </c>
      <c r="G59" s="97"/>
      <c r="H59" s="96">
        <v>1430172.61</v>
      </c>
      <c r="U59" s="86"/>
      <c r="V59" s="98"/>
      <c r="W59" s="99" t="s">
        <v>5664</v>
      </c>
    </row>
    <row r="60" spans="1:23" s="67" customFormat="1" ht="15" x14ac:dyDescent="0.25">
      <c r="A60" s="328" t="s">
        <v>5665</v>
      </c>
      <c r="B60" s="329"/>
      <c r="C60" s="329"/>
      <c r="D60" s="329"/>
      <c r="E60" s="329"/>
      <c r="F60" s="329"/>
      <c r="G60" s="329"/>
      <c r="H60" s="330"/>
      <c r="U60" s="86" t="s">
        <v>5665</v>
      </c>
      <c r="V60" s="98"/>
      <c r="W60" s="99"/>
    </row>
    <row r="61" spans="1:23" s="67" customFormat="1" ht="33.75" x14ac:dyDescent="0.25">
      <c r="A61" s="84" t="s">
        <v>200</v>
      </c>
      <c r="B61" s="87" t="s">
        <v>5666</v>
      </c>
      <c r="C61" s="88" t="s">
        <v>5667</v>
      </c>
      <c r="D61" s="90">
        <v>32450.29</v>
      </c>
      <c r="E61" s="90">
        <v>6167.48</v>
      </c>
      <c r="F61" s="90">
        <v>4287.41</v>
      </c>
      <c r="G61" s="91"/>
      <c r="H61" s="90">
        <v>42905.18</v>
      </c>
      <c r="U61" s="86"/>
      <c r="V61" s="98"/>
      <c r="W61" s="99"/>
    </row>
    <row r="62" spans="1:23" s="67" customFormat="1" ht="15" x14ac:dyDescent="0.25">
      <c r="A62" s="93"/>
      <c r="B62" s="342" t="s">
        <v>5668</v>
      </c>
      <c r="C62" s="343"/>
      <c r="D62" s="94">
        <v>32450.29</v>
      </c>
      <c r="E62" s="94">
        <v>6167.48</v>
      </c>
      <c r="F62" s="96">
        <v>4287.41</v>
      </c>
      <c r="G62" s="97"/>
      <c r="H62" s="96">
        <v>42905.18</v>
      </c>
      <c r="U62" s="86"/>
      <c r="V62" s="98" t="s">
        <v>5668</v>
      </c>
      <c r="W62" s="99"/>
    </row>
    <row r="63" spans="1:23" s="67" customFormat="1" ht="15" x14ac:dyDescent="0.25">
      <c r="A63" s="93"/>
      <c r="B63" s="344" t="s">
        <v>5669</v>
      </c>
      <c r="C63" s="345"/>
      <c r="D63" s="94">
        <v>1114126.54</v>
      </c>
      <c r="E63" s="94">
        <v>211750.08</v>
      </c>
      <c r="F63" s="96">
        <v>147201.17000000001</v>
      </c>
      <c r="G63" s="97"/>
      <c r="H63" s="96">
        <v>1473077.79</v>
      </c>
      <c r="U63" s="86"/>
      <c r="V63" s="98"/>
      <c r="W63" s="99" t="s">
        <v>5669</v>
      </c>
    </row>
    <row r="64" spans="1:23" s="67" customFormat="1" ht="15" x14ac:dyDescent="0.25">
      <c r="A64" s="328" t="s">
        <v>5670</v>
      </c>
      <c r="B64" s="329"/>
      <c r="C64" s="329"/>
      <c r="D64" s="329"/>
      <c r="E64" s="329"/>
      <c r="F64" s="329"/>
      <c r="G64" s="329"/>
      <c r="H64" s="330"/>
      <c r="U64" s="86" t="s">
        <v>5670</v>
      </c>
      <c r="V64" s="98"/>
      <c r="W64" s="99"/>
    </row>
    <row r="65" spans="1:25" s="67" customFormat="1" ht="15" x14ac:dyDescent="0.25">
      <c r="A65" s="93"/>
      <c r="B65" s="342" t="s">
        <v>5671</v>
      </c>
      <c r="C65" s="343"/>
      <c r="D65" s="101"/>
      <c r="E65" s="101"/>
      <c r="F65" s="97"/>
      <c r="G65" s="97"/>
      <c r="H65" s="97"/>
      <c r="U65" s="86"/>
      <c r="V65" s="98" t="s">
        <v>5671</v>
      </c>
      <c r="W65" s="99"/>
    </row>
    <row r="66" spans="1:25" s="67" customFormat="1" ht="15" x14ac:dyDescent="0.25">
      <c r="A66" s="93"/>
      <c r="B66" s="346" t="s">
        <v>5672</v>
      </c>
      <c r="C66" s="347"/>
      <c r="D66" s="90">
        <v>1114126.54</v>
      </c>
      <c r="E66" s="90">
        <v>211750.08</v>
      </c>
      <c r="F66" s="102">
        <v>147201.17000000001</v>
      </c>
      <c r="G66" s="103"/>
      <c r="H66" s="102">
        <v>1473077.79</v>
      </c>
      <c r="U66" s="86"/>
      <c r="V66" s="98"/>
      <c r="W66" s="99"/>
      <c r="X66" s="104" t="s">
        <v>5672</v>
      </c>
    </row>
    <row r="67" spans="1:25" s="67" customFormat="1" ht="15" x14ac:dyDescent="0.25">
      <c r="A67" s="93"/>
      <c r="B67" s="87"/>
      <c r="C67" s="91"/>
      <c r="D67" s="91"/>
      <c r="E67" s="91"/>
      <c r="F67" s="91"/>
      <c r="G67" s="91"/>
      <c r="H67" s="91"/>
      <c r="U67" s="86"/>
      <c r="V67" s="98"/>
      <c r="W67" s="99"/>
    </row>
    <row r="68" spans="1:25" s="67" customFormat="1" ht="15" x14ac:dyDescent="0.25">
      <c r="A68" s="93"/>
      <c r="B68" s="348" t="s">
        <v>5673</v>
      </c>
      <c r="C68" s="349"/>
      <c r="D68" s="94">
        <v>1114126.54</v>
      </c>
      <c r="E68" s="94">
        <v>211750.08</v>
      </c>
      <c r="F68" s="94">
        <v>147201.17000000001</v>
      </c>
      <c r="G68" s="101"/>
      <c r="H68" s="94">
        <v>1473077.79</v>
      </c>
      <c r="U68" s="86"/>
      <c r="V68" s="98"/>
      <c r="W68" s="99"/>
      <c r="Y68" s="99" t="s">
        <v>5673</v>
      </c>
    </row>
    <row r="69" spans="1:25" s="67" customFormat="1" ht="15" x14ac:dyDescent="0.25">
      <c r="A69" s="328" t="s">
        <v>5674</v>
      </c>
      <c r="B69" s="329"/>
      <c r="C69" s="329"/>
      <c r="D69" s="329"/>
      <c r="E69" s="329"/>
      <c r="F69" s="329"/>
      <c r="G69" s="329"/>
      <c r="H69" s="330"/>
      <c r="U69" s="86" t="s">
        <v>5674</v>
      </c>
      <c r="V69" s="98"/>
      <c r="W69" s="99"/>
      <c r="Y69" s="99"/>
    </row>
    <row r="70" spans="1:25" s="67" customFormat="1" ht="15" x14ac:dyDescent="0.25">
      <c r="A70" s="84" t="s">
        <v>211</v>
      </c>
      <c r="B70" s="87" t="s">
        <v>5675</v>
      </c>
      <c r="C70" s="88" t="s">
        <v>5676</v>
      </c>
      <c r="D70" s="90">
        <v>222825.31</v>
      </c>
      <c r="E70" s="90">
        <v>42350.02</v>
      </c>
      <c r="F70" s="90">
        <v>29440.23</v>
      </c>
      <c r="G70" s="91"/>
      <c r="H70" s="90">
        <v>294615.56</v>
      </c>
      <c r="U70" s="86"/>
      <c r="V70" s="98"/>
      <c r="W70" s="99"/>
      <c r="Y70" s="99"/>
    </row>
    <row r="71" spans="1:25" s="67" customFormat="1" ht="15" x14ac:dyDescent="0.25">
      <c r="A71" s="93"/>
      <c r="B71" s="342" t="s">
        <v>5677</v>
      </c>
      <c r="C71" s="343"/>
      <c r="D71" s="94">
        <v>222825.31</v>
      </c>
      <c r="E71" s="94">
        <v>42350.02</v>
      </c>
      <c r="F71" s="96">
        <v>29440.23</v>
      </c>
      <c r="G71" s="97"/>
      <c r="H71" s="96">
        <v>294615.56</v>
      </c>
      <c r="U71" s="86"/>
      <c r="V71" s="98" t="s">
        <v>5677</v>
      </c>
      <c r="W71" s="99"/>
      <c r="Y71" s="99"/>
    </row>
    <row r="72" spans="1:25" s="67" customFormat="1" ht="15" x14ac:dyDescent="0.25">
      <c r="A72" s="93"/>
      <c r="B72" s="344" t="s">
        <v>5678</v>
      </c>
      <c r="C72" s="345"/>
      <c r="D72" s="94">
        <v>1336951.8500000001</v>
      </c>
      <c r="E72" s="95">
        <v>254100.1</v>
      </c>
      <c r="F72" s="100">
        <v>176641.4</v>
      </c>
      <c r="G72" s="97"/>
      <c r="H72" s="96">
        <v>1767693.35</v>
      </c>
      <c r="U72" s="86"/>
      <c r="V72" s="98"/>
      <c r="W72" s="99" t="s">
        <v>5678</v>
      </c>
      <c r="Y72" s="99"/>
    </row>
    <row r="75" spans="1:25" s="67" customFormat="1" ht="15" x14ac:dyDescent="0.25">
      <c r="A75" s="105" t="s">
        <v>5679</v>
      </c>
      <c r="B75" s="69"/>
      <c r="D75" s="106"/>
      <c r="E75" s="106"/>
      <c r="F75" s="106" t="s">
        <v>5680</v>
      </c>
      <c r="G75" s="106"/>
      <c r="H75" s="106"/>
    </row>
    <row r="76" spans="1:25" s="67" customFormat="1" ht="15" x14ac:dyDescent="0.25">
      <c r="A76" s="69"/>
      <c r="B76" s="69"/>
      <c r="C76" s="107"/>
      <c r="D76" s="107" t="s">
        <v>5681</v>
      </c>
      <c r="E76" s="107"/>
      <c r="F76" s="107"/>
      <c r="G76" s="107"/>
      <c r="H76" s="107"/>
    </row>
    <row r="77" spans="1:25" s="67" customFormat="1" ht="15" x14ac:dyDescent="0.25">
      <c r="A77" s="105" t="s">
        <v>5682</v>
      </c>
      <c r="B77" s="69"/>
      <c r="D77" s="106"/>
      <c r="E77" s="106"/>
      <c r="F77" s="106" t="s">
        <v>5680</v>
      </c>
      <c r="G77" s="106"/>
      <c r="H77" s="106"/>
    </row>
    <row r="78" spans="1:25" s="67" customFormat="1" ht="15" x14ac:dyDescent="0.25">
      <c r="A78" s="69"/>
      <c r="B78" s="69"/>
      <c r="C78" s="107"/>
      <c r="D78" s="107" t="s">
        <v>5681</v>
      </c>
      <c r="E78" s="107"/>
      <c r="F78" s="107"/>
      <c r="G78" s="107"/>
      <c r="H78" s="107"/>
    </row>
    <row r="79" spans="1:25" s="67" customFormat="1" ht="15" x14ac:dyDescent="0.25">
      <c r="A79" s="105" t="s">
        <v>5683</v>
      </c>
      <c r="B79" s="69"/>
      <c r="C79" s="108"/>
      <c r="D79" s="108"/>
      <c r="E79" s="108"/>
      <c r="F79" s="108" t="s">
        <v>5680</v>
      </c>
      <c r="G79" s="108"/>
      <c r="H79" s="108"/>
    </row>
    <row r="80" spans="1:25" s="67" customFormat="1" ht="15" x14ac:dyDescent="0.25">
      <c r="A80" s="69"/>
      <c r="B80" s="69"/>
      <c r="C80" s="109"/>
      <c r="D80" s="107" t="s">
        <v>5681</v>
      </c>
      <c r="E80" s="107"/>
      <c r="F80" s="107"/>
      <c r="G80" s="107"/>
      <c r="H80" s="107"/>
    </row>
    <row r="81" spans="1:8" s="67" customFormat="1" ht="15" x14ac:dyDescent="0.25">
      <c r="A81" s="105" t="s">
        <v>5634</v>
      </c>
      <c r="B81" s="69"/>
      <c r="C81" s="108"/>
      <c r="D81" s="108"/>
      <c r="E81" s="108"/>
      <c r="F81" s="108" t="s">
        <v>5680</v>
      </c>
      <c r="G81" s="108"/>
      <c r="H81" s="108"/>
    </row>
    <row r="82" spans="1:8" s="67" customFormat="1" ht="15" x14ac:dyDescent="0.25">
      <c r="A82" s="69"/>
      <c r="B82" s="69"/>
      <c r="C82" s="325" t="s">
        <v>1008</v>
      </c>
      <c r="D82" s="325"/>
      <c r="E82" s="325"/>
      <c r="F82" s="325"/>
      <c r="G82" s="107"/>
      <c r="H82" s="107"/>
    </row>
  </sheetData>
  <mergeCells count="40"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V31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1261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1262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1262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1263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1265</v>
      </c>
      <c r="C30" s="432" t="s">
        <v>1266</v>
      </c>
      <c r="D30" s="432"/>
      <c r="E30" s="432"/>
      <c r="F30" s="35" t="s">
        <v>39</v>
      </c>
      <c r="G30" s="38">
        <v>0.8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1269</v>
      </c>
      <c r="O30" s="39">
        <v>145.59</v>
      </c>
      <c r="BP30" s="33"/>
      <c r="BQ30" s="41" t="s">
        <v>1266</v>
      </c>
    </row>
    <row r="31" spans="1:69" s="3" customFormat="1" ht="15" x14ac:dyDescent="0.25">
      <c r="A31" s="42"/>
      <c r="B31" s="43"/>
      <c r="C31" s="44" t="s">
        <v>1270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1271</v>
      </c>
      <c r="F32" s="49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1272</v>
      </c>
      <c r="F33" s="49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90</v>
      </c>
      <c r="C35" s="432" t="s">
        <v>1273</v>
      </c>
      <c r="D35" s="432"/>
      <c r="E35" s="432"/>
      <c r="F35" s="35" t="s">
        <v>265</v>
      </c>
      <c r="G35" s="38">
        <v>0.8</v>
      </c>
      <c r="H35" s="39" t="s">
        <v>1274</v>
      </c>
      <c r="I35" s="39" t="s">
        <v>1275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1276</v>
      </c>
      <c r="O35" s="39">
        <v>119.22</v>
      </c>
      <c r="BP35" s="33"/>
      <c r="BQ35" s="41" t="s">
        <v>1273</v>
      </c>
    </row>
    <row r="36" spans="1:70" s="3" customFormat="1" ht="15" x14ac:dyDescent="0.25">
      <c r="A36" s="42"/>
      <c r="B36" s="43"/>
      <c r="C36" s="44" t="s">
        <v>1270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1277</v>
      </c>
      <c r="F37" s="49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1278</v>
      </c>
      <c r="F38" s="49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BP38" s="33"/>
      <c r="BQ38" s="41"/>
    </row>
    <row r="39" spans="1:70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BP39" s="33"/>
      <c r="BQ39" s="41"/>
    </row>
    <row r="40" spans="1:70" s="3" customFormat="1" ht="45" x14ac:dyDescent="0.25">
      <c r="A40" s="35" t="s">
        <v>1279</v>
      </c>
      <c r="B40" s="36" t="s">
        <v>1280</v>
      </c>
      <c r="C40" s="432" t="s">
        <v>1281</v>
      </c>
      <c r="D40" s="432"/>
      <c r="E40" s="432"/>
      <c r="F40" s="35"/>
      <c r="G40" s="55">
        <v>1</v>
      </c>
      <c r="H40" s="39">
        <v>89992.94</v>
      </c>
      <c r="I40" s="39"/>
      <c r="J40" s="39"/>
      <c r="K40" s="37" t="s">
        <v>52</v>
      </c>
      <c r="L40" s="39">
        <v>560656.02</v>
      </c>
      <c r="M40" s="39"/>
      <c r="N40" s="40"/>
      <c r="O40" s="39"/>
      <c r="BP40" s="33"/>
      <c r="BQ40" s="41" t="s">
        <v>1281</v>
      </c>
    </row>
    <row r="41" spans="1:70" s="3" customFormat="1" ht="15" x14ac:dyDescent="0.25">
      <c r="A41" s="445" t="s">
        <v>170</v>
      </c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7"/>
      <c r="BP41" s="33"/>
      <c r="BQ41" s="41"/>
      <c r="BR41" s="34" t="s">
        <v>170</v>
      </c>
    </row>
    <row r="42" spans="1:70" s="3" customFormat="1" ht="67.5" x14ac:dyDescent="0.25">
      <c r="A42" s="35" t="s">
        <v>63</v>
      </c>
      <c r="B42" s="36" t="s">
        <v>1282</v>
      </c>
      <c r="C42" s="432" t="s">
        <v>1283</v>
      </c>
      <c r="D42" s="432"/>
      <c r="E42" s="432"/>
      <c r="F42" s="35" t="s">
        <v>174</v>
      </c>
      <c r="G42" s="38">
        <v>0.1</v>
      </c>
      <c r="H42" s="39" t="s">
        <v>1284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1285</v>
      </c>
      <c r="O42" s="39">
        <v>115.1</v>
      </c>
      <c r="BP42" s="33"/>
      <c r="BQ42" s="41" t="s">
        <v>1283</v>
      </c>
      <c r="BR42" s="34"/>
    </row>
    <row r="43" spans="1:70" s="3" customFormat="1" ht="15" x14ac:dyDescent="0.25">
      <c r="A43" s="42"/>
      <c r="B43" s="43"/>
      <c r="C43" s="44" t="s">
        <v>1286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1287</v>
      </c>
      <c r="F44" s="49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BP44" s="33"/>
      <c r="BQ44" s="41"/>
      <c r="BR44" s="34"/>
    </row>
    <row r="45" spans="1:70" s="3" customFormat="1" ht="15" x14ac:dyDescent="0.25">
      <c r="A45" s="47"/>
      <c r="B45" s="48"/>
      <c r="C45" s="48"/>
      <c r="D45" s="48"/>
      <c r="E45" s="49" t="s">
        <v>1288</v>
      </c>
      <c r="F45" s="49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BP45" s="33"/>
      <c r="BQ45" s="41"/>
      <c r="BR45" s="34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1289</v>
      </c>
      <c r="C47" s="432" t="s">
        <v>1290</v>
      </c>
      <c r="D47" s="432"/>
      <c r="E47" s="432"/>
      <c r="F47" s="3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BP47" s="33"/>
      <c r="BQ47" s="41" t="s">
        <v>1290</v>
      </c>
      <c r="BR47" s="34"/>
    </row>
    <row r="48" spans="1:70" s="3" customFormat="1" ht="67.5" x14ac:dyDescent="0.25">
      <c r="A48" s="35" t="s">
        <v>80</v>
      </c>
      <c r="B48" s="36" t="s">
        <v>188</v>
      </c>
      <c r="C48" s="432" t="s">
        <v>189</v>
      </c>
      <c r="D48" s="432"/>
      <c r="E48" s="432"/>
      <c r="F48" s="3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1291</v>
      </c>
      <c r="O48" s="39">
        <v>326.74</v>
      </c>
      <c r="BP48" s="33"/>
      <c r="BQ48" s="41" t="s">
        <v>189</v>
      </c>
      <c r="BR48" s="34"/>
    </row>
    <row r="49" spans="1:70" s="3" customFormat="1" ht="15" x14ac:dyDescent="0.25">
      <c r="A49" s="42"/>
      <c r="B49" s="43"/>
      <c r="C49" s="44" t="s">
        <v>704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1292</v>
      </c>
      <c r="F50" s="49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BP50" s="33"/>
      <c r="BQ50" s="41"/>
      <c r="BR50" s="34"/>
    </row>
    <row r="51" spans="1:70" s="3" customFormat="1" ht="15" x14ac:dyDescent="0.25">
      <c r="A51" s="47"/>
      <c r="B51" s="48"/>
      <c r="C51" s="48"/>
      <c r="D51" s="48"/>
      <c r="E51" s="49" t="s">
        <v>1293</v>
      </c>
      <c r="F51" s="49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1294</v>
      </c>
      <c r="C53" s="432" t="s">
        <v>1295</v>
      </c>
      <c r="D53" s="432"/>
      <c r="E53" s="432"/>
      <c r="F53" s="3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BP53" s="33"/>
      <c r="BQ53" s="41" t="s">
        <v>1295</v>
      </c>
      <c r="BR53" s="34"/>
    </row>
    <row r="54" spans="1:70" s="3" customFormat="1" ht="67.5" x14ac:dyDescent="0.25">
      <c r="A54" s="35" t="s">
        <v>1072</v>
      </c>
      <c r="B54" s="36" t="s">
        <v>203</v>
      </c>
      <c r="C54" s="432" t="s">
        <v>204</v>
      </c>
      <c r="D54" s="432"/>
      <c r="E54" s="432"/>
      <c r="F54" s="3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1296</v>
      </c>
      <c r="O54" s="39">
        <v>132.49</v>
      </c>
      <c r="BP54" s="33"/>
      <c r="BQ54" s="41" t="s">
        <v>204</v>
      </c>
      <c r="BR54" s="34"/>
    </row>
    <row r="55" spans="1:70" s="3" customFormat="1" ht="15" x14ac:dyDescent="0.25">
      <c r="A55" s="42"/>
      <c r="B55" s="43"/>
      <c r="C55" s="44" t="s">
        <v>1297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15" x14ac:dyDescent="0.25">
      <c r="A56" s="47"/>
      <c r="B56" s="48"/>
      <c r="C56" s="48"/>
      <c r="D56" s="48"/>
      <c r="E56" s="49" t="s">
        <v>1298</v>
      </c>
      <c r="F56" s="49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1299</v>
      </c>
      <c r="F57" s="49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1294</v>
      </c>
      <c r="C59" s="432" t="s">
        <v>1300</v>
      </c>
      <c r="D59" s="432"/>
      <c r="E59" s="432"/>
      <c r="F59" s="3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BP59" s="33"/>
      <c r="BQ59" s="41" t="s">
        <v>1300</v>
      </c>
      <c r="BR59" s="34"/>
    </row>
    <row r="60" spans="1:70" s="3" customFormat="1" ht="15" x14ac:dyDescent="0.25">
      <c r="A60" s="445" t="s">
        <v>234</v>
      </c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7"/>
      <c r="BP60" s="33"/>
      <c r="BQ60" s="41"/>
      <c r="BR60" s="34" t="s">
        <v>234</v>
      </c>
    </row>
    <row r="61" spans="1:70" s="3" customFormat="1" ht="67.5" x14ac:dyDescent="0.25">
      <c r="A61" s="35" t="s">
        <v>106</v>
      </c>
      <c r="B61" s="36" t="s">
        <v>236</v>
      </c>
      <c r="C61" s="432" t="s">
        <v>237</v>
      </c>
      <c r="D61" s="432"/>
      <c r="E61" s="432"/>
      <c r="F61" s="35" t="s">
        <v>238</v>
      </c>
      <c r="G61" s="38">
        <v>0.6</v>
      </c>
      <c r="H61" s="39" t="s">
        <v>1301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1302</v>
      </c>
      <c r="O61" s="39">
        <v>155.21</v>
      </c>
      <c r="BP61" s="33"/>
      <c r="BQ61" s="41" t="s">
        <v>237</v>
      </c>
      <c r="BR61" s="34"/>
    </row>
    <row r="62" spans="1:70" s="3" customFormat="1" ht="15" x14ac:dyDescent="0.25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1304</v>
      </c>
      <c r="F63" s="49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1305</v>
      </c>
      <c r="F64" s="49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1082</v>
      </c>
      <c r="B66" s="36" t="s">
        <v>246</v>
      </c>
      <c r="C66" s="432" t="s">
        <v>247</v>
      </c>
      <c r="D66" s="432"/>
      <c r="E66" s="432"/>
      <c r="F66" s="35" t="s">
        <v>238</v>
      </c>
      <c r="G66" s="38">
        <v>5.2</v>
      </c>
      <c r="H66" s="39" t="s">
        <v>1306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1307</v>
      </c>
      <c r="O66" s="39">
        <v>2350.6799999999998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1308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1309</v>
      </c>
      <c r="F68" s="49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1310</v>
      </c>
      <c r="F69" s="49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1311</v>
      </c>
      <c r="C71" s="432" t="s">
        <v>1312</v>
      </c>
      <c r="D71" s="432"/>
      <c r="E71" s="432"/>
      <c r="F71" s="3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BP71" s="33"/>
      <c r="BQ71" s="41" t="s">
        <v>1312</v>
      </c>
      <c r="BR71" s="34"/>
    </row>
    <row r="72" spans="1:70" s="3" customFormat="1" ht="15" x14ac:dyDescent="0.25">
      <c r="A72" s="42"/>
      <c r="B72" s="43"/>
      <c r="C72" s="44" t="s">
        <v>1313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7.5" x14ac:dyDescent="0.25">
      <c r="A73" s="35" t="s">
        <v>1088</v>
      </c>
      <c r="B73" s="36" t="s">
        <v>1311</v>
      </c>
      <c r="C73" s="432" t="s">
        <v>1314</v>
      </c>
      <c r="D73" s="432"/>
      <c r="E73" s="432"/>
      <c r="F73" s="3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BP73" s="33"/>
      <c r="BQ73" s="41" t="s">
        <v>1314</v>
      </c>
      <c r="BR73" s="34"/>
    </row>
    <row r="74" spans="1:70" s="3" customFormat="1" ht="15" x14ac:dyDescent="0.25">
      <c r="A74" s="42"/>
      <c r="B74" s="43"/>
      <c r="C74" s="44" t="s">
        <v>272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1311</v>
      </c>
      <c r="C75" s="432" t="s">
        <v>1315</v>
      </c>
      <c r="D75" s="432"/>
      <c r="E75" s="432"/>
      <c r="F75" s="3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BP75" s="33"/>
      <c r="BQ75" s="41" t="s">
        <v>1315</v>
      </c>
      <c r="BR75" s="34"/>
    </row>
    <row r="76" spans="1:70" s="3" customFormat="1" ht="15" x14ac:dyDescent="0.25">
      <c r="A76" s="42"/>
      <c r="B76" s="43"/>
      <c r="C76" s="44" t="s">
        <v>287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1311</v>
      </c>
      <c r="C77" s="432" t="s">
        <v>1316</v>
      </c>
      <c r="D77" s="432"/>
      <c r="E77" s="432"/>
      <c r="F77" s="3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BP77" s="33"/>
      <c r="BQ77" s="41" t="s">
        <v>1316</v>
      </c>
      <c r="BR77" s="34"/>
    </row>
    <row r="78" spans="1:70" s="3" customFormat="1" ht="15" x14ac:dyDescent="0.25">
      <c r="A78" s="42"/>
      <c r="B78" s="43"/>
      <c r="C78" s="44" t="s">
        <v>1317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1097</v>
      </c>
      <c r="B79" s="36" t="s">
        <v>1311</v>
      </c>
      <c r="C79" s="432" t="s">
        <v>1318</v>
      </c>
      <c r="D79" s="432"/>
      <c r="E79" s="432"/>
      <c r="F79" s="3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BP79" s="33"/>
      <c r="BQ79" s="41" t="s">
        <v>1318</v>
      </c>
      <c r="BR79" s="34"/>
    </row>
    <row r="80" spans="1:70" s="3" customFormat="1" ht="15" x14ac:dyDescent="0.25">
      <c r="A80" s="42"/>
      <c r="B80" s="43"/>
      <c r="C80" s="44" t="s">
        <v>283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1311</v>
      </c>
      <c r="C81" s="432" t="s">
        <v>1319</v>
      </c>
      <c r="D81" s="432"/>
      <c r="E81" s="432"/>
      <c r="F81" s="3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BP81" s="33"/>
      <c r="BQ81" s="41" t="s">
        <v>1319</v>
      </c>
      <c r="BR81" s="34"/>
    </row>
    <row r="82" spans="1:70" s="3" customFormat="1" ht="15" x14ac:dyDescent="0.25">
      <c r="A82" s="42"/>
      <c r="B82" s="43"/>
      <c r="C82" s="44" t="s">
        <v>1320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7.5" x14ac:dyDescent="0.25">
      <c r="A83" s="35" t="s">
        <v>1103</v>
      </c>
      <c r="B83" s="36" t="s">
        <v>1321</v>
      </c>
      <c r="C83" s="432" t="s">
        <v>1322</v>
      </c>
      <c r="D83" s="432"/>
      <c r="E83" s="432"/>
      <c r="F83" s="35" t="s">
        <v>238</v>
      </c>
      <c r="G83" s="38">
        <v>0.3</v>
      </c>
      <c r="H83" s="39" t="s">
        <v>1323</v>
      </c>
      <c r="I83" s="39" t="s">
        <v>1324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1325</v>
      </c>
      <c r="O83" s="39">
        <v>170.72</v>
      </c>
      <c r="BP83" s="33"/>
      <c r="BQ83" s="41" t="s">
        <v>1322</v>
      </c>
      <c r="BR83" s="34"/>
    </row>
    <row r="84" spans="1:70" s="3" customFormat="1" ht="15" x14ac:dyDescent="0.25">
      <c r="A84" s="42"/>
      <c r="B84" s="43"/>
      <c r="C84" s="44" t="s">
        <v>1326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1327</v>
      </c>
      <c r="F85" s="49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1328</v>
      </c>
      <c r="F86" s="49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BP86" s="33"/>
      <c r="BQ86" s="41"/>
      <c r="BR86" s="34"/>
    </row>
    <row r="87" spans="1:70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BP87" s="33"/>
      <c r="BQ87" s="41"/>
      <c r="BR87" s="34"/>
    </row>
    <row r="88" spans="1:70" s="3" customFormat="1" ht="67.5" x14ac:dyDescent="0.25">
      <c r="A88" s="35" t="s">
        <v>1105</v>
      </c>
      <c r="B88" s="36" t="s">
        <v>1329</v>
      </c>
      <c r="C88" s="432" t="s">
        <v>1330</v>
      </c>
      <c r="D88" s="432"/>
      <c r="E88" s="432"/>
      <c r="F88" s="3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BP88" s="33"/>
      <c r="BQ88" s="41" t="s">
        <v>1330</v>
      </c>
      <c r="BR88" s="34"/>
    </row>
    <row r="89" spans="1:70" s="3" customFormat="1" ht="15" x14ac:dyDescent="0.25">
      <c r="A89" s="42"/>
      <c r="B89" s="43"/>
      <c r="C89" s="44" t="s">
        <v>1331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67.5" x14ac:dyDescent="0.25">
      <c r="A90" s="35" t="s">
        <v>151</v>
      </c>
      <c r="B90" s="36" t="s">
        <v>236</v>
      </c>
      <c r="C90" s="432" t="s">
        <v>237</v>
      </c>
      <c r="D90" s="432"/>
      <c r="E90" s="432"/>
      <c r="F90" s="3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1332</v>
      </c>
      <c r="O90" s="39">
        <v>25.87</v>
      </c>
      <c r="BP90" s="33"/>
      <c r="BQ90" s="41" t="s">
        <v>237</v>
      </c>
      <c r="BR90" s="34"/>
    </row>
    <row r="91" spans="1:70" s="3" customFormat="1" ht="15" x14ac:dyDescent="0.25">
      <c r="A91" s="42"/>
      <c r="B91" s="43"/>
      <c r="C91" s="44" t="s">
        <v>1286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1333</v>
      </c>
      <c r="F92" s="49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1334</v>
      </c>
      <c r="F93" s="49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1329</v>
      </c>
      <c r="C95" s="432" t="s">
        <v>1335</v>
      </c>
      <c r="D95" s="432"/>
      <c r="E95" s="432"/>
      <c r="F95" s="3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BP95" s="33"/>
      <c r="BQ95" s="41" t="s">
        <v>1335</v>
      </c>
      <c r="BR95" s="34"/>
    </row>
    <row r="96" spans="1:70" s="3" customFormat="1" ht="15" x14ac:dyDescent="0.25">
      <c r="A96" s="42"/>
      <c r="B96" s="43"/>
      <c r="C96" s="44" t="s">
        <v>1336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15" x14ac:dyDescent="0.25">
      <c r="A97" s="445" t="s">
        <v>1337</v>
      </c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7"/>
      <c r="BP97" s="33"/>
      <c r="BQ97" s="41"/>
      <c r="BR97" s="34" t="s">
        <v>1337</v>
      </c>
    </row>
    <row r="98" spans="1:70" s="3" customFormat="1" ht="67.5" x14ac:dyDescent="0.25">
      <c r="A98" s="35" t="s">
        <v>1127</v>
      </c>
      <c r="B98" s="36" t="s">
        <v>429</v>
      </c>
      <c r="C98" s="432" t="s">
        <v>430</v>
      </c>
      <c r="D98" s="432"/>
      <c r="E98" s="432"/>
      <c r="F98" s="3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BP98" s="33"/>
      <c r="BQ98" s="41" t="s">
        <v>430</v>
      </c>
      <c r="BR98" s="34"/>
    </row>
    <row r="99" spans="1:70" s="3" customFormat="1" ht="15" x14ac:dyDescent="0.25">
      <c r="A99" s="47"/>
      <c r="B99" s="48"/>
      <c r="C99" s="48"/>
      <c r="D99" s="48"/>
      <c r="E99" s="49" t="s">
        <v>1338</v>
      </c>
      <c r="F99" s="49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1339</v>
      </c>
      <c r="F100" s="49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1340</v>
      </c>
      <c r="C102" s="432" t="s">
        <v>436</v>
      </c>
      <c r="D102" s="432"/>
      <c r="E102" s="432"/>
      <c r="F102" s="3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BP102" s="33"/>
      <c r="BQ102" s="41" t="s">
        <v>436</v>
      </c>
      <c r="BR102" s="34"/>
    </row>
    <row r="103" spans="1:70" s="3" customFormat="1" ht="67.5" x14ac:dyDescent="0.25">
      <c r="A103" s="35" t="s">
        <v>171</v>
      </c>
      <c r="B103" s="36" t="s">
        <v>1341</v>
      </c>
      <c r="C103" s="432" t="s">
        <v>1342</v>
      </c>
      <c r="D103" s="432"/>
      <c r="E103" s="432"/>
      <c r="F103" s="35" t="s">
        <v>238</v>
      </c>
      <c r="G103" s="56">
        <v>0.27</v>
      </c>
      <c r="H103" s="39" t="s">
        <v>1343</v>
      </c>
      <c r="I103" s="39" t="s">
        <v>1344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1345</v>
      </c>
      <c r="O103" s="39">
        <v>484.91</v>
      </c>
      <c r="BP103" s="33"/>
      <c r="BQ103" s="41" t="s">
        <v>1342</v>
      </c>
      <c r="BR103" s="34"/>
    </row>
    <row r="104" spans="1:70" s="3" customFormat="1" ht="15" x14ac:dyDescent="0.25">
      <c r="A104" s="42"/>
      <c r="B104" s="43"/>
      <c r="C104" s="44" t="s">
        <v>1346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1347</v>
      </c>
      <c r="F105" s="49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1348</v>
      </c>
      <c r="F106" s="49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432" t="s">
        <v>448</v>
      </c>
      <c r="D108" s="432"/>
      <c r="E108" s="432"/>
      <c r="F108" s="3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BP108" s="33"/>
      <c r="BQ108" s="41" t="s">
        <v>448</v>
      </c>
      <c r="BR108" s="34"/>
    </row>
    <row r="109" spans="1:70" s="3" customFormat="1" ht="15" x14ac:dyDescent="0.25">
      <c r="A109" s="42"/>
      <c r="B109" s="43"/>
      <c r="C109" s="44" t="s">
        <v>1349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185</v>
      </c>
      <c r="B110" s="36" t="s">
        <v>451</v>
      </c>
      <c r="C110" s="432" t="s">
        <v>452</v>
      </c>
      <c r="D110" s="432"/>
      <c r="E110" s="432"/>
      <c r="F110" s="3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BP110" s="33"/>
      <c r="BQ110" s="41" t="s">
        <v>452</v>
      </c>
      <c r="BR110" s="34"/>
    </row>
    <row r="111" spans="1:70" s="3" customFormat="1" ht="15" x14ac:dyDescent="0.25">
      <c r="A111" s="42"/>
      <c r="B111" s="43"/>
      <c r="C111" s="44" t="s">
        <v>1350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1351</v>
      </c>
      <c r="F112" s="49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1352</v>
      </c>
      <c r="F113" s="49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432" t="s">
        <v>459</v>
      </c>
      <c r="D115" s="432"/>
      <c r="E115" s="432"/>
      <c r="F115" s="3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BP115" s="33"/>
      <c r="BQ115" s="41" t="s">
        <v>459</v>
      </c>
      <c r="BR115" s="34"/>
    </row>
    <row r="116" spans="1:70" s="3" customFormat="1" ht="15" x14ac:dyDescent="0.25">
      <c r="A116" s="42"/>
      <c r="B116" s="43"/>
      <c r="C116" s="44" t="s">
        <v>1353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1354</v>
      </c>
      <c r="C117" s="432" t="s">
        <v>1355</v>
      </c>
      <c r="D117" s="432"/>
      <c r="E117" s="432"/>
      <c r="F117" s="3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BP117" s="33"/>
      <c r="BQ117" s="41" t="s">
        <v>1355</v>
      </c>
      <c r="BR117" s="34"/>
    </row>
    <row r="118" spans="1:70" s="3" customFormat="1" ht="15" x14ac:dyDescent="0.25">
      <c r="A118" s="42"/>
      <c r="B118" s="43"/>
      <c r="C118" s="44" t="s">
        <v>1356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1357</v>
      </c>
      <c r="C119" s="432" t="s">
        <v>1358</v>
      </c>
      <c r="D119" s="432"/>
      <c r="E119" s="432"/>
      <c r="F119" s="3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BP119" s="33"/>
      <c r="BQ119" s="41" t="s">
        <v>1358</v>
      </c>
      <c r="BR119" s="34"/>
    </row>
    <row r="120" spans="1:70" s="3" customFormat="1" ht="67.5" x14ac:dyDescent="0.25">
      <c r="A120" s="35" t="s">
        <v>200</v>
      </c>
      <c r="B120" s="36" t="s">
        <v>1359</v>
      </c>
      <c r="C120" s="432" t="s">
        <v>1360</v>
      </c>
      <c r="D120" s="432"/>
      <c r="E120" s="432"/>
      <c r="F120" s="3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BP120" s="33"/>
      <c r="BQ120" s="41" t="s">
        <v>1360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432" t="s">
        <v>1361</v>
      </c>
      <c r="D121" s="432"/>
      <c r="E121" s="432"/>
      <c r="F121" s="3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BP121" s="33"/>
      <c r="BQ121" s="41" t="s">
        <v>1361</v>
      </c>
      <c r="BR121" s="34"/>
    </row>
    <row r="122" spans="1:70" s="3" customFormat="1" ht="15" x14ac:dyDescent="0.25">
      <c r="A122" s="42"/>
      <c r="B122" s="43"/>
      <c r="C122" s="44" t="s">
        <v>1362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1363</v>
      </c>
      <c r="C123" s="432" t="s">
        <v>1364</v>
      </c>
      <c r="D123" s="432"/>
      <c r="E123" s="432"/>
      <c r="F123" s="3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BP123" s="33"/>
      <c r="BQ123" s="41" t="s">
        <v>1364</v>
      </c>
      <c r="BR123" s="34"/>
    </row>
    <row r="124" spans="1:70" s="3" customFormat="1" ht="15" x14ac:dyDescent="0.25">
      <c r="A124" s="42"/>
      <c r="B124" s="43"/>
      <c r="C124" s="44" t="s">
        <v>1365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1366</v>
      </c>
      <c r="C125" s="432" t="s">
        <v>1367</v>
      </c>
      <c r="D125" s="432"/>
      <c r="E125" s="432"/>
      <c r="F125" s="3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BP125" s="33"/>
      <c r="BQ125" s="41" t="s">
        <v>1367</v>
      </c>
      <c r="BR125" s="34"/>
    </row>
    <row r="126" spans="1:70" s="3" customFormat="1" ht="15" x14ac:dyDescent="0.25">
      <c r="A126" s="42"/>
      <c r="B126" s="43"/>
      <c r="C126" s="44" t="s">
        <v>1368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1369</v>
      </c>
      <c r="C127" s="432" t="s">
        <v>1370</v>
      </c>
      <c r="D127" s="432"/>
      <c r="E127" s="432"/>
      <c r="F127" s="3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BP127" s="33"/>
      <c r="BQ127" s="41" t="s">
        <v>1370</v>
      </c>
      <c r="BR127" s="34"/>
    </row>
    <row r="128" spans="1:70" s="3" customFormat="1" ht="67.5" x14ac:dyDescent="0.25">
      <c r="A128" s="35" t="s">
        <v>217</v>
      </c>
      <c r="B128" s="36" t="s">
        <v>1371</v>
      </c>
      <c r="C128" s="432" t="s">
        <v>1372</v>
      </c>
      <c r="D128" s="432"/>
      <c r="E128" s="432"/>
      <c r="F128" s="3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BP128" s="33"/>
      <c r="BQ128" s="41" t="s">
        <v>1372</v>
      </c>
      <c r="BR128" s="34"/>
    </row>
    <row r="129" spans="1:70" s="3" customFormat="1" ht="15" x14ac:dyDescent="0.25">
      <c r="A129" s="42"/>
      <c r="B129" s="43"/>
      <c r="C129" s="44" t="s">
        <v>251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1373</v>
      </c>
      <c r="C130" s="432" t="s">
        <v>1374</v>
      </c>
      <c r="D130" s="432"/>
      <c r="E130" s="432"/>
      <c r="F130" s="3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BP130" s="33"/>
      <c r="BQ130" s="41" t="s">
        <v>1374</v>
      </c>
      <c r="BR130" s="34"/>
    </row>
    <row r="131" spans="1:70" s="3" customFormat="1" ht="15" x14ac:dyDescent="0.25">
      <c r="A131" s="42"/>
      <c r="B131" s="43"/>
      <c r="C131" s="44" t="s">
        <v>1375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15" x14ac:dyDescent="0.25">
      <c r="A132" s="445" t="s">
        <v>1376</v>
      </c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7"/>
      <c r="BP132" s="33"/>
      <c r="BQ132" s="41"/>
      <c r="BR132" s="34" t="s">
        <v>1376</v>
      </c>
    </row>
    <row r="133" spans="1:70" s="3" customFormat="1" ht="67.5" x14ac:dyDescent="0.25">
      <c r="A133" s="35" t="s">
        <v>221</v>
      </c>
      <c r="B133" s="36" t="s">
        <v>1377</v>
      </c>
      <c r="C133" s="432" t="s">
        <v>1378</v>
      </c>
      <c r="D133" s="432"/>
      <c r="E133" s="432"/>
      <c r="F133" s="35" t="s">
        <v>374</v>
      </c>
      <c r="G133" s="59">
        <v>1.434E-2</v>
      </c>
      <c r="H133" s="39" t="s">
        <v>1379</v>
      </c>
      <c r="I133" s="39" t="s">
        <v>1380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1381</v>
      </c>
      <c r="O133" s="39">
        <v>10.59</v>
      </c>
      <c r="BP133" s="33"/>
      <c r="BQ133" s="41" t="s">
        <v>1378</v>
      </c>
      <c r="BR133" s="34"/>
    </row>
    <row r="134" spans="1:70" s="3" customFormat="1" ht="15" x14ac:dyDescent="0.25">
      <c r="A134" s="42"/>
      <c r="B134" s="43"/>
      <c r="C134" s="44" t="s">
        <v>1382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1383</v>
      </c>
      <c r="F135" s="49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1384</v>
      </c>
      <c r="F136" s="49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432" t="s">
        <v>448</v>
      </c>
      <c r="D138" s="432"/>
      <c r="E138" s="432"/>
      <c r="F138" s="3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BP138" s="33"/>
      <c r="BQ138" s="41" t="s">
        <v>448</v>
      </c>
      <c r="BR138" s="34"/>
    </row>
    <row r="139" spans="1:70" s="3" customFormat="1" ht="67.5" x14ac:dyDescent="0.25">
      <c r="A139" s="35" t="s">
        <v>232</v>
      </c>
      <c r="B139" s="36" t="s">
        <v>451</v>
      </c>
      <c r="C139" s="432" t="s">
        <v>452</v>
      </c>
      <c r="D139" s="432"/>
      <c r="E139" s="432"/>
      <c r="F139" s="3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BP139" s="33"/>
      <c r="BQ139" s="41" t="s">
        <v>452</v>
      </c>
      <c r="BR139" s="34"/>
    </row>
    <row r="140" spans="1:70" s="3" customFormat="1" ht="15" x14ac:dyDescent="0.25">
      <c r="A140" s="42"/>
      <c r="B140" s="43"/>
      <c r="C140" s="44" t="s">
        <v>1385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1386</v>
      </c>
      <c r="F141" s="49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1387</v>
      </c>
      <c r="F142" s="49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432" t="s">
        <v>459</v>
      </c>
      <c r="D144" s="432"/>
      <c r="E144" s="432"/>
      <c r="F144" s="3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BP144" s="33"/>
      <c r="BQ144" s="41" t="s">
        <v>459</v>
      </c>
      <c r="BR144" s="34"/>
    </row>
    <row r="145" spans="1:70" s="3" customFormat="1" ht="15" x14ac:dyDescent="0.25">
      <c r="A145" s="42"/>
      <c r="B145" s="43"/>
      <c r="C145" s="44" t="s">
        <v>1388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1354</v>
      </c>
      <c r="C146" s="432" t="s">
        <v>1355</v>
      </c>
      <c r="D146" s="432"/>
      <c r="E146" s="432"/>
      <c r="F146" s="3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BP146" s="33"/>
      <c r="BQ146" s="41" t="s">
        <v>1355</v>
      </c>
      <c r="BR146" s="34"/>
    </row>
    <row r="147" spans="1:70" s="3" customFormat="1" ht="15" x14ac:dyDescent="0.25">
      <c r="A147" s="42"/>
      <c r="B147" s="43"/>
      <c r="C147" s="44" t="s">
        <v>461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1357</v>
      </c>
      <c r="C148" s="432" t="s">
        <v>1389</v>
      </c>
      <c r="D148" s="432"/>
      <c r="E148" s="432"/>
      <c r="F148" s="3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BP148" s="33"/>
      <c r="BQ148" s="41" t="s">
        <v>1389</v>
      </c>
      <c r="BR148" s="34"/>
    </row>
    <row r="149" spans="1:70" s="3" customFormat="1" ht="67.5" x14ac:dyDescent="0.25">
      <c r="A149" s="35" t="s">
        <v>288</v>
      </c>
      <c r="B149" s="36" t="s">
        <v>1357</v>
      </c>
      <c r="C149" s="432" t="s">
        <v>1390</v>
      </c>
      <c r="D149" s="432"/>
      <c r="E149" s="432"/>
      <c r="F149" s="3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BP149" s="33"/>
      <c r="BQ149" s="41" t="s">
        <v>1390</v>
      </c>
      <c r="BR149" s="34"/>
    </row>
    <row r="150" spans="1:70" s="3" customFormat="1" ht="67.5" x14ac:dyDescent="0.25">
      <c r="A150" s="35" t="s">
        <v>300</v>
      </c>
      <c r="B150" s="36" t="s">
        <v>1359</v>
      </c>
      <c r="C150" s="432" t="s">
        <v>1360</v>
      </c>
      <c r="D150" s="432"/>
      <c r="E150" s="432"/>
      <c r="F150" s="3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BP150" s="33"/>
      <c r="BQ150" s="41" t="s">
        <v>1360</v>
      </c>
      <c r="BR150" s="34"/>
    </row>
    <row r="151" spans="1:70" s="3" customFormat="1" ht="67.5" x14ac:dyDescent="0.25">
      <c r="A151" s="35" t="s">
        <v>309</v>
      </c>
      <c r="B151" s="36" t="s">
        <v>1391</v>
      </c>
      <c r="C151" s="432" t="s">
        <v>1392</v>
      </c>
      <c r="D151" s="432"/>
      <c r="E151" s="432"/>
      <c r="F151" s="3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BP151" s="33"/>
      <c r="BQ151" s="41" t="s">
        <v>1392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432" t="s">
        <v>1361</v>
      </c>
      <c r="D152" s="432"/>
      <c r="E152" s="432"/>
      <c r="F152" s="3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BP152" s="33"/>
      <c r="BQ152" s="41" t="s">
        <v>1361</v>
      </c>
      <c r="BR152" s="34"/>
    </row>
    <row r="153" spans="1:70" s="3" customFormat="1" ht="15" x14ac:dyDescent="0.25">
      <c r="A153" s="42"/>
      <c r="B153" s="43"/>
      <c r="C153" s="44" t="s">
        <v>1393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1363</v>
      </c>
      <c r="C154" s="432" t="s">
        <v>1394</v>
      </c>
      <c r="D154" s="432"/>
      <c r="E154" s="432"/>
      <c r="F154" s="3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BP154" s="33"/>
      <c r="BQ154" s="41" t="s">
        <v>1394</v>
      </c>
      <c r="BR154" s="34"/>
    </row>
    <row r="155" spans="1:70" s="3" customFormat="1" ht="15" x14ac:dyDescent="0.25">
      <c r="A155" s="42"/>
      <c r="B155" s="43"/>
      <c r="C155" s="44" t="s">
        <v>1393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1366</v>
      </c>
      <c r="C156" s="432" t="s">
        <v>1367</v>
      </c>
      <c r="D156" s="432"/>
      <c r="E156" s="432"/>
      <c r="F156" s="3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BP156" s="33"/>
      <c r="BQ156" s="41" t="s">
        <v>1367</v>
      </c>
      <c r="BR156" s="34"/>
    </row>
    <row r="157" spans="1:70" s="3" customFormat="1" ht="15" x14ac:dyDescent="0.25">
      <c r="A157" s="42"/>
      <c r="B157" s="43"/>
      <c r="C157" s="44" t="s">
        <v>1395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1396</v>
      </c>
      <c r="C158" s="432" t="s">
        <v>1397</v>
      </c>
      <c r="D158" s="432"/>
      <c r="E158" s="432"/>
      <c r="F158" s="3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BP158" s="33"/>
      <c r="BQ158" s="41" t="s">
        <v>1397</v>
      </c>
      <c r="BR158" s="34"/>
    </row>
    <row r="159" spans="1:70" s="3" customFormat="1" ht="15" x14ac:dyDescent="0.25">
      <c r="A159" s="42"/>
      <c r="B159" s="43"/>
      <c r="C159" s="44" t="s">
        <v>1398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1399</v>
      </c>
      <c r="C160" s="432" t="s">
        <v>1400</v>
      </c>
      <c r="D160" s="432"/>
      <c r="E160" s="432"/>
      <c r="F160" s="3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BP160" s="33"/>
      <c r="BQ160" s="41" t="s">
        <v>1400</v>
      </c>
      <c r="BR160" s="34"/>
    </row>
    <row r="161" spans="1:70" s="3" customFormat="1" ht="15" x14ac:dyDescent="0.25">
      <c r="A161" s="42"/>
      <c r="B161" s="43"/>
      <c r="C161" s="44" t="s">
        <v>1401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432" t="s">
        <v>1402</v>
      </c>
      <c r="D162" s="432"/>
      <c r="E162" s="432"/>
      <c r="F162" s="3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BP162" s="33"/>
      <c r="BQ162" s="41" t="s">
        <v>1402</v>
      </c>
      <c r="BR162" s="34"/>
    </row>
    <row r="163" spans="1:70" s="3" customFormat="1" ht="15" x14ac:dyDescent="0.25">
      <c r="A163" s="42"/>
      <c r="B163" s="43"/>
      <c r="C163" s="44" t="s">
        <v>1403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1404</v>
      </c>
      <c r="C164" s="432" t="s">
        <v>1405</v>
      </c>
      <c r="D164" s="432"/>
      <c r="E164" s="432"/>
      <c r="F164" s="3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BP164" s="33"/>
      <c r="BQ164" s="41" t="s">
        <v>1405</v>
      </c>
      <c r="BR164" s="34"/>
    </row>
    <row r="165" spans="1:70" s="3" customFormat="1" ht="15" x14ac:dyDescent="0.25">
      <c r="A165" s="42"/>
      <c r="B165" s="43"/>
      <c r="C165" s="44" t="s">
        <v>1406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1373</v>
      </c>
      <c r="C166" s="432" t="s">
        <v>1374</v>
      </c>
      <c r="D166" s="432"/>
      <c r="E166" s="432"/>
      <c r="F166" s="3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BP166" s="33"/>
      <c r="BQ166" s="41" t="s">
        <v>1374</v>
      </c>
      <c r="BR166" s="34"/>
    </row>
    <row r="167" spans="1:70" s="3" customFormat="1" ht="15" x14ac:dyDescent="0.25">
      <c r="A167" s="42"/>
      <c r="B167" s="43"/>
      <c r="C167" s="44" t="s">
        <v>1407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6"/>
      <c r="BP167" s="33"/>
      <c r="BQ167" s="41"/>
      <c r="BR167" s="34"/>
    </row>
    <row r="168" spans="1:70" s="3" customFormat="1" ht="15" x14ac:dyDescent="0.25">
      <c r="A168" s="445" t="s">
        <v>1408</v>
      </c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7"/>
      <c r="BP168" s="33"/>
      <c r="BQ168" s="41"/>
      <c r="BR168" s="34" t="s">
        <v>1408</v>
      </c>
    </row>
    <row r="169" spans="1:70" s="3" customFormat="1" ht="67.5" x14ac:dyDescent="0.25">
      <c r="A169" s="35" t="s">
        <v>363</v>
      </c>
      <c r="B169" s="36" t="s">
        <v>812</v>
      </c>
      <c r="C169" s="432" t="s">
        <v>813</v>
      </c>
      <c r="D169" s="432"/>
      <c r="E169" s="432"/>
      <c r="F169" s="3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BP169" s="33"/>
      <c r="BQ169" s="41" t="s">
        <v>813</v>
      </c>
      <c r="BR169" s="34"/>
    </row>
    <row r="170" spans="1:70" s="3" customFormat="1" ht="15" x14ac:dyDescent="0.25">
      <c r="A170" s="42"/>
      <c r="B170" s="43"/>
      <c r="C170" s="44" t="s">
        <v>1409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818</v>
      </c>
      <c r="F171" s="49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BP171" s="33"/>
      <c r="BQ171" s="41"/>
      <c r="BR171" s="34"/>
    </row>
    <row r="172" spans="1:70" s="3" customFormat="1" ht="15" x14ac:dyDescent="0.25">
      <c r="A172" s="47"/>
      <c r="B172" s="48"/>
      <c r="C172" s="48"/>
      <c r="D172" s="48"/>
      <c r="E172" s="49" t="s">
        <v>819</v>
      </c>
      <c r="F172" s="49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BP173" s="33"/>
      <c r="BQ173" s="41"/>
      <c r="BR173" s="34"/>
    </row>
    <row r="174" spans="1:70" s="3" customFormat="1" ht="67.5" x14ac:dyDescent="0.25">
      <c r="A174" s="35" t="s">
        <v>1410</v>
      </c>
      <c r="B174" s="36" t="s">
        <v>1411</v>
      </c>
      <c r="C174" s="432" t="s">
        <v>822</v>
      </c>
      <c r="D174" s="432"/>
      <c r="E174" s="432"/>
      <c r="F174" s="3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BP174" s="33"/>
      <c r="BQ174" s="41" t="s">
        <v>822</v>
      </c>
      <c r="BR174" s="34"/>
    </row>
    <row r="175" spans="1:70" s="3" customFormat="1" ht="67.5" x14ac:dyDescent="0.25">
      <c r="A175" s="35" t="s">
        <v>371</v>
      </c>
      <c r="B175" s="36" t="s">
        <v>849</v>
      </c>
      <c r="C175" s="432" t="s">
        <v>850</v>
      </c>
      <c r="D175" s="432"/>
      <c r="E175" s="432"/>
      <c r="F175" s="3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1412</v>
      </c>
      <c r="O175" s="39">
        <v>595.6</v>
      </c>
      <c r="BP175" s="33"/>
      <c r="BQ175" s="41" t="s">
        <v>850</v>
      </c>
      <c r="BR175" s="34"/>
    </row>
    <row r="176" spans="1:70" s="3" customFormat="1" ht="15" x14ac:dyDescent="0.25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1414</v>
      </c>
      <c r="F177" s="49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1415</v>
      </c>
      <c r="F178" s="49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432" t="s">
        <v>859</v>
      </c>
      <c r="D180" s="432"/>
      <c r="E180" s="432"/>
      <c r="F180" s="3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BP180" s="33"/>
      <c r="BQ180" s="41" t="s">
        <v>859</v>
      </c>
      <c r="BR180" s="34"/>
    </row>
    <row r="181" spans="1:70" s="3" customFormat="1" ht="15" x14ac:dyDescent="0.25">
      <c r="A181" s="42"/>
      <c r="B181" s="43"/>
      <c r="C181" s="44" t="s">
        <v>1416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5" x14ac:dyDescent="0.25">
      <c r="A182" s="445" t="s">
        <v>1417</v>
      </c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7"/>
      <c r="BP182" s="33"/>
      <c r="BQ182" s="41"/>
      <c r="BR182" s="34" t="s">
        <v>1417</v>
      </c>
    </row>
    <row r="183" spans="1:70" s="3" customFormat="1" ht="67.5" x14ac:dyDescent="0.25">
      <c r="A183" s="35" t="s">
        <v>384</v>
      </c>
      <c r="B183" s="36" t="s">
        <v>1418</v>
      </c>
      <c r="C183" s="432" t="s">
        <v>1419</v>
      </c>
      <c r="D183" s="432"/>
      <c r="E183" s="432"/>
      <c r="F183" s="35" t="s">
        <v>174</v>
      </c>
      <c r="G183" s="56">
        <v>0.15</v>
      </c>
      <c r="H183" s="39" t="s">
        <v>1420</v>
      </c>
      <c r="I183" s="39" t="s">
        <v>1421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1422</v>
      </c>
      <c r="O183" s="39">
        <v>85.72</v>
      </c>
      <c r="BP183" s="33"/>
      <c r="BQ183" s="41" t="s">
        <v>1419</v>
      </c>
      <c r="BR183" s="34"/>
    </row>
    <row r="184" spans="1:70" s="3" customFormat="1" ht="15" x14ac:dyDescent="0.25">
      <c r="A184" s="42"/>
      <c r="B184" s="43"/>
      <c r="C184" s="44" t="s">
        <v>86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1423</v>
      </c>
      <c r="F185" s="49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1424</v>
      </c>
      <c r="F186" s="49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BP186" s="33"/>
      <c r="BQ186" s="41"/>
      <c r="BR186" s="34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432" t="s">
        <v>576</v>
      </c>
      <c r="D188" s="432"/>
      <c r="E188" s="432"/>
      <c r="F188" s="3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BP188" s="33"/>
      <c r="BQ188" s="41" t="s">
        <v>576</v>
      </c>
      <c r="BR188" s="34"/>
    </row>
    <row r="189" spans="1:70" s="3" customFormat="1" ht="67.5" x14ac:dyDescent="0.25">
      <c r="A189" s="35" t="s">
        <v>388</v>
      </c>
      <c r="B189" s="36" t="s">
        <v>589</v>
      </c>
      <c r="C189" s="432" t="s">
        <v>590</v>
      </c>
      <c r="D189" s="432"/>
      <c r="E189" s="432"/>
      <c r="F189" s="3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BP189" s="33"/>
      <c r="BQ189" s="41" t="s">
        <v>590</v>
      </c>
      <c r="BR189" s="34"/>
    </row>
    <row r="190" spans="1:70" s="3" customFormat="1" ht="15" x14ac:dyDescent="0.25">
      <c r="A190" s="42"/>
      <c r="B190" s="43"/>
      <c r="C190" s="44" t="s">
        <v>680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1425</v>
      </c>
      <c r="F191" s="49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1426</v>
      </c>
      <c r="F192" s="49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1427</v>
      </c>
      <c r="C194" s="432" t="s">
        <v>643</v>
      </c>
      <c r="D194" s="432"/>
      <c r="E194" s="432"/>
      <c r="F194" s="3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432" t="s">
        <v>1428</v>
      </c>
      <c r="D195" s="432"/>
      <c r="E195" s="432"/>
      <c r="F195" s="3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BP195" s="33"/>
      <c r="BQ195" s="41" t="s">
        <v>1428</v>
      </c>
      <c r="BR195" s="34"/>
    </row>
    <row r="196" spans="1:70" s="3" customFormat="1" ht="15" x14ac:dyDescent="0.25">
      <c r="A196" s="42"/>
      <c r="B196" s="43"/>
      <c r="C196" s="44" t="s">
        <v>680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395</v>
      </c>
      <c r="B197" s="36" t="s">
        <v>1429</v>
      </c>
      <c r="C197" s="432" t="s">
        <v>1430</v>
      </c>
      <c r="D197" s="432"/>
      <c r="E197" s="432"/>
      <c r="F197" s="35" t="s">
        <v>174</v>
      </c>
      <c r="G197" s="56">
        <v>0.02</v>
      </c>
      <c r="H197" s="39" t="s">
        <v>1431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BP197" s="33"/>
      <c r="BQ197" s="41" t="s">
        <v>1430</v>
      </c>
      <c r="BR197" s="34"/>
    </row>
    <row r="198" spans="1:70" s="3" customFormat="1" ht="15" x14ac:dyDescent="0.25">
      <c r="A198" s="42"/>
      <c r="B198" s="43"/>
      <c r="C198" s="44" t="s">
        <v>680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1432</v>
      </c>
      <c r="F199" s="49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1433</v>
      </c>
      <c r="F200" s="49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1434</v>
      </c>
      <c r="C202" s="432" t="s">
        <v>1435</v>
      </c>
      <c r="D202" s="432"/>
      <c r="E202" s="432"/>
      <c r="F202" s="3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BP202" s="33"/>
      <c r="BQ202" s="41" t="s">
        <v>1435</v>
      </c>
      <c r="BR202" s="34"/>
    </row>
    <row r="203" spans="1:70" s="3" customFormat="1" ht="15" x14ac:dyDescent="0.25">
      <c r="A203" s="42"/>
      <c r="B203" s="43"/>
      <c r="C203" s="44" t="s">
        <v>626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432" t="s">
        <v>1428</v>
      </c>
      <c r="D204" s="432"/>
      <c r="E204" s="432"/>
      <c r="F204" s="3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BP204" s="33"/>
      <c r="BQ204" s="41" t="s">
        <v>1428</v>
      </c>
      <c r="BR204" s="34"/>
    </row>
    <row r="205" spans="1:70" s="3" customFormat="1" ht="15" x14ac:dyDescent="0.25">
      <c r="A205" s="42"/>
      <c r="B205" s="43"/>
      <c r="C205" s="44" t="s">
        <v>680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  <c r="BR205" s="34"/>
    </row>
    <row r="206" spans="1:70" s="3" customFormat="1" ht="67.5" x14ac:dyDescent="0.25">
      <c r="A206" s="35" t="s">
        <v>401</v>
      </c>
      <c r="B206" s="36" t="s">
        <v>1429</v>
      </c>
      <c r="C206" s="432" t="s">
        <v>1430</v>
      </c>
      <c r="D206" s="432"/>
      <c r="E206" s="432"/>
      <c r="F206" s="35" t="s">
        <v>174</v>
      </c>
      <c r="G206" s="56">
        <v>0.02</v>
      </c>
      <c r="H206" s="39" t="s">
        <v>1431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BP206" s="33"/>
      <c r="BQ206" s="41" t="s">
        <v>1430</v>
      </c>
      <c r="BR206" s="34"/>
    </row>
    <row r="207" spans="1:70" s="3" customFormat="1" ht="15" x14ac:dyDescent="0.25">
      <c r="A207" s="42"/>
      <c r="B207" s="43"/>
      <c r="C207" s="44" t="s">
        <v>680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  <c r="BR207" s="34"/>
    </row>
    <row r="208" spans="1:70" s="3" customFormat="1" ht="15" x14ac:dyDescent="0.25">
      <c r="A208" s="47"/>
      <c r="B208" s="48"/>
      <c r="C208" s="48"/>
      <c r="D208" s="48"/>
      <c r="E208" s="49" t="s">
        <v>1432</v>
      </c>
      <c r="F208" s="49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1433</v>
      </c>
      <c r="F209" s="49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432" t="s">
        <v>1436</v>
      </c>
      <c r="D211" s="432"/>
      <c r="E211" s="432"/>
      <c r="F211" s="3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BP211" s="33"/>
      <c r="BQ211" s="41" t="s">
        <v>1436</v>
      </c>
      <c r="BR211" s="34"/>
    </row>
    <row r="212" spans="1:70" s="3" customFormat="1" ht="15" x14ac:dyDescent="0.25">
      <c r="A212" s="42"/>
      <c r="B212" s="43"/>
      <c r="C212" s="44" t="s">
        <v>626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432" t="s">
        <v>1428</v>
      </c>
      <c r="D213" s="432"/>
      <c r="E213" s="432"/>
      <c r="F213" s="3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BP213" s="33"/>
      <c r="BQ213" s="41" t="s">
        <v>1428</v>
      </c>
      <c r="BR213" s="34"/>
    </row>
    <row r="214" spans="1:70" s="3" customFormat="1" ht="15" x14ac:dyDescent="0.25">
      <c r="A214" s="42"/>
      <c r="B214" s="43"/>
      <c r="C214" s="44" t="s">
        <v>680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6"/>
      <c r="BP214" s="33"/>
      <c r="BQ214" s="41"/>
      <c r="BR214" s="34"/>
    </row>
    <row r="215" spans="1:70" s="3" customFormat="1" ht="15" x14ac:dyDescent="0.25">
      <c r="A215" s="445" t="s">
        <v>1437</v>
      </c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7"/>
      <c r="BP215" s="33"/>
      <c r="BQ215" s="41"/>
      <c r="BR215" s="34" t="s">
        <v>1437</v>
      </c>
    </row>
    <row r="216" spans="1:70" s="3" customFormat="1" ht="67.5" x14ac:dyDescent="0.25">
      <c r="A216" s="35" t="s">
        <v>407</v>
      </c>
      <c r="B216" s="36" t="s">
        <v>324</v>
      </c>
      <c r="C216" s="432" t="s">
        <v>325</v>
      </c>
      <c r="D216" s="432"/>
      <c r="E216" s="432"/>
      <c r="F216" s="35" t="s">
        <v>326</v>
      </c>
      <c r="G216" s="55">
        <v>1</v>
      </c>
      <c r="H216" s="39" t="s">
        <v>1438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BP216" s="33"/>
      <c r="BQ216" s="41" t="s">
        <v>325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1439</v>
      </c>
      <c r="F217" s="49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1440</v>
      </c>
      <c r="F218" s="49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1441</v>
      </c>
      <c r="C220" s="432" t="s">
        <v>1442</v>
      </c>
      <c r="D220" s="432"/>
      <c r="E220" s="432"/>
      <c r="F220" s="3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BP220" s="33"/>
      <c r="BQ220" s="41" t="s">
        <v>1442</v>
      </c>
      <c r="BR220" s="34"/>
    </row>
    <row r="221" spans="1:70" s="3" customFormat="1" ht="67.5" x14ac:dyDescent="0.25">
      <c r="A221" s="35" t="s">
        <v>411</v>
      </c>
      <c r="B221" s="36" t="s">
        <v>343</v>
      </c>
      <c r="C221" s="432" t="s">
        <v>344</v>
      </c>
      <c r="D221" s="432"/>
      <c r="E221" s="432"/>
      <c r="F221" s="35" t="s">
        <v>345</v>
      </c>
      <c r="G221" s="58">
        <v>2.9999999999999997E-4</v>
      </c>
      <c r="H221" s="39" t="s">
        <v>1443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BP221" s="33"/>
      <c r="BQ221" s="41" t="s">
        <v>344</v>
      </c>
      <c r="BR221" s="34"/>
    </row>
    <row r="222" spans="1:70" s="3" customFormat="1" ht="15" x14ac:dyDescent="0.25">
      <c r="A222" s="42"/>
      <c r="B222" s="43"/>
      <c r="C222" s="44" t="s">
        <v>1444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1445</v>
      </c>
      <c r="F223" s="49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1446</v>
      </c>
      <c r="F224" s="49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BP224" s="33"/>
      <c r="BQ224" s="41"/>
      <c r="BR224" s="34"/>
    </row>
    <row r="225" spans="1:71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1447</v>
      </c>
      <c r="C226" s="432" t="s">
        <v>1448</v>
      </c>
      <c r="D226" s="432"/>
      <c r="E226" s="432"/>
      <c r="F226" s="3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BP226" s="33"/>
      <c r="BQ226" s="41" t="s">
        <v>1448</v>
      </c>
      <c r="BR226" s="34"/>
    </row>
    <row r="227" spans="1:71" s="3" customFormat="1" ht="15" x14ac:dyDescent="0.25">
      <c r="A227" s="445" t="s">
        <v>1449</v>
      </c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7"/>
      <c r="BP227" s="33"/>
      <c r="BQ227" s="41"/>
      <c r="BR227" s="34" t="s">
        <v>1449</v>
      </c>
    </row>
    <row r="228" spans="1:71" s="3" customFormat="1" ht="67.5" x14ac:dyDescent="0.25">
      <c r="A228" s="35" t="s">
        <v>415</v>
      </c>
      <c r="B228" s="36" t="s">
        <v>737</v>
      </c>
      <c r="C228" s="432" t="s">
        <v>738</v>
      </c>
      <c r="D228" s="432"/>
      <c r="E228" s="432"/>
      <c r="F228" s="3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1450</v>
      </c>
      <c r="O228" s="39">
        <v>902.89</v>
      </c>
      <c r="BP228" s="33"/>
      <c r="BQ228" s="41" t="s">
        <v>738</v>
      </c>
      <c r="BR228" s="34"/>
    </row>
    <row r="229" spans="1:71" s="3" customFormat="1" ht="15" x14ac:dyDescent="0.25">
      <c r="A229" s="42"/>
      <c r="B229" s="43"/>
      <c r="C229" s="44" t="s">
        <v>1451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1" s="3" customFormat="1" ht="15" x14ac:dyDescent="0.25">
      <c r="A230" s="47"/>
      <c r="B230" s="48"/>
      <c r="C230" s="48"/>
      <c r="D230" s="48"/>
      <c r="E230" s="49" t="s">
        <v>1452</v>
      </c>
      <c r="F230" s="49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BP230" s="33"/>
      <c r="BQ230" s="41"/>
      <c r="BR230" s="34"/>
    </row>
    <row r="231" spans="1:71" s="3" customFormat="1" ht="15" x14ac:dyDescent="0.25">
      <c r="A231" s="47"/>
      <c r="B231" s="48"/>
      <c r="C231" s="48"/>
      <c r="D231" s="48"/>
      <c r="E231" s="49" t="s">
        <v>1453</v>
      </c>
      <c r="F231" s="49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BP231" s="33"/>
      <c r="BQ231" s="41"/>
      <c r="BR231" s="34"/>
    </row>
    <row r="232" spans="1:71" s="3" customFormat="1" ht="15" x14ac:dyDescent="0.25">
      <c r="A232" s="47"/>
      <c r="B232" s="48"/>
      <c r="C232" s="48"/>
      <c r="D232" s="48"/>
      <c r="E232" s="49" t="s">
        <v>47</v>
      </c>
      <c r="F232" s="49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432" t="s">
        <v>748</v>
      </c>
      <c r="D233" s="432"/>
      <c r="E233" s="432"/>
      <c r="F233" s="3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BP233" s="33"/>
      <c r="BQ233" s="41" t="s">
        <v>748</v>
      </c>
      <c r="BR233" s="34"/>
    </row>
    <row r="234" spans="1:71" s="3" customFormat="1" ht="15" x14ac:dyDescent="0.25">
      <c r="A234" s="42"/>
      <c r="B234" s="43"/>
      <c r="C234" s="44" t="s">
        <v>1454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432" t="s">
        <v>752</v>
      </c>
      <c r="D235" s="432"/>
      <c r="E235" s="432"/>
      <c r="F235" s="3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1357</v>
      </c>
      <c r="C236" s="432" t="s">
        <v>756</v>
      </c>
      <c r="D236" s="432"/>
      <c r="E236" s="432"/>
      <c r="F236" s="3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1455</v>
      </c>
      <c r="C237" s="432" t="s">
        <v>754</v>
      </c>
      <c r="D237" s="432"/>
      <c r="E237" s="432"/>
      <c r="F237" s="3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1357</v>
      </c>
      <c r="C238" s="432" t="s">
        <v>1456</v>
      </c>
      <c r="D238" s="432"/>
      <c r="E238" s="432"/>
      <c r="F238" s="3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BP238" s="33"/>
      <c r="BQ238" s="41" t="s">
        <v>1456</v>
      </c>
      <c r="BR238" s="34"/>
    </row>
    <row r="239" spans="1:71" s="3" customFormat="1" ht="67.5" x14ac:dyDescent="0.25">
      <c r="A239" s="35" t="s">
        <v>1457</v>
      </c>
      <c r="B239" s="36" t="s">
        <v>761</v>
      </c>
      <c r="C239" s="432" t="s">
        <v>762</v>
      </c>
      <c r="D239" s="432"/>
      <c r="E239" s="432"/>
      <c r="F239" s="3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BP239" s="33"/>
      <c r="BQ239" s="41" t="s">
        <v>762</v>
      </c>
      <c r="BR239" s="34"/>
    </row>
    <row r="240" spans="1:71" s="3" customFormat="1" ht="22.5" x14ac:dyDescent="0.25">
      <c r="A240" s="440" t="s">
        <v>938</v>
      </c>
      <c r="B240" s="441"/>
      <c r="C240" s="441"/>
      <c r="D240" s="441"/>
      <c r="E240" s="441"/>
      <c r="F240" s="441"/>
      <c r="G240" s="441"/>
      <c r="H240" s="441"/>
      <c r="I240" s="441"/>
      <c r="J240" s="441"/>
      <c r="K240" s="442"/>
      <c r="L240" s="39">
        <v>2401359.16</v>
      </c>
      <c r="M240" s="39">
        <v>115101.55</v>
      </c>
      <c r="N240" s="39" t="s">
        <v>1458</v>
      </c>
      <c r="O240" s="39">
        <v>1713033.99</v>
      </c>
      <c r="BS240" s="41" t="s">
        <v>938</v>
      </c>
    </row>
    <row r="241" spans="1:72" s="3" customFormat="1" ht="15" x14ac:dyDescent="0.25">
      <c r="A241" s="440" t="s">
        <v>940</v>
      </c>
      <c r="B241" s="441"/>
      <c r="C241" s="441"/>
      <c r="D241" s="441"/>
      <c r="E241" s="441"/>
      <c r="F241" s="441"/>
      <c r="G241" s="441"/>
      <c r="H241" s="441"/>
      <c r="I241" s="441"/>
      <c r="J241" s="441"/>
      <c r="K241" s="442"/>
      <c r="L241" s="39">
        <v>113367.65</v>
      </c>
      <c r="M241" s="39"/>
      <c r="N241" s="39"/>
      <c r="O241" s="39"/>
      <c r="BS241" s="41" t="s">
        <v>940</v>
      </c>
    </row>
    <row r="242" spans="1:72" s="3" customFormat="1" ht="15" x14ac:dyDescent="0.25">
      <c r="A242" s="437" t="s">
        <v>941</v>
      </c>
      <c r="B242" s="438"/>
      <c r="C242" s="438"/>
      <c r="D242" s="438"/>
      <c r="E242" s="438"/>
      <c r="F242" s="438"/>
      <c r="G242" s="438"/>
      <c r="H242" s="438"/>
      <c r="I242" s="438"/>
      <c r="J242" s="438"/>
      <c r="K242" s="439"/>
      <c r="L242" s="61"/>
      <c r="M242" s="61"/>
      <c r="N242" s="61"/>
      <c r="O242" s="61"/>
      <c r="BS242" s="41"/>
      <c r="BT242" s="2" t="s">
        <v>941</v>
      </c>
    </row>
    <row r="243" spans="1:72" s="3" customFormat="1" ht="15" x14ac:dyDescent="0.25">
      <c r="A243" s="437" t="s">
        <v>1459</v>
      </c>
      <c r="B243" s="438"/>
      <c r="C243" s="438"/>
      <c r="D243" s="438"/>
      <c r="E243" s="438"/>
      <c r="F243" s="438"/>
      <c r="G243" s="438"/>
      <c r="H243" s="438"/>
      <c r="I243" s="438"/>
      <c r="J243" s="438"/>
      <c r="K243" s="439"/>
      <c r="L243" s="61">
        <v>15920.35</v>
      </c>
      <c r="M243" s="61"/>
      <c r="N243" s="61"/>
      <c r="O243" s="61"/>
      <c r="BS243" s="41"/>
      <c r="BT243" s="2" t="s">
        <v>1459</v>
      </c>
    </row>
    <row r="244" spans="1:72" s="3" customFormat="1" ht="15" x14ac:dyDescent="0.25">
      <c r="A244" s="437" t="s">
        <v>1460</v>
      </c>
      <c r="B244" s="438"/>
      <c r="C244" s="438"/>
      <c r="D244" s="438"/>
      <c r="E244" s="438"/>
      <c r="F244" s="438"/>
      <c r="G244" s="438"/>
      <c r="H244" s="438"/>
      <c r="I244" s="438"/>
      <c r="J244" s="438"/>
      <c r="K244" s="439"/>
      <c r="L244" s="61">
        <v>97110.77</v>
      </c>
      <c r="M244" s="61"/>
      <c r="N244" s="61"/>
      <c r="O244" s="61"/>
      <c r="BS244" s="41"/>
      <c r="BT244" s="2" t="s">
        <v>1460</v>
      </c>
    </row>
    <row r="245" spans="1:72" s="3" customFormat="1" ht="15" x14ac:dyDescent="0.25">
      <c r="A245" s="437" t="s">
        <v>1461</v>
      </c>
      <c r="B245" s="438"/>
      <c r="C245" s="438"/>
      <c r="D245" s="438"/>
      <c r="E245" s="438"/>
      <c r="F245" s="438"/>
      <c r="G245" s="438"/>
      <c r="H245" s="438"/>
      <c r="I245" s="438"/>
      <c r="J245" s="438"/>
      <c r="K245" s="439"/>
      <c r="L245" s="61">
        <v>336.53</v>
      </c>
      <c r="M245" s="61"/>
      <c r="N245" s="61"/>
      <c r="O245" s="61"/>
      <c r="BS245" s="41"/>
      <c r="BT245" s="2" t="s">
        <v>1461</v>
      </c>
    </row>
    <row r="246" spans="1:72" s="3" customFormat="1" ht="15" x14ac:dyDescent="0.25">
      <c r="A246" s="440" t="s">
        <v>945</v>
      </c>
      <c r="B246" s="441"/>
      <c r="C246" s="441"/>
      <c r="D246" s="441"/>
      <c r="E246" s="441"/>
      <c r="F246" s="441"/>
      <c r="G246" s="441"/>
      <c r="H246" s="441"/>
      <c r="I246" s="441"/>
      <c r="J246" s="441"/>
      <c r="K246" s="442"/>
      <c r="L246" s="39">
        <v>60132.44</v>
      </c>
      <c r="M246" s="39"/>
      <c r="N246" s="39"/>
      <c r="O246" s="39"/>
      <c r="BS246" s="41" t="s">
        <v>945</v>
      </c>
    </row>
    <row r="247" spans="1:72" s="3" customFormat="1" ht="15" x14ac:dyDescent="0.25">
      <c r="A247" s="437" t="s">
        <v>941</v>
      </c>
      <c r="B247" s="438"/>
      <c r="C247" s="438"/>
      <c r="D247" s="438"/>
      <c r="E247" s="438"/>
      <c r="F247" s="438"/>
      <c r="G247" s="438"/>
      <c r="H247" s="438"/>
      <c r="I247" s="438"/>
      <c r="J247" s="438"/>
      <c r="K247" s="439"/>
      <c r="L247" s="61"/>
      <c r="M247" s="61"/>
      <c r="N247" s="61"/>
      <c r="O247" s="61"/>
      <c r="BS247" s="41"/>
      <c r="BT247" s="2" t="s">
        <v>941</v>
      </c>
    </row>
    <row r="248" spans="1:72" s="3" customFormat="1" ht="15" x14ac:dyDescent="0.25">
      <c r="A248" s="437" t="s">
        <v>1462</v>
      </c>
      <c r="B248" s="438"/>
      <c r="C248" s="438"/>
      <c r="D248" s="438"/>
      <c r="E248" s="438"/>
      <c r="F248" s="438"/>
      <c r="G248" s="438"/>
      <c r="H248" s="438"/>
      <c r="I248" s="438"/>
      <c r="J248" s="438"/>
      <c r="K248" s="439"/>
      <c r="L248" s="61">
        <v>51045.99</v>
      </c>
      <c r="M248" s="61"/>
      <c r="N248" s="61"/>
      <c r="O248" s="61"/>
      <c r="BS248" s="41"/>
      <c r="BT248" s="2" t="s">
        <v>1462</v>
      </c>
    </row>
    <row r="249" spans="1:72" s="3" customFormat="1" ht="15" x14ac:dyDescent="0.25">
      <c r="A249" s="437" t="s">
        <v>1463</v>
      </c>
      <c r="B249" s="438"/>
      <c r="C249" s="438"/>
      <c r="D249" s="438"/>
      <c r="E249" s="438"/>
      <c r="F249" s="438"/>
      <c r="G249" s="438"/>
      <c r="H249" s="438"/>
      <c r="I249" s="438"/>
      <c r="J249" s="438"/>
      <c r="K249" s="439"/>
      <c r="L249" s="61">
        <v>8881.8799999999992</v>
      </c>
      <c r="M249" s="61"/>
      <c r="N249" s="61"/>
      <c r="O249" s="61"/>
      <c r="BS249" s="41"/>
      <c r="BT249" s="2" t="s">
        <v>1463</v>
      </c>
    </row>
    <row r="250" spans="1:72" s="3" customFormat="1" ht="15" x14ac:dyDescent="0.25">
      <c r="A250" s="437" t="s">
        <v>1464</v>
      </c>
      <c r="B250" s="438"/>
      <c r="C250" s="438"/>
      <c r="D250" s="438"/>
      <c r="E250" s="438"/>
      <c r="F250" s="438"/>
      <c r="G250" s="438"/>
      <c r="H250" s="438"/>
      <c r="I250" s="438"/>
      <c r="J250" s="438"/>
      <c r="K250" s="439"/>
      <c r="L250" s="61">
        <v>13.21</v>
      </c>
      <c r="M250" s="61"/>
      <c r="N250" s="61"/>
      <c r="O250" s="61"/>
      <c r="BS250" s="41"/>
      <c r="BT250" s="2" t="s">
        <v>1464</v>
      </c>
    </row>
    <row r="251" spans="1:72" s="3" customFormat="1" ht="15" x14ac:dyDescent="0.25">
      <c r="A251" s="437" t="s">
        <v>1465</v>
      </c>
      <c r="B251" s="438"/>
      <c r="C251" s="438"/>
      <c r="D251" s="438"/>
      <c r="E251" s="438"/>
      <c r="F251" s="438"/>
      <c r="G251" s="438"/>
      <c r="H251" s="438"/>
      <c r="I251" s="438"/>
      <c r="J251" s="438"/>
      <c r="K251" s="439"/>
      <c r="L251" s="61">
        <v>191.36</v>
      </c>
      <c r="M251" s="61"/>
      <c r="N251" s="61"/>
      <c r="O251" s="61"/>
      <c r="BS251" s="41"/>
      <c r="BT251" s="2" t="s">
        <v>1465</v>
      </c>
    </row>
    <row r="252" spans="1:72" s="3" customFormat="1" ht="15" x14ac:dyDescent="0.25">
      <c r="A252" s="440" t="s">
        <v>951</v>
      </c>
      <c r="B252" s="441"/>
      <c r="C252" s="441"/>
      <c r="D252" s="441"/>
      <c r="E252" s="441"/>
      <c r="F252" s="441"/>
      <c r="G252" s="441"/>
      <c r="H252" s="441"/>
      <c r="I252" s="441"/>
      <c r="J252" s="441"/>
      <c r="K252" s="442"/>
      <c r="L252" s="39"/>
      <c r="M252" s="39"/>
      <c r="N252" s="39"/>
      <c r="O252" s="39"/>
      <c r="BS252" s="41" t="s">
        <v>951</v>
      </c>
    </row>
    <row r="253" spans="1:72" s="3" customFormat="1" ht="15" x14ac:dyDescent="0.25">
      <c r="A253" s="437" t="s">
        <v>952</v>
      </c>
      <c r="B253" s="438"/>
      <c r="C253" s="438"/>
      <c r="D253" s="438"/>
      <c r="E253" s="438"/>
      <c r="F253" s="438"/>
      <c r="G253" s="438"/>
      <c r="H253" s="438"/>
      <c r="I253" s="438"/>
      <c r="J253" s="438"/>
      <c r="K253" s="439"/>
      <c r="L253" s="61"/>
      <c r="M253" s="61"/>
      <c r="N253" s="61"/>
      <c r="O253" s="61"/>
      <c r="BS253" s="41"/>
      <c r="BT253" s="2" t="s">
        <v>952</v>
      </c>
    </row>
    <row r="254" spans="1:72" s="3" customFormat="1" ht="15" x14ac:dyDescent="0.25">
      <c r="A254" s="437" t="s">
        <v>1466</v>
      </c>
      <c r="B254" s="438"/>
      <c r="C254" s="438"/>
      <c r="D254" s="438"/>
      <c r="E254" s="438"/>
      <c r="F254" s="438"/>
      <c r="G254" s="438"/>
      <c r="H254" s="438"/>
      <c r="I254" s="438"/>
      <c r="J254" s="438"/>
      <c r="K254" s="439"/>
      <c r="L254" s="61"/>
      <c r="M254" s="61"/>
      <c r="N254" s="61"/>
      <c r="O254" s="61"/>
      <c r="BS254" s="41"/>
      <c r="BT254" s="2" t="s">
        <v>1466</v>
      </c>
    </row>
    <row r="255" spans="1:72" s="3" customFormat="1" ht="22.5" x14ac:dyDescent="0.25">
      <c r="A255" s="437" t="s">
        <v>1467</v>
      </c>
      <c r="B255" s="438"/>
      <c r="C255" s="438"/>
      <c r="D255" s="438"/>
      <c r="E255" s="438"/>
      <c r="F255" s="438"/>
      <c r="G255" s="438"/>
      <c r="H255" s="438"/>
      <c r="I255" s="438"/>
      <c r="J255" s="438"/>
      <c r="K255" s="439"/>
      <c r="L255" s="61">
        <v>439.22</v>
      </c>
      <c r="M255" s="61">
        <v>313.98</v>
      </c>
      <c r="N255" s="61" t="s">
        <v>1381</v>
      </c>
      <c r="O255" s="61">
        <v>10.59</v>
      </c>
      <c r="BS255" s="41"/>
      <c r="BT255" s="2" t="s">
        <v>1467</v>
      </c>
    </row>
    <row r="256" spans="1:72" s="3" customFormat="1" ht="15" x14ac:dyDescent="0.25">
      <c r="A256" s="437" t="s">
        <v>1468</v>
      </c>
      <c r="B256" s="438"/>
      <c r="C256" s="438"/>
      <c r="D256" s="438"/>
      <c r="E256" s="438"/>
      <c r="F256" s="438"/>
      <c r="G256" s="438"/>
      <c r="H256" s="438"/>
      <c r="I256" s="438"/>
      <c r="J256" s="438"/>
      <c r="K256" s="439"/>
      <c r="L256" s="61">
        <v>336.53</v>
      </c>
      <c r="M256" s="61"/>
      <c r="N256" s="61"/>
      <c r="O256" s="61"/>
      <c r="BS256" s="41"/>
      <c r="BT256" s="2" t="s">
        <v>1468</v>
      </c>
    </row>
    <row r="257" spans="1:72" s="3" customFormat="1" ht="15" x14ac:dyDescent="0.25">
      <c r="A257" s="437" t="s">
        <v>1469</v>
      </c>
      <c r="B257" s="438"/>
      <c r="C257" s="438"/>
      <c r="D257" s="438"/>
      <c r="E257" s="438"/>
      <c r="F257" s="438"/>
      <c r="G257" s="438"/>
      <c r="H257" s="438"/>
      <c r="I257" s="438"/>
      <c r="J257" s="438"/>
      <c r="K257" s="439"/>
      <c r="L257" s="61">
        <v>191.36</v>
      </c>
      <c r="M257" s="61"/>
      <c r="N257" s="61"/>
      <c r="O257" s="61"/>
      <c r="BS257" s="41"/>
      <c r="BT257" s="2" t="s">
        <v>1469</v>
      </c>
    </row>
    <row r="258" spans="1:72" s="3" customFormat="1" ht="15" x14ac:dyDescent="0.25">
      <c r="A258" s="437" t="s">
        <v>957</v>
      </c>
      <c r="B258" s="438"/>
      <c r="C258" s="438"/>
      <c r="D258" s="438"/>
      <c r="E258" s="438"/>
      <c r="F258" s="438"/>
      <c r="G258" s="438"/>
      <c r="H258" s="438"/>
      <c r="I258" s="438"/>
      <c r="J258" s="438"/>
      <c r="K258" s="439"/>
      <c r="L258" s="61">
        <v>967.11</v>
      </c>
      <c r="M258" s="61"/>
      <c r="N258" s="61"/>
      <c r="O258" s="61"/>
      <c r="BS258" s="41"/>
      <c r="BT258" s="2" t="s">
        <v>957</v>
      </c>
    </row>
    <row r="259" spans="1:72" s="3" customFormat="1" ht="15" x14ac:dyDescent="0.25">
      <c r="A259" s="437" t="s">
        <v>953</v>
      </c>
      <c r="B259" s="438"/>
      <c r="C259" s="438"/>
      <c r="D259" s="438"/>
      <c r="E259" s="438"/>
      <c r="F259" s="438"/>
      <c r="G259" s="438"/>
      <c r="H259" s="438"/>
      <c r="I259" s="438"/>
      <c r="J259" s="438"/>
      <c r="K259" s="439"/>
      <c r="L259" s="61"/>
      <c r="M259" s="61"/>
      <c r="N259" s="61"/>
      <c r="O259" s="61"/>
      <c r="BS259" s="41"/>
      <c r="BT259" s="2" t="s">
        <v>953</v>
      </c>
    </row>
    <row r="260" spans="1:72" s="3" customFormat="1" ht="15" x14ac:dyDescent="0.25">
      <c r="A260" s="437" t="s">
        <v>1470</v>
      </c>
      <c r="B260" s="438"/>
      <c r="C260" s="438"/>
      <c r="D260" s="438"/>
      <c r="E260" s="438"/>
      <c r="F260" s="438"/>
      <c r="G260" s="438"/>
      <c r="H260" s="438"/>
      <c r="I260" s="438"/>
      <c r="J260" s="438"/>
      <c r="K260" s="439"/>
      <c r="L260" s="61">
        <v>27.73</v>
      </c>
      <c r="M260" s="61">
        <v>24.02</v>
      </c>
      <c r="N260" s="61">
        <v>3.71</v>
      </c>
      <c r="O260" s="61"/>
      <c r="BS260" s="41"/>
      <c r="BT260" s="2" t="s">
        <v>1470</v>
      </c>
    </row>
    <row r="261" spans="1:72" s="3" customFormat="1" ht="15" x14ac:dyDescent="0.25">
      <c r="A261" s="437" t="s">
        <v>1471</v>
      </c>
      <c r="B261" s="438"/>
      <c r="C261" s="438"/>
      <c r="D261" s="438"/>
      <c r="E261" s="438"/>
      <c r="F261" s="438"/>
      <c r="G261" s="438"/>
      <c r="H261" s="438"/>
      <c r="I261" s="438"/>
      <c r="J261" s="438"/>
      <c r="K261" s="439"/>
      <c r="L261" s="61">
        <v>23.3</v>
      </c>
      <c r="M261" s="61"/>
      <c r="N261" s="61"/>
      <c r="O261" s="61"/>
      <c r="BS261" s="41"/>
      <c r="BT261" s="2" t="s">
        <v>1471</v>
      </c>
    </row>
    <row r="262" spans="1:72" s="3" customFormat="1" ht="15" x14ac:dyDescent="0.25">
      <c r="A262" s="437" t="s">
        <v>1472</v>
      </c>
      <c r="B262" s="438"/>
      <c r="C262" s="438"/>
      <c r="D262" s="438"/>
      <c r="E262" s="438"/>
      <c r="F262" s="438"/>
      <c r="G262" s="438"/>
      <c r="H262" s="438"/>
      <c r="I262" s="438"/>
      <c r="J262" s="438"/>
      <c r="K262" s="439"/>
      <c r="L262" s="61">
        <v>13.21</v>
      </c>
      <c r="M262" s="61"/>
      <c r="N262" s="61"/>
      <c r="O262" s="61"/>
      <c r="BS262" s="41"/>
      <c r="BT262" s="2" t="s">
        <v>1472</v>
      </c>
    </row>
    <row r="263" spans="1:72" s="3" customFormat="1" ht="15" x14ac:dyDescent="0.25">
      <c r="A263" s="437" t="s">
        <v>957</v>
      </c>
      <c r="B263" s="438"/>
      <c r="C263" s="438"/>
      <c r="D263" s="438"/>
      <c r="E263" s="438"/>
      <c r="F263" s="438"/>
      <c r="G263" s="438"/>
      <c r="H263" s="438"/>
      <c r="I263" s="438"/>
      <c r="J263" s="438"/>
      <c r="K263" s="439"/>
      <c r="L263" s="61">
        <v>64.239999999999995</v>
      </c>
      <c r="M263" s="61"/>
      <c r="N263" s="61"/>
      <c r="O263" s="61"/>
      <c r="BS263" s="41"/>
      <c r="BT263" s="2" t="s">
        <v>957</v>
      </c>
    </row>
    <row r="264" spans="1:72" s="3" customFormat="1" ht="15" x14ac:dyDescent="0.25">
      <c r="A264" s="437" t="s">
        <v>958</v>
      </c>
      <c r="B264" s="438"/>
      <c r="C264" s="438"/>
      <c r="D264" s="438"/>
      <c r="E264" s="438"/>
      <c r="F264" s="438"/>
      <c r="G264" s="438"/>
      <c r="H264" s="438"/>
      <c r="I264" s="438"/>
      <c r="J264" s="438"/>
      <c r="K264" s="439"/>
      <c r="L264" s="61">
        <v>1031.3499999999999</v>
      </c>
      <c r="M264" s="61"/>
      <c r="N264" s="61"/>
      <c r="O264" s="61"/>
      <c r="BS264" s="41"/>
      <c r="BT264" s="2" t="s">
        <v>958</v>
      </c>
    </row>
    <row r="265" spans="1:72" s="3" customFormat="1" ht="15" x14ac:dyDescent="0.25">
      <c r="A265" s="437" t="s">
        <v>959</v>
      </c>
      <c r="B265" s="438"/>
      <c r="C265" s="438"/>
      <c r="D265" s="438"/>
      <c r="E265" s="438"/>
      <c r="F265" s="438"/>
      <c r="G265" s="438"/>
      <c r="H265" s="438"/>
      <c r="I265" s="438"/>
      <c r="J265" s="438"/>
      <c r="K265" s="439"/>
      <c r="L265" s="61"/>
      <c r="M265" s="61"/>
      <c r="N265" s="61"/>
      <c r="O265" s="61"/>
      <c r="BS265" s="41"/>
      <c r="BT265" s="2" t="s">
        <v>959</v>
      </c>
    </row>
    <row r="266" spans="1:72" s="3" customFormat="1" ht="15" x14ac:dyDescent="0.25">
      <c r="A266" s="437" t="s">
        <v>960</v>
      </c>
      <c r="B266" s="438"/>
      <c r="C266" s="438"/>
      <c r="D266" s="438"/>
      <c r="E266" s="438"/>
      <c r="F266" s="438"/>
      <c r="G266" s="438"/>
      <c r="H266" s="438"/>
      <c r="I266" s="438"/>
      <c r="J266" s="438"/>
      <c r="K266" s="439"/>
      <c r="L266" s="61"/>
      <c r="M266" s="61"/>
      <c r="N266" s="61"/>
      <c r="O266" s="61"/>
      <c r="BS266" s="41"/>
      <c r="BT266" s="2" t="s">
        <v>960</v>
      </c>
    </row>
    <row r="267" spans="1:72" s="3" customFormat="1" ht="22.5" x14ac:dyDescent="0.25">
      <c r="A267" s="437" t="s">
        <v>1473</v>
      </c>
      <c r="B267" s="438"/>
      <c r="C267" s="438"/>
      <c r="D267" s="438"/>
      <c r="E267" s="438"/>
      <c r="F267" s="438"/>
      <c r="G267" s="438"/>
      <c r="H267" s="438"/>
      <c r="I267" s="438"/>
      <c r="J267" s="438"/>
      <c r="K267" s="439"/>
      <c r="L267" s="61">
        <v>118135.78</v>
      </c>
      <c r="M267" s="61">
        <v>98005.29</v>
      </c>
      <c r="N267" s="61" t="s">
        <v>1474</v>
      </c>
      <c r="O267" s="61">
        <v>7681.25</v>
      </c>
      <c r="BS267" s="41"/>
      <c r="BT267" s="2" t="s">
        <v>1473</v>
      </c>
    </row>
    <row r="268" spans="1:72" s="3" customFormat="1" ht="15" x14ac:dyDescent="0.25">
      <c r="A268" s="437" t="s">
        <v>1475</v>
      </c>
      <c r="B268" s="438"/>
      <c r="C268" s="438"/>
      <c r="D268" s="438"/>
      <c r="E268" s="438"/>
      <c r="F268" s="438"/>
      <c r="G268" s="438"/>
      <c r="H268" s="438"/>
      <c r="I268" s="438"/>
      <c r="J268" s="438"/>
      <c r="K268" s="439"/>
      <c r="L268" s="61">
        <v>97087.47</v>
      </c>
      <c r="M268" s="61"/>
      <c r="N268" s="61"/>
      <c r="O268" s="61"/>
      <c r="BS268" s="41"/>
      <c r="BT268" s="2" t="s">
        <v>1475</v>
      </c>
    </row>
    <row r="269" spans="1:72" s="3" customFormat="1" ht="15" x14ac:dyDescent="0.25">
      <c r="A269" s="437" t="s">
        <v>1476</v>
      </c>
      <c r="B269" s="438"/>
      <c r="C269" s="438"/>
      <c r="D269" s="438"/>
      <c r="E269" s="438"/>
      <c r="F269" s="438"/>
      <c r="G269" s="438"/>
      <c r="H269" s="438"/>
      <c r="I269" s="438"/>
      <c r="J269" s="438"/>
      <c r="K269" s="439"/>
      <c r="L269" s="61">
        <v>51045.99</v>
      </c>
      <c r="M269" s="61"/>
      <c r="N269" s="61"/>
      <c r="O269" s="61"/>
      <c r="BS269" s="41"/>
      <c r="BT269" s="2" t="s">
        <v>1476</v>
      </c>
    </row>
    <row r="270" spans="1:72" s="3" customFormat="1" ht="15" x14ac:dyDescent="0.25">
      <c r="A270" s="437" t="s">
        <v>957</v>
      </c>
      <c r="B270" s="438"/>
      <c r="C270" s="438"/>
      <c r="D270" s="438"/>
      <c r="E270" s="438"/>
      <c r="F270" s="438"/>
      <c r="G270" s="438"/>
      <c r="H270" s="438"/>
      <c r="I270" s="438"/>
      <c r="J270" s="438"/>
      <c r="K270" s="439"/>
      <c r="L270" s="61">
        <v>266269.24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437" t="s">
        <v>976</v>
      </c>
      <c r="B271" s="438"/>
      <c r="C271" s="438"/>
      <c r="D271" s="438"/>
      <c r="E271" s="438"/>
      <c r="F271" s="438"/>
      <c r="G271" s="438"/>
      <c r="H271" s="438"/>
      <c r="I271" s="438"/>
      <c r="J271" s="438"/>
      <c r="K271" s="439"/>
      <c r="L271" s="61"/>
      <c r="M271" s="61"/>
      <c r="N271" s="61"/>
      <c r="O271" s="61"/>
      <c r="BS271" s="41"/>
      <c r="BT271" s="2" t="s">
        <v>976</v>
      </c>
    </row>
    <row r="272" spans="1:72" s="3" customFormat="1" ht="15" x14ac:dyDescent="0.25">
      <c r="A272" s="437" t="s">
        <v>1477</v>
      </c>
      <c r="B272" s="438"/>
      <c r="C272" s="438"/>
      <c r="D272" s="438"/>
      <c r="E272" s="438"/>
      <c r="F272" s="438"/>
      <c r="G272" s="438"/>
      <c r="H272" s="438"/>
      <c r="I272" s="438"/>
      <c r="J272" s="438"/>
      <c r="K272" s="439"/>
      <c r="L272" s="61">
        <v>1704704.43</v>
      </c>
      <c r="M272" s="61"/>
      <c r="N272" s="61"/>
      <c r="O272" s="61">
        <v>1704704.43</v>
      </c>
      <c r="BS272" s="41"/>
      <c r="BT272" s="2" t="s">
        <v>1477</v>
      </c>
    </row>
    <row r="273" spans="1:72" s="3" customFormat="1" ht="15" x14ac:dyDescent="0.25">
      <c r="A273" s="437" t="s">
        <v>979</v>
      </c>
      <c r="B273" s="438"/>
      <c r="C273" s="438"/>
      <c r="D273" s="438"/>
      <c r="E273" s="438"/>
      <c r="F273" s="438"/>
      <c r="G273" s="438"/>
      <c r="H273" s="438"/>
      <c r="I273" s="438"/>
      <c r="J273" s="438"/>
      <c r="K273" s="439"/>
      <c r="L273" s="61"/>
      <c r="M273" s="61"/>
      <c r="N273" s="61"/>
      <c r="O273" s="61"/>
      <c r="BS273" s="41"/>
      <c r="BT273" s="2" t="s">
        <v>979</v>
      </c>
    </row>
    <row r="274" spans="1:72" s="3" customFormat="1" ht="15" x14ac:dyDescent="0.25">
      <c r="A274" s="437" t="s">
        <v>1478</v>
      </c>
      <c r="B274" s="438"/>
      <c r="C274" s="438"/>
      <c r="D274" s="438"/>
      <c r="E274" s="438"/>
      <c r="F274" s="438"/>
      <c r="G274" s="438"/>
      <c r="H274" s="438"/>
      <c r="I274" s="438"/>
      <c r="J274" s="438"/>
      <c r="K274" s="439"/>
      <c r="L274" s="61">
        <v>17395.98</v>
      </c>
      <c r="M274" s="61">
        <v>16758.259999999998</v>
      </c>
      <c r="N274" s="61"/>
      <c r="O274" s="61">
        <v>637.72</v>
      </c>
      <c r="BS274" s="41"/>
      <c r="BT274" s="2" t="s">
        <v>1478</v>
      </c>
    </row>
    <row r="275" spans="1:72" s="3" customFormat="1" ht="15" x14ac:dyDescent="0.25">
      <c r="A275" s="437" t="s">
        <v>1479</v>
      </c>
      <c r="B275" s="438"/>
      <c r="C275" s="438"/>
      <c r="D275" s="438"/>
      <c r="E275" s="438"/>
      <c r="F275" s="438"/>
      <c r="G275" s="438"/>
      <c r="H275" s="438"/>
      <c r="I275" s="438"/>
      <c r="J275" s="438"/>
      <c r="K275" s="439"/>
      <c r="L275" s="61">
        <v>15920.35</v>
      </c>
      <c r="M275" s="61"/>
      <c r="N275" s="61"/>
      <c r="O275" s="61"/>
      <c r="BS275" s="41"/>
      <c r="BT275" s="2" t="s">
        <v>1479</v>
      </c>
    </row>
    <row r="276" spans="1:72" s="3" customFormat="1" ht="15" x14ac:dyDescent="0.25">
      <c r="A276" s="437" t="s">
        <v>1480</v>
      </c>
      <c r="B276" s="438"/>
      <c r="C276" s="438"/>
      <c r="D276" s="438"/>
      <c r="E276" s="438"/>
      <c r="F276" s="438"/>
      <c r="G276" s="438"/>
      <c r="H276" s="438"/>
      <c r="I276" s="438"/>
      <c r="J276" s="438"/>
      <c r="K276" s="439"/>
      <c r="L276" s="61">
        <v>8881.8799999999992</v>
      </c>
      <c r="M276" s="61"/>
      <c r="N276" s="61"/>
      <c r="O276" s="61"/>
      <c r="BS276" s="41"/>
      <c r="BT276" s="2" t="s">
        <v>1480</v>
      </c>
    </row>
    <row r="277" spans="1:72" s="3" customFormat="1" ht="15" x14ac:dyDescent="0.25">
      <c r="A277" s="437" t="s">
        <v>957</v>
      </c>
      <c r="B277" s="438"/>
      <c r="C277" s="438"/>
      <c r="D277" s="438"/>
      <c r="E277" s="438"/>
      <c r="F277" s="438"/>
      <c r="G277" s="438"/>
      <c r="H277" s="438"/>
      <c r="I277" s="438"/>
      <c r="J277" s="438"/>
      <c r="K277" s="439"/>
      <c r="L277" s="61">
        <v>42198.21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437" t="s">
        <v>958</v>
      </c>
      <c r="B278" s="438"/>
      <c r="C278" s="438"/>
      <c r="D278" s="438"/>
      <c r="E278" s="438"/>
      <c r="F278" s="438"/>
      <c r="G278" s="438"/>
      <c r="H278" s="438"/>
      <c r="I278" s="438"/>
      <c r="J278" s="438"/>
      <c r="K278" s="439"/>
      <c r="L278" s="61">
        <v>2013171.88</v>
      </c>
      <c r="M278" s="61"/>
      <c r="N278" s="61"/>
      <c r="O278" s="61"/>
      <c r="BS278" s="41"/>
      <c r="BT278" s="2" t="s">
        <v>958</v>
      </c>
    </row>
    <row r="279" spans="1:72" s="3" customFormat="1" ht="15" x14ac:dyDescent="0.25">
      <c r="A279" s="437" t="s">
        <v>983</v>
      </c>
      <c r="B279" s="438"/>
      <c r="C279" s="438"/>
      <c r="D279" s="438"/>
      <c r="E279" s="438"/>
      <c r="F279" s="438"/>
      <c r="G279" s="438"/>
      <c r="H279" s="438"/>
      <c r="I279" s="438"/>
      <c r="J279" s="438"/>
      <c r="K279" s="439"/>
      <c r="L279" s="61"/>
      <c r="M279" s="61"/>
      <c r="N279" s="61"/>
      <c r="O279" s="61"/>
      <c r="BS279" s="41"/>
      <c r="BT279" s="2" t="s">
        <v>983</v>
      </c>
    </row>
    <row r="280" spans="1:72" s="3" customFormat="1" ht="15" x14ac:dyDescent="0.25">
      <c r="A280" s="437" t="s">
        <v>986</v>
      </c>
      <c r="B280" s="438"/>
      <c r="C280" s="438"/>
      <c r="D280" s="438"/>
      <c r="E280" s="438"/>
      <c r="F280" s="438"/>
      <c r="G280" s="438"/>
      <c r="H280" s="438"/>
      <c r="I280" s="438"/>
      <c r="J280" s="438"/>
      <c r="K280" s="439"/>
      <c r="L280" s="61"/>
      <c r="M280" s="61"/>
      <c r="N280" s="61"/>
      <c r="O280" s="61"/>
      <c r="BS280" s="41"/>
      <c r="BT280" s="2" t="s">
        <v>986</v>
      </c>
    </row>
    <row r="281" spans="1:72" s="3" customFormat="1" ht="15" x14ac:dyDescent="0.25">
      <c r="A281" s="437" t="s">
        <v>1481</v>
      </c>
      <c r="B281" s="438"/>
      <c r="C281" s="438"/>
      <c r="D281" s="438"/>
      <c r="E281" s="438"/>
      <c r="F281" s="438"/>
      <c r="G281" s="438"/>
      <c r="H281" s="438"/>
      <c r="I281" s="438"/>
      <c r="J281" s="438"/>
      <c r="K281" s="439"/>
      <c r="L281" s="61">
        <v>560656.02</v>
      </c>
      <c r="M281" s="61"/>
      <c r="N281" s="61"/>
      <c r="O281" s="61"/>
      <c r="BS281" s="41"/>
      <c r="BT281" s="2" t="s">
        <v>1481</v>
      </c>
    </row>
    <row r="282" spans="1:72" s="3" customFormat="1" ht="15" x14ac:dyDescent="0.25">
      <c r="A282" s="437" t="s">
        <v>958</v>
      </c>
      <c r="B282" s="438"/>
      <c r="C282" s="438"/>
      <c r="D282" s="438"/>
      <c r="E282" s="438"/>
      <c r="F282" s="438"/>
      <c r="G282" s="438"/>
      <c r="H282" s="438"/>
      <c r="I282" s="438"/>
      <c r="J282" s="438"/>
      <c r="K282" s="439"/>
      <c r="L282" s="61">
        <v>560656.02</v>
      </c>
      <c r="M282" s="61"/>
      <c r="N282" s="61"/>
      <c r="O282" s="61"/>
      <c r="BS282" s="41"/>
      <c r="BT282" s="2" t="s">
        <v>958</v>
      </c>
    </row>
    <row r="283" spans="1:72" s="3" customFormat="1" ht="15" x14ac:dyDescent="0.25">
      <c r="A283" s="437" t="s">
        <v>988</v>
      </c>
      <c r="B283" s="438"/>
      <c r="C283" s="438"/>
      <c r="D283" s="438"/>
      <c r="E283" s="438"/>
      <c r="F283" s="438"/>
      <c r="G283" s="438"/>
      <c r="H283" s="438"/>
      <c r="I283" s="438"/>
      <c r="J283" s="438"/>
      <c r="K283" s="439"/>
      <c r="L283" s="61">
        <v>2574859.25</v>
      </c>
      <c r="M283" s="61"/>
      <c r="N283" s="61"/>
      <c r="O283" s="61"/>
      <c r="BS283" s="41"/>
      <c r="BT283" s="2" t="s">
        <v>988</v>
      </c>
    </row>
    <row r="284" spans="1:72" s="3" customFormat="1" ht="15" x14ac:dyDescent="0.25">
      <c r="A284" s="437" t="s">
        <v>989</v>
      </c>
      <c r="B284" s="438"/>
      <c r="C284" s="438"/>
      <c r="D284" s="438"/>
      <c r="E284" s="438"/>
      <c r="F284" s="438"/>
      <c r="G284" s="438"/>
      <c r="H284" s="438"/>
      <c r="I284" s="438"/>
      <c r="J284" s="438"/>
      <c r="K284" s="439"/>
      <c r="L284" s="61"/>
      <c r="M284" s="61"/>
      <c r="N284" s="61"/>
      <c r="O284" s="61"/>
      <c r="BS284" s="41"/>
      <c r="BT284" s="2" t="s">
        <v>989</v>
      </c>
    </row>
    <row r="285" spans="1:72" s="3" customFormat="1" ht="15" x14ac:dyDescent="0.25">
      <c r="A285" s="437" t="s">
        <v>990</v>
      </c>
      <c r="B285" s="438"/>
      <c r="C285" s="438"/>
      <c r="D285" s="438"/>
      <c r="E285" s="438"/>
      <c r="F285" s="438"/>
      <c r="G285" s="438"/>
      <c r="H285" s="438"/>
      <c r="I285" s="438"/>
      <c r="J285" s="438"/>
      <c r="K285" s="439"/>
      <c r="L285" s="61">
        <v>1713033.99</v>
      </c>
      <c r="M285" s="61"/>
      <c r="N285" s="61"/>
      <c r="O285" s="61"/>
      <c r="BS285" s="41"/>
      <c r="BT285" s="2" t="s">
        <v>990</v>
      </c>
    </row>
    <row r="286" spans="1:72" s="3" customFormat="1" ht="15" x14ac:dyDescent="0.25">
      <c r="A286" s="437" t="s">
        <v>991</v>
      </c>
      <c r="B286" s="438"/>
      <c r="C286" s="438"/>
      <c r="D286" s="438"/>
      <c r="E286" s="438"/>
      <c r="F286" s="438"/>
      <c r="G286" s="438"/>
      <c r="H286" s="438"/>
      <c r="I286" s="438"/>
      <c r="J286" s="438"/>
      <c r="K286" s="439"/>
      <c r="L286" s="61">
        <v>12567.6</v>
      </c>
      <c r="M286" s="61"/>
      <c r="N286" s="61"/>
      <c r="O286" s="61"/>
      <c r="BS286" s="41"/>
      <c r="BT286" s="2" t="s">
        <v>991</v>
      </c>
    </row>
    <row r="287" spans="1:72" s="3" customFormat="1" ht="15" x14ac:dyDescent="0.25">
      <c r="A287" s="437" t="s">
        <v>992</v>
      </c>
      <c r="B287" s="438"/>
      <c r="C287" s="438"/>
      <c r="D287" s="438"/>
      <c r="E287" s="438"/>
      <c r="F287" s="438"/>
      <c r="G287" s="438"/>
      <c r="H287" s="438"/>
      <c r="I287" s="438"/>
      <c r="J287" s="438"/>
      <c r="K287" s="439"/>
      <c r="L287" s="61">
        <v>117202.39</v>
      </c>
      <c r="M287" s="61"/>
      <c r="N287" s="61"/>
      <c r="O287" s="61"/>
      <c r="BS287" s="41"/>
      <c r="BT287" s="2" t="s">
        <v>992</v>
      </c>
    </row>
    <row r="288" spans="1:72" s="3" customFormat="1" ht="15" x14ac:dyDescent="0.25">
      <c r="A288" s="437" t="s">
        <v>993</v>
      </c>
      <c r="B288" s="438"/>
      <c r="C288" s="438"/>
      <c r="D288" s="438"/>
      <c r="E288" s="438"/>
      <c r="F288" s="438"/>
      <c r="G288" s="438"/>
      <c r="H288" s="438"/>
      <c r="I288" s="438"/>
      <c r="J288" s="438"/>
      <c r="K288" s="439"/>
      <c r="L288" s="61">
        <v>560656.02</v>
      </c>
      <c r="M288" s="61"/>
      <c r="N288" s="61"/>
      <c r="O288" s="61"/>
      <c r="BS288" s="41"/>
      <c r="BT288" s="2" t="s">
        <v>993</v>
      </c>
    </row>
    <row r="289" spans="1:74" s="3" customFormat="1" ht="15" x14ac:dyDescent="0.25">
      <c r="A289" s="437" t="s">
        <v>994</v>
      </c>
      <c r="B289" s="438"/>
      <c r="C289" s="438"/>
      <c r="D289" s="438"/>
      <c r="E289" s="438"/>
      <c r="F289" s="438"/>
      <c r="G289" s="438"/>
      <c r="H289" s="438"/>
      <c r="I289" s="438"/>
      <c r="J289" s="438"/>
      <c r="K289" s="439"/>
      <c r="L289" s="61">
        <v>113367.65</v>
      </c>
      <c r="M289" s="61"/>
      <c r="N289" s="61"/>
      <c r="O289" s="61"/>
      <c r="BS289" s="41"/>
      <c r="BT289" s="2" t="s">
        <v>994</v>
      </c>
    </row>
    <row r="290" spans="1:74" s="3" customFormat="1" ht="15" x14ac:dyDescent="0.25">
      <c r="A290" s="437" t="s">
        <v>995</v>
      </c>
      <c r="B290" s="438"/>
      <c r="C290" s="438"/>
      <c r="D290" s="438"/>
      <c r="E290" s="438"/>
      <c r="F290" s="438"/>
      <c r="G290" s="438"/>
      <c r="H290" s="438"/>
      <c r="I290" s="438"/>
      <c r="J290" s="438"/>
      <c r="K290" s="439"/>
      <c r="L290" s="61">
        <v>60132.44</v>
      </c>
      <c r="M290" s="61"/>
      <c r="N290" s="61"/>
      <c r="O290" s="61"/>
      <c r="BS290" s="41"/>
      <c r="BT290" s="2" t="s">
        <v>995</v>
      </c>
    </row>
    <row r="291" spans="1:74" s="3" customFormat="1" ht="15" x14ac:dyDescent="0.25">
      <c r="A291" s="437" t="s">
        <v>996</v>
      </c>
      <c r="B291" s="438"/>
      <c r="C291" s="438"/>
      <c r="D291" s="438"/>
      <c r="E291" s="438"/>
      <c r="F291" s="438"/>
      <c r="G291" s="438"/>
      <c r="H291" s="438"/>
      <c r="I291" s="438"/>
      <c r="J291" s="438"/>
      <c r="K291" s="439"/>
      <c r="L291" s="61">
        <v>2014203.23</v>
      </c>
      <c r="M291" s="61"/>
      <c r="N291" s="61"/>
      <c r="O291" s="61"/>
      <c r="BS291" s="41"/>
      <c r="BT291" s="2" t="s">
        <v>996</v>
      </c>
    </row>
    <row r="292" spans="1:74" s="3" customFormat="1" ht="15" x14ac:dyDescent="0.25">
      <c r="A292" s="437" t="s">
        <v>997</v>
      </c>
      <c r="B292" s="438"/>
      <c r="C292" s="438"/>
      <c r="D292" s="438"/>
      <c r="E292" s="438"/>
      <c r="F292" s="438"/>
      <c r="G292" s="438"/>
      <c r="H292" s="438"/>
      <c r="I292" s="438"/>
      <c r="J292" s="438"/>
      <c r="K292" s="439"/>
      <c r="L292" s="61">
        <v>104738.57</v>
      </c>
      <c r="M292" s="61"/>
      <c r="N292" s="61"/>
      <c r="O292" s="61"/>
      <c r="BS292" s="41"/>
      <c r="BT292" s="2" t="s">
        <v>997</v>
      </c>
    </row>
    <row r="293" spans="1:74" s="3" customFormat="1" ht="15" x14ac:dyDescent="0.25">
      <c r="A293" s="440" t="s">
        <v>988</v>
      </c>
      <c r="B293" s="441"/>
      <c r="C293" s="441"/>
      <c r="D293" s="441"/>
      <c r="E293" s="441"/>
      <c r="F293" s="441"/>
      <c r="G293" s="441"/>
      <c r="H293" s="441"/>
      <c r="I293" s="441"/>
      <c r="J293" s="441"/>
      <c r="K293" s="442"/>
      <c r="L293" s="39">
        <v>2118941.7999999998</v>
      </c>
      <c r="M293" s="39"/>
      <c r="N293" s="39"/>
      <c r="O293" s="39"/>
      <c r="BS293" s="41"/>
      <c r="BU293" s="41" t="s">
        <v>988</v>
      </c>
    </row>
    <row r="294" spans="1:74" s="3" customFormat="1" ht="15" x14ac:dyDescent="0.25">
      <c r="A294" s="437" t="s">
        <v>998</v>
      </c>
      <c r="B294" s="438"/>
      <c r="C294" s="438"/>
      <c r="D294" s="438"/>
      <c r="E294" s="438"/>
      <c r="F294" s="438"/>
      <c r="G294" s="438"/>
      <c r="H294" s="438"/>
      <c r="I294" s="438"/>
      <c r="J294" s="438"/>
      <c r="K294" s="439"/>
      <c r="L294" s="61">
        <v>44497.78</v>
      </c>
      <c r="M294" s="61"/>
      <c r="N294" s="61"/>
      <c r="O294" s="61"/>
      <c r="BS294" s="41"/>
      <c r="BT294" s="2" t="s">
        <v>998</v>
      </c>
      <c r="BU294" s="41"/>
    </row>
    <row r="295" spans="1:74" s="3" customFormat="1" ht="15" x14ac:dyDescent="0.25">
      <c r="A295" s="437" t="s">
        <v>999</v>
      </c>
      <c r="B295" s="438"/>
      <c r="C295" s="438"/>
      <c r="D295" s="438"/>
      <c r="E295" s="438"/>
      <c r="F295" s="438"/>
      <c r="G295" s="438"/>
      <c r="H295" s="438"/>
      <c r="I295" s="438"/>
      <c r="J295" s="438"/>
      <c r="K295" s="439"/>
      <c r="L295" s="61">
        <v>74162.960000000006</v>
      </c>
      <c r="M295" s="61"/>
      <c r="N295" s="61"/>
      <c r="O295" s="61"/>
      <c r="BS295" s="41"/>
      <c r="BT295" s="2" t="s">
        <v>999</v>
      </c>
      <c r="BU295" s="41"/>
    </row>
    <row r="296" spans="1:74" s="3" customFormat="1" ht="15" x14ac:dyDescent="0.25">
      <c r="A296" s="437" t="s">
        <v>1000</v>
      </c>
      <c r="B296" s="438"/>
      <c r="C296" s="438"/>
      <c r="D296" s="438"/>
      <c r="E296" s="438"/>
      <c r="F296" s="438"/>
      <c r="G296" s="438"/>
      <c r="H296" s="438"/>
      <c r="I296" s="438"/>
      <c r="J296" s="438"/>
      <c r="K296" s="439"/>
      <c r="L296" s="61">
        <v>52973.55</v>
      </c>
      <c r="M296" s="61"/>
      <c r="N296" s="61"/>
      <c r="O296" s="61"/>
      <c r="BS296" s="41"/>
      <c r="BT296" s="2" t="s">
        <v>1000</v>
      </c>
      <c r="BU296" s="41"/>
    </row>
    <row r="297" spans="1:74" s="3" customFormat="1" ht="15" x14ac:dyDescent="0.25">
      <c r="A297" s="437" t="s">
        <v>1001</v>
      </c>
      <c r="B297" s="438"/>
      <c r="C297" s="438"/>
      <c r="D297" s="438"/>
      <c r="E297" s="438"/>
      <c r="F297" s="438"/>
      <c r="G297" s="438"/>
      <c r="H297" s="438"/>
      <c r="I297" s="438"/>
      <c r="J297" s="438"/>
      <c r="K297" s="439"/>
      <c r="L297" s="61">
        <v>42378.84</v>
      </c>
      <c r="M297" s="61"/>
      <c r="N297" s="61"/>
      <c r="O297" s="61"/>
      <c r="BS297" s="41"/>
      <c r="BT297" s="2" t="s">
        <v>1001</v>
      </c>
      <c r="BU297" s="41"/>
    </row>
    <row r="298" spans="1:74" s="3" customFormat="1" ht="15" x14ac:dyDescent="0.25">
      <c r="A298" s="440" t="s">
        <v>988</v>
      </c>
      <c r="B298" s="441"/>
      <c r="C298" s="441"/>
      <c r="D298" s="441"/>
      <c r="E298" s="441"/>
      <c r="F298" s="441"/>
      <c r="G298" s="441"/>
      <c r="H298" s="441"/>
      <c r="I298" s="441"/>
      <c r="J298" s="441"/>
      <c r="K298" s="442"/>
      <c r="L298" s="39">
        <v>2332954.9300000002</v>
      </c>
      <c r="M298" s="39"/>
      <c r="N298" s="39"/>
      <c r="O298" s="39"/>
      <c r="BS298" s="41"/>
      <c r="BU298" s="41" t="s">
        <v>988</v>
      </c>
    </row>
    <row r="299" spans="1:74" s="3" customFormat="1" ht="15" x14ac:dyDescent="0.25">
      <c r="A299" s="437" t="s">
        <v>1482</v>
      </c>
      <c r="B299" s="438"/>
      <c r="C299" s="438"/>
      <c r="D299" s="438"/>
      <c r="E299" s="438"/>
      <c r="F299" s="438"/>
      <c r="G299" s="438"/>
      <c r="H299" s="438"/>
      <c r="I299" s="438"/>
      <c r="J299" s="438"/>
      <c r="K299" s="439"/>
      <c r="L299" s="61">
        <v>2893610.95</v>
      </c>
      <c r="M299" s="61"/>
      <c r="N299" s="61"/>
      <c r="O299" s="61"/>
      <c r="BS299" s="41"/>
      <c r="BT299" s="2" t="s">
        <v>1482</v>
      </c>
      <c r="BU299" s="41"/>
    </row>
    <row r="300" spans="1:74" s="3" customFormat="1" ht="15" x14ac:dyDescent="0.25">
      <c r="A300" s="437" t="s">
        <v>1003</v>
      </c>
      <c r="B300" s="438"/>
      <c r="C300" s="438"/>
      <c r="D300" s="438"/>
      <c r="E300" s="438"/>
      <c r="F300" s="438"/>
      <c r="G300" s="438"/>
      <c r="H300" s="438"/>
      <c r="I300" s="438"/>
      <c r="J300" s="438"/>
      <c r="K300" s="439"/>
      <c r="L300" s="61">
        <v>86808.33</v>
      </c>
      <c r="M300" s="61"/>
      <c r="N300" s="61"/>
      <c r="O300" s="61"/>
      <c r="BS300" s="41"/>
      <c r="BT300" s="2" t="s">
        <v>1003</v>
      </c>
      <c r="BU300" s="41"/>
    </row>
    <row r="301" spans="1:74" s="3" customFormat="1" ht="15" x14ac:dyDescent="0.25">
      <c r="A301" s="440" t="s">
        <v>1004</v>
      </c>
      <c r="B301" s="441"/>
      <c r="C301" s="441"/>
      <c r="D301" s="441"/>
      <c r="E301" s="441"/>
      <c r="F301" s="441"/>
      <c r="G301" s="441"/>
      <c r="H301" s="441"/>
      <c r="I301" s="441"/>
      <c r="J301" s="441"/>
      <c r="K301" s="442"/>
      <c r="L301" s="39">
        <v>2980419.28</v>
      </c>
      <c r="M301" s="39"/>
      <c r="N301" s="39"/>
      <c r="O301" s="39"/>
      <c r="BS301" s="41"/>
      <c r="BU301" s="41" t="s">
        <v>1004</v>
      </c>
    </row>
    <row r="302" spans="1:74" s="3" customFormat="1" ht="15" x14ac:dyDescent="0.25">
      <c r="A302" s="437" t="s">
        <v>1005</v>
      </c>
      <c r="B302" s="438"/>
      <c r="C302" s="438"/>
      <c r="D302" s="438"/>
      <c r="E302" s="438"/>
      <c r="F302" s="438"/>
      <c r="G302" s="438"/>
      <c r="H302" s="438"/>
      <c r="I302" s="438"/>
      <c r="J302" s="438"/>
      <c r="K302" s="439"/>
      <c r="L302" s="61">
        <v>596083.86</v>
      </c>
      <c r="M302" s="61"/>
      <c r="N302" s="61"/>
      <c r="O302" s="61"/>
      <c r="BS302" s="41"/>
      <c r="BT302" s="2" t="s">
        <v>1005</v>
      </c>
      <c r="BU302" s="41"/>
    </row>
    <row r="303" spans="1:74" s="3" customFormat="1" ht="15" x14ac:dyDescent="0.25">
      <c r="A303" s="440" t="s">
        <v>1006</v>
      </c>
      <c r="B303" s="441"/>
      <c r="C303" s="441"/>
      <c r="D303" s="441"/>
      <c r="E303" s="441"/>
      <c r="F303" s="441"/>
      <c r="G303" s="441"/>
      <c r="H303" s="441"/>
      <c r="I303" s="441"/>
      <c r="J303" s="441"/>
      <c r="K303" s="442"/>
      <c r="L303" s="39">
        <v>3576503.14</v>
      </c>
      <c r="M303" s="39"/>
      <c r="N303" s="39"/>
      <c r="O303" s="39"/>
      <c r="BS303" s="41"/>
      <c r="BU303" s="41"/>
      <c r="BV303" s="41" t="s">
        <v>1006</v>
      </c>
    </row>
    <row r="304" spans="1:74" s="3" customFormat="1" ht="53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74" s="16" customFormat="1" ht="12.75" customHeight="1" x14ac:dyDescent="0.2">
      <c r="A305" s="444" t="s">
        <v>1007</v>
      </c>
      <c r="B305" s="444"/>
      <c r="C305" s="444"/>
      <c r="D305" s="444"/>
      <c r="E305" s="444"/>
      <c r="F305" s="444"/>
      <c r="G305" s="444"/>
      <c r="H305" s="444"/>
      <c r="I305" s="444"/>
      <c r="J305" s="444"/>
      <c r="K305" s="444"/>
      <c r="L305" s="444"/>
      <c r="M305" s="444"/>
      <c r="N305" s="444"/>
      <c r="O305" s="444"/>
      <c r="P305" s="62"/>
      <c r="Q305" s="62"/>
      <c r="R305" s="62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</row>
    <row r="306" spans="1:74" s="16" customFormat="1" ht="12.75" customHeight="1" x14ac:dyDescent="0.2">
      <c r="A306" s="443" t="s">
        <v>1008</v>
      </c>
      <c r="B306" s="443"/>
      <c r="C306" s="443"/>
      <c r="D306" s="443"/>
      <c r="E306" s="443"/>
      <c r="F306" s="443"/>
      <c r="G306" s="443"/>
      <c r="H306" s="443"/>
      <c r="I306" s="443"/>
      <c r="J306" s="443"/>
      <c r="K306" s="443"/>
      <c r="L306" s="443"/>
      <c r="M306" s="443"/>
      <c r="N306" s="443"/>
      <c r="O306" s="443"/>
      <c r="P306" s="63"/>
      <c r="Q306" s="63"/>
      <c r="R306" s="63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</row>
    <row r="307" spans="1:74" s="16" customFormat="1" ht="13.5" customHeight="1" x14ac:dyDescent="0.25">
      <c r="A307" s="14"/>
      <c r="B307" s="14"/>
      <c r="C307" s="14"/>
      <c r="D307" s="14"/>
      <c r="E307" s="14"/>
      <c r="F307" s="14"/>
      <c r="G307" s="14"/>
      <c r="H307" s="64"/>
      <c r="I307" s="10"/>
      <c r="J307" s="10"/>
      <c r="K307" s="10"/>
      <c r="L307" s="10"/>
      <c r="M307" s="14"/>
      <c r="N307" s="14"/>
      <c r="O307" s="14"/>
      <c r="P307" s="3"/>
      <c r="Q307" s="3"/>
      <c r="R307" s="3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</row>
    <row r="308" spans="1:74" s="16" customFormat="1" ht="12.75" customHeight="1" x14ac:dyDescent="0.2">
      <c r="A308" s="444" t="s">
        <v>1009</v>
      </c>
      <c r="B308" s="444"/>
      <c r="C308" s="444"/>
      <c r="D308" s="444"/>
      <c r="E308" s="444"/>
      <c r="F308" s="444"/>
      <c r="G308" s="444"/>
      <c r="H308" s="444"/>
      <c r="I308" s="444"/>
      <c r="J308" s="444"/>
      <c r="K308" s="444"/>
      <c r="L308" s="444"/>
      <c r="M308" s="444"/>
      <c r="N308" s="444"/>
      <c r="O308" s="444"/>
      <c r="P308" s="62"/>
      <c r="Q308" s="62"/>
      <c r="R308" s="62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</row>
    <row r="309" spans="1:74" s="16" customFormat="1" ht="12.75" customHeight="1" x14ac:dyDescent="0.2">
      <c r="A309" s="443" t="s">
        <v>1008</v>
      </c>
      <c r="B309" s="443"/>
      <c r="C309" s="443"/>
      <c r="D309" s="443"/>
      <c r="E309" s="443"/>
      <c r="F309" s="443"/>
      <c r="G309" s="443"/>
      <c r="H309" s="443"/>
      <c r="I309" s="443"/>
      <c r="J309" s="443"/>
      <c r="K309" s="443"/>
      <c r="L309" s="443"/>
      <c r="M309" s="443"/>
      <c r="N309" s="443"/>
      <c r="O309" s="443"/>
      <c r="P309" s="63"/>
      <c r="Q309" s="63"/>
      <c r="R309" s="63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74" s="16" customFormat="1" ht="13.5" customHeight="1" x14ac:dyDescent="0.25">
      <c r="A310" s="14"/>
      <c r="B310" s="14"/>
      <c r="C310" s="14"/>
      <c r="D310" s="14"/>
      <c r="E310" s="14"/>
      <c r="F310" s="14"/>
      <c r="G310" s="14"/>
      <c r="H310" s="64"/>
      <c r="I310" s="10"/>
      <c r="J310" s="10"/>
      <c r="K310" s="10"/>
      <c r="L310" s="10"/>
      <c r="M310" s="14"/>
      <c r="N310" s="14"/>
      <c r="O310" s="14"/>
      <c r="P310" s="3"/>
      <c r="Q310" s="3"/>
      <c r="R310" s="3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</row>
    <row r="311" spans="1:74" s="16" customFormat="1" ht="12.75" customHeight="1" x14ac:dyDescent="0.2">
      <c r="A311" s="444" t="s">
        <v>1010</v>
      </c>
      <c r="B311" s="444"/>
      <c r="C311" s="444"/>
      <c r="D311" s="444"/>
      <c r="E311" s="444"/>
      <c r="F311" s="444"/>
      <c r="G311" s="444"/>
      <c r="H311" s="444"/>
      <c r="I311" s="444"/>
      <c r="J311" s="444"/>
      <c r="K311" s="444"/>
      <c r="L311" s="444"/>
      <c r="M311" s="444"/>
      <c r="N311" s="444"/>
      <c r="O311" s="444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443" t="s">
        <v>1008</v>
      </c>
      <c r="B312" s="443"/>
      <c r="C312" s="443"/>
      <c r="D312" s="443"/>
      <c r="E312" s="443"/>
      <c r="F312" s="443"/>
      <c r="G312" s="443"/>
      <c r="H312" s="443"/>
      <c r="I312" s="443"/>
      <c r="J312" s="443"/>
      <c r="K312" s="443"/>
      <c r="L312" s="443"/>
      <c r="M312" s="443"/>
      <c r="N312" s="443"/>
      <c r="O312" s="443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444" t="s">
        <v>1011</v>
      </c>
      <c r="B314" s="444"/>
      <c r="C314" s="444"/>
      <c r="D314" s="444"/>
      <c r="E314" s="444"/>
      <c r="F314" s="444"/>
      <c r="G314" s="444"/>
      <c r="H314" s="444"/>
      <c r="I314" s="444"/>
      <c r="J314" s="444"/>
      <c r="K314" s="444"/>
      <c r="L314" s="444"/>
      <c r="M314" s="444"/>
      <c r="N314" s="444"/>
      <c r="O314" s="444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443" t="s">
        <v>1008</v>
      </c>
      <c r="B315" s="443"/>
      <c r="C315" s="443"/>
      <c r="D315" s="443"/>
      <c r="E315" s="443"/>
      <c r="F315" s="443"/>
      <c r="G315" s="443"/>
      <c r="H315" s="443"/>
      <c r="I315" s="443"/>
      <c r="J315" s="443"/>
      <c r="K315" s="443"/>
      <c r="L315" s="443"/>
      <c r="M315" s="443"/>
      <c r="N315" s="443"/>
      <c r="O315" s="443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3" customFormat="1" ht="15" x14ac:dyDescent="0.25">
      <c r="A317" s="4"/>
      <c r="B317" s="4"/>
      <c r="C317" s="4"/>
      <c r="D317" s="4"/>
      <c r="E317" s="4"/>
      <c r="F317" s="4"/>
      <c r="G317" s="4"/>
      <c r="H317" s="14"/>
      <c r="I317" s="65"/>
      <c r="J317" s="65"/>
      <c r="K317" s="65"/>
      <c r="L317" s="65"/>
      <c r="M317" s="4"/>
      <c r="N317" s="4"/>
      <c r="O317" s="4"/>
    </row>
  </sheetData>
  <mergeCells count="188">
    <mergeCell ref="A315:O315"/>
    <mergeCell ref="A308:O308"/>
    <mergeCell ref="A309:O309"/>
    <mergeCell ref="A311:O311"/>
    <mergeCell ref="A312:O312"/>
    <mergeCell ref="A314:O314"/>
    <mergeCell ref="A301:K301"/>
    <mergeCell ref="A302:K302"/>
    <mergeCell ref="A303:K303"/>
    <mergeCell ref="A305:O305"/>
    <mergeCell ref="A306:O306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V5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1483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1484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1484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1485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45" x14ac:dyDescent="0.25">
      <c r="A30" s="35" t="s">
        <v>1487</v>
      </c>
      <c r="B30" s="36" t="s">
        <v>1488</v>
      </c>
      <c r="C30" s="432" t="s">
        <v>1489</v>
      </c>
      <c r="D30" s="432"/>
      <c r="E30" s="432"/>
      <c r="F30" s="35" t="s">
        <v>51</v>
      </c>
      <c r="G30" s="55">
        <v>1</v>
      </c>
      <c r="H30" s="39">
        <v>488680.58</v>
      </c>
      <c r="I30" s="39"/>
      <c r="J30" s="39"/>
      <c r="K30" s="37" t="s">
        <v>52</v>
      </c>
      <c r="L30" s="39">
        <v>3044480.01</v>
      </c>
      <c r="M30" s="39"/>
      <c r="N30" s="40"/>
      <c r="O30" s="39"/>
      <c r="BP30" s="33"/>
      <c r="BQ30" s="41" t="s">
        <v>1489</v>
      </c>
    </row>
    <row r="31" spans="1:69" s="3" customFormat="1" ht="45" x14ac:dyDescent="0.25">
      <c r="A31" s="35" t="s">
        <v>48</v>
      </c>
      <c r="B31" s="36" t="s">
        <v>1490</v>
      </c>
      <c r="C31" s="432" t="s">
        <v>1491</v>
      </c>
      <c r="D31" s="432"/>
      <c r="E31" s="432"/>
      <c r="F31" s="35" t="s">
        <v>51</v>
      </c>
      <c r="G31" s="55">
        <v>1</v>
      </c>
      <c r="H31" s="39">
        <v>31316.85</v>
      </c>
      <c r="I31" s="39"/>
      <c r="J31" s="39"/>
      <c r="K31" s="37" t="s">
        <v>52</v>
      </c>
      <c r="L31" s="39">
        <v>195103.98</v>
      </c>
      <c r="M31" s="39"/>
      <c r="N31" s="40"/>
      <c r="O31" s="39"/>
      <c r="BP31" s="33"/>
      <c r="BQ31" s="41" t="s">
        <v>1491</v>
      </c>
    </row>
    <row r="32" spans="1:69" s="3" customFormat="1" ht="45" x14ac:dyDescent="0.25">
      <c r="A32" s="35" t="s">
        <v>1279</v>
      </c>
      <c r="B32" s="36" t="s">
        <v>1490</v>
      </c>
      <c r="C32" s="432" t="s">
        <v>1492</v>
      </c>
      <c r="D32" s="432"/>
      <c r="E32" s="432"/>
      <c r="F32" s="35" t="s">
        <v>51</v>
      </c>
      <c r="G32" s="55">
        <v>1</v>
      </c>
      <c r="H32" s="39">
        <v>30456.5</v>
      </c>
      <c r="I32" s="39"/>
      <c r="J32" s="39"/>
      <c r="K32" s="37" t="s">
        <v>52</v>
      </c>
      <c r="L32" s="39">
        <v>189744</v>
      </c>
      <c r="M32" s="39"/>
      <c r="N32" s="40"/>
      <c r="O32" s="39"/>
      <c r="BP32" s="33"/>
      <c r="BQ32" s="41" t="s">
        <v>1492</v>
      </c>
    </row>
    <row r="33" spans="1:70" s="3" customFormat="1" ht="15" x14ac:dyDescent="0.25">
      <c r="A33" s="434" t="s">
        <v>1493</v>
      </c>
      <c r="B33" s="435"/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6"/>
      <c r="BP33" s="33" t="s">
        <v>1493</v>
      </c>
      <c r="BQ33" s="41"/>
    </row>
    <row r="34" spans="1:70" s="3" customFormat="1" ht="67.5" x14ac:dyDescent="0.25">
      <c r="A34" s="35" t="s">
        <v>63</v>
      </c>
      <c r="B34" s="36" t="s">
        <v>203</v>
      </c>
      <c r="C34" s="432" t="s">
        <v>204</v>
      </c>
      <c r="D34" s="432"/>
      <c r="E34" s="432"/>
      <c r="F34" s="3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1494</v>
      </c>
      <c r="O34" s="39">
        <v>23229.16</v>
      </c>
      <c r="BP34" s="33"/>
      <c r="BQ34" s="41" t="s">
        <v>204</v>
      </c>
    </row>
    <row r="35" spans="1:70" s="3" customFormat="1" ht="15" x14ac:dyDescent="0.25">
      <c r="A35" s="42"/>
      <c r="B35" s="43"/>
      <c r="C35" s="44" t="s">
        <v>1495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BP35" s="33"/>
      <c r="BQ35" s="41"/>
    </row>
    <row r="36" spans="1:70" s="3" customFormat="1" ht="15" x14ac:dyDescent="0.25">
      <c r="A36" s="47"/>
      <c r="B36" s="48"/>
      <c r="C36" s="48"/>
      <c r="D36" s="48"/>
      <c r="E36" s="49" t="s">
        <v>1496</v>
      </c>
      <c r="F36" s="49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1497</v>
      </c>
      <c r="F37" s="49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BP38" s="33"/>
      <c r="BQ38" s="41"/>
    </row>
    <row r="39" spans="1:70" s="3" customFormat="1" ht="67.5" x14ac:dyDescent="0.25">
      <c r="A39" s="35" t="s">
        <v>72</v>
      </c>
      <c r="B39" s="36" t="s">
        <v>1498</v>
      </c>
      <c r="C39" s="432" t="s">
        <v>1499</v>
      </c>
      <c r="D39" s="432"/>
      <c r="E39" s="432"/>
      <c r="F39" s="3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BP39" s="33"/>
      <c r="BQ39" s="41" t="s">
        <v>1499</v>
      </c>
    </row>
    <row r="40" spans="1:70" s="3" customFormat="1" ht="68.25" x14ac:dyDescent="0.25">
      <c r="A40" s="35" t="s">
        <v>80</v>
      </c>
      <c r="B40" s="36" t="s">
        <v>1498</v>
      </c>
      <c r="C40" s="432" t="s">
        <v>1500</v>
      </c>
      <c r="D40" s="432"/>
      <c r="E40" s="432"/>
      <c r="F40" s="3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BP40" s="33"/>
      <c r="BQ40" s="41" t="s">
        <v>1500</v>
      </c>
    </row>
    <row r="41" spans="1:70" s="3" customFormat="1" ht="68.25" x14ac:dyDescent="0.25">
      <c r="A41" s="35" t="s">
        <v>89</v>
      </c>
      <c r="B41" s="36" t="s">
        <v>1498</v>
      </c>
      <c r="C41" s="432" t="s">
        <v>1501</v>
      </c>
      <c r="D41" s="432"/>
      <c r="E41" s="432"/>
      <c r="F41" s="3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BP41" s="33"/>
      <c r="BQ41" s="41" t="s">
        <v>1501</v>
      </c>
    </row>
    <row r="42" spans="1:70" s="3" customFormat="1" ht="67.5" x14ac:dyDescent="0.25">
      <c r="A42" s="35" t="s">
        <v>1072</v>
      </c>
      <c r="B42" s="36" t="s">
        <v>1498</v>
      </c>
      <c r="C42" s="432" t="s">
        <v>1502</v>
      </c>
      <c r="D42" s="432"/>
      <c r="E42" s="432"/>
      <c r="F42" s="3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BP42" s="33"/>
      <c r="BQ42" s="41" t="s">
        <v>1502</v>
      </c>
    </row>
    <row r="43" spans="1:70" s="3" customFormat="1" ht="67.5" x14ac:dyDescent="0.25">
      <c r="A43" s="35" t="s">
        <v>101</v>
      </c>
      <c r="B43" s="36" t="s">
        <v>1498</v>
      </c>
      <c r="C43" s="432" t="s">
        <v>1503</v>
      </c>
      <c r="D43" s="432"/>
      <c r="E43" s="432"/>
      <c r="F43" s="3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BP43" s="33"/>
      <c r="BQ43" s="41" t="s">
        <v>1503</v>
      </c>
    </row>
    <row r="44" spans="1:70" s="3" customFormat="1" ht="67.5" x14ac:dyDescent="0.25">
      <c r="A44" s="35" t="s">
        <v>106</v>
      </c>
      <c r="B44" s="36" t="s">
        <v>1498</v>
      </c>
      <c r="C44" s="432" t="s">
        <v>1503</v>
      </c>
      <c r="D44" s="432"/>
      <c r="E44" s="432"/>
      <c r="F44" s="3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BP44" s="33"/>
      <c r="BQ44" s="41" t="s">
        <v>1503</v>
      </c>
    </row>
    <row r="45" spans="1:70" s="3" customFormat="1" ht="15" x14ac:dyDescent="0.25">
      <c r="A45" s="445" t="s">
        <v>1504</v>
      </c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7"/>
      <c r="BP45" s="33"/>
      <c r="BQ45" s="41"/>
      <c r="BR45" s="34" t="s">
        <v>1504</v>
      </c>
    </row>
    <row r="46" spans="1:70" s="3" customFormat="1" ht="67.5" x14ac:dyDescent="0.25">
      <c r="A46" s="35" t="s">
        <v>1082</v>
      </c>
      <c r="B46" s="36" t="s">
        <v>255</v>
      </c>
      <c r="C46" s="432" t="s">
        <v>256</v>
      </c>
      <c r="D46" s="432"/>
      <c r="E46" s="432"/>
      <c r="F46" s="3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1505</v>
      </c>
      <c r="O46" s="39">
        <v>88321.9</v>
      </c>
      <c r="BP46" s="33"/>
      <c r="BQ46" s="41" t="s">
        <v>256</v>
      </c>
      <c r="BR46" s="34"/>
    </row>
    <row r="47" spans="1:70" s="3" customFormat="1" ht="15" x14ac:dyDescent="0.25">
      <c r="A47" s="42"/>
      <c r="B47" s="43"/>
      <c r="C47" s="44" t="s">
        <v>1506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1507</v>
      </c>
      <c r="F48" s="49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1508</v>
      </c>
      <c r="F49" s="49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BP50" s="33"/>
      <c r="BQ50" s="41"/>
      <c r="BR50" s="34"/>
    </row>
    <row r="51" spans="1:70" s="3" customFormat="1" ht="67.5" x14ac:dyDescent="0.25">
      <c r="A51" s="35" t="s">
        <v>119</v>
      </c>
      <c r="B51" s="36" t="s">
        <v>246</v>
      </c>
      <c r="C51" s="432" t="s">
        <v>247</v>
      </c>
      <c r="D51" s="432"/>
      <c r="E51" s="432"/>
      <c r="F51" s="3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1509</v>
      </c>
      <c r="O51" s="39">
        <v>20839.669999999998</v>
      </c>
      <c r="BP51" s="33"/>
      <c r="BQ51" s="41" t="s">
        <v>247</v>
      </c>
      <c r="BR51" s="34"/>
    </row>
    <row r="52" spans="1:70" s="3" customFormat="1" ht="15" x14ac:dyDescent="0.25">
      <c r="A52" s="42"/>
      <c r="B52" s="43"/>
      <c r="C52" s="44" t="s">
        <v>1510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1511</v>
      </c>
      <c r="F53" s="49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1512</v>
      </c>
      <c r="F54" s="49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BP54" s="33"/>
      <c r="BQ54" s="41"/>
      <c r="BR54" s="34"/>
    </row>
    <row r="55" spans="1:70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BP55" s="33"/>
      <c r="BQ55" s="41"/>
      <c r="BR55" s="34"/>
    </row>
    <row r="56" spans="1:70" s="3" customFormat="1" ht="67.5" x14ac:dyDescent="0.25">
      <c r="A56" s="35" t="s">
        <v>1088</v>
      </c>
      <c r="B56" s="36" t="s">
        <v>1513</v>
      </c>
      <c r="C56" s="432" t="s">
        <v>1514</v>
      </c>
      <c r="D56" s="432"/>
      <c r="E56" s="432"/>
      <c r="F56" s="35" t="s">
        <v>56</v>
      </c>
      <c r="G56" s="38">
        <v>0.4</v>
      </c>
      <c r="H56" s="39" t="s">
        <v>1515</v>
      </c>
      <c r="I56" s="39" t="s">
        <v>1516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1517</v>
      </c>
      <c r="O56" s="39">
        <v>2652.16</v>
      </c>
      <c r="BP56" s="33"/>
      <c r="BQ56" s="41" t="s">
        <v>1514</v>
      </c>
      <c r="BR56" s="34"/>
    </row>
    <row r="57" spans="1:70" s="3" customFormat="1" ht="15" x14ac:dyDescent="0.25">
      <c r="A57" s="42"/>
      <c r="B57" s="43"/>
      <c r="C57" s="44" t="s">
        <v>1518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1519</v>
      </c>
      <c r="F58" s="49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1520</v>
      </c>
      <c r="F59" s="49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BP59" s="33"/>
      <c r="BQ59" s="41"/>
      <c r="BR59" s="34"/>
    </row>
    <row r="60" spans="1:70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BP60" s="33"/>
      <c r="BQ60" s="41"/>
      <c r="BR60" s="34"/>
    </row>
    <row r="61" spans="1:70" s="3" customFormat="1" ht="67.5" x14ac:dyDescent="0.25">
      <c r="A61" s="35" t="s">
        <v>126</v>
      </c>
      <c r="B61" s="36" t="s">
        <v>1521</v>
      </c>
      <c r="C61" s="432" t="s">
        <v>1522</v>
      </c>
      <c r="D61" s="432"/>
      <c r="E61" s="432"/>
      <c r="F61" s="35" t="s">
        <v>56</v>
      </c>
      <c r="G61" s="38">
        <v>0.1</v>
      </c>
      <c r="H61" s="39" t="s">
        <v>1523</v>
      </c>
      <c r="I61" s="39" t="s">
        <v>1524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1525</v>
      </c>
      <c r="O61" s="39">
        <v>517.21</v>
      </c>
      <c r="BP61" s="33"/>
      <c r="BQ61" s="41" t="s">
        <v>1522</v>
      </c>
      <c r="BR61" s="34"/>
    </row>
    <row r="62" spans="1:70" s="3" customFormat="1" ht="15" x14ac:dyDescent="0.25">
      <c r="A62" s="42"/>
      <c r="B62" s="43"/>
      <c r="C62" s="44" t="s">
        <v>1286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1526</v>
      </c>
      <c r="F63" s="49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1527</v>
      </c>
      <c r="F64" s="49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81</v>
      </c>
      <c r="C66" s="432" t="s">
        <v>82</v>
      </c>
      <c r="D66" s="432"/>
      <c r="E66" s="432"/>
      <c r="F66" s="3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1528</v>
      </c>
      <c r="O66" s="39">
        <v>2117.83</v>
      </c>
      <c r="BP66" s="33"/>
      <c r="BQ66" s="41" t="s">
        <v>82</v>
      </c>
      <c r="BR66" s="34"/>
    </row>
    <row r="67" spans="1:70" s="3" customFormat="1" ht="15" x14ac:dyDescent="0.25">
      <c r="A67" s="42"/>
      <c r="B67" s="43"/>
      <c r="C67" s="44" t="s">
        <v>1303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1529</v>
      </c>
      <c r="F68" s="49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1530</v>
      </c>
      <c r="F69" s="49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432" t="s">
        <v>1532</v>
      </c>
      <c r="D71" s="432"/>
      <c r="E71" s="432"/>
      <c r="F71" s="35" t="s">
        <v>56</v>
      </c>
      <c r="G71" s="56">
        <v>0.86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1535</v>
      </c>
      <c r="O71" s="39">
        <v>2703.11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1536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1537</v>
      </c>
      <c r="F73" s="49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1538</v>
      </c>
      <c r="F74" s="49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432" t="s">
        <v>1540</v>
      </c>
      <c r="D76" s="432"/>
      <c r="E76" s="432"/>
      <c r="F76" s="35" t="s">
        <v>56</v>
      </c>
      <c r="G76" s="38">
        <v>0.2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1543</v>
      </c>
      <c r="O76" s="39">
        <v>518.48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1544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1545</v>
      </c>
      <c r="F78" s="49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1546</v>
      </c>
      <c r="F79" s="49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432" t="s">
        <v>74</v>
      </c>
      <c r="D81" s="432"/>
      <c r="E81" s="432"/>
      <c r="F81" s="3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1547</v>
      </c>
      <c r="O81" s="39">
        <v>6220.58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1548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1549</v>
      </c>
      <c r="F83" s="49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1550</v>
      </c>
      <c r="F84" s="49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432" t="s">
        <v>65</v>
      </c>
      <c r="D86" s="432"/>
      <c r="E86" s="432"/>
      <c r="F86" s="3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1551</v>
      </c>
      <c r="O86" s="39">
        <v>664.89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1552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1553</v>
      </c>
      <c r="F88" s="49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1554</v>
      </c>
      <c r="F89" s="49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432" t="s">
        <v>55</v>
      </c>
      <c r="D91" s="432"/>
      <c r="E91" s="432"/>
      <c r="F91" s="3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1555</v>
      </c>
      <c r="O91" s="39">
        <v>4173.49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1556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1557</v>
      </c>
      <c r="F93" s="49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1558</v>
      </c>
      <c r="F94" s="49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1559</v>
      </c>
      <c r="C96" s="432" t="s">
        <v>1560</v>
      </c>
      <c r="D96" s="432"/>
      <c r="E96" s="432"/>
      <c r="F96" s="3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BP96" s="33"/>
      <c r="BQ96" s="41" t="s">
        <v>1560</v>
      </c>
      <c r="BR96" s="34"/>
    </row>
    <row r="97" spans="1:70" s="3" customFormat="1" ht="15" x14ac:dyDescent="0.25">
      <c r="A97" s="42"/>
      <c r="B97" s="43"/>
      <c r="C97" s="44" t="s">
        <v>1561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432" t="s">
        <v>1562</v>
      </c>
      <c r="D98" s="432"/>
      <c r="E98" s="432"/>
      <c r="F98" s="3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BP98" s="33"/>
      <c r="BQ98" s="41" t="s">
        <v>1562</v>
      </c>
      <c r="BR98" s="34"/>
    </row>
    <row r="99" spans="1:70" s="3" customFormat="1" ht="15" x14ac:dyDescent="0.25">
      <c r="A99" s="42"/>
      <c r="B99" s="43"/>
      <c r="C99" s="44" t="s">
        <v>1563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7.5" x14ac:dyDescent="0.25">
      <c r="A100" s="35" t="s">
        <v>1137</v>
      </c>
      <c r="B100" s="36" t="s">
        <v>1559</v>
      </c>
      <c r="C100" s="432" t="s">
        <v>1564</v>
      </c>
      <c r="D100" s="432"/>
      <c r="E100" s="432"/>
      <c r="F100" s="3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BP100" s="33"/>
      <c r="BQ100" s="41" t="s">
        <v>1564</v>
      </c>
      <c r="BR100" s="34"/>
    </row>
    <row r="101" spans="1:70" s="3" customFormat="1" ht="15" x14ac:dyDescent="0.25">
      <c r="A101" s="42"/>
      <c r="B101" s="43"/>
      <c r="C101" s="44" t="s">
        <v>285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1559</v>
      </c>
      <c r="C102" s="432" t="s">
        <v>1565</v>
      </c>
      <c r="D102" s="432"/>
      <c r="E102" s="432"/>
      <c r="F102" s="3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BP102" s="33"/>
      <c r="BQ102" s="41" t="s">
        <v>1565</v>
      </c>
      <c r="BR102" s="34"/>
    </row>
    <row r="103" spans="1:70" s="3" customFormat="1" ht="15" x14ac:dyDescent="0.25">
      <c r="A103" s="42"/>
      <c r="B103" s="43"/>
      <c r="C103" s="44" t="s">
        <v>1566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1559</v>
      </c>
      <c r="C104" s="432" t="s">
        <v>1567</v>
      </c>
      <c r="D104" s="432"/>
      <c r="E104" s="432"/>
      <c r="F104" s="3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BP104" s="33"/>
      <c r="BQ104" s="41" t="s">
        <v>1567</v>
      </c>
      <c r="BR104" s="34"/>
    </row>
    <row r="105" spans="1:70" s="3" customFormat="1" ht="15" x14ac:dyDescent="0.25">
      <c r="A105" s="42"/>
      <c r="B105" s="43"/>
      <c r="C105" s="44" t="s">
        <v>1568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1559</v>
      </c>
      <c r="C106" s="432" t="s">
        <v>1569</v>
      </c>
      <c r="D106" s="432"/>
      <c r="E106" s="432"/>
      <c r="F106" s="3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BP106" s="33"/>
      <c r="BQ106" s="41" t="s">
        <v>1569</v>
      </c>
      <c r="BR106" s="34"/>
    </row>
    <row r="107" spans="1:70" s="3" customFormat="1" ht="15" x14ac:dyDescent="0.25">
      <c r="A107" s="42"/>
      <c r="B107" s="43"/>
      <c r="C107" s="44" t="s">
        <v>274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1559</v>
      </c>
      <c r="C108" s="432" t="s">
        <v>1570</v>
      </c>
      <c r="D108" s="432"/>
      <c r="E108" s="432"/>
      <c r="F108" s="3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BP108" s="33"/>
      <c r="BQ108" s="41" t="s">
        <v>1570</v>
      </c>
      <c r="BR108" s="34"/>
    </row>
    <row r="109" spans="1:70" s="3" customFormat="1" ht="15" x14ac:dyDescent="0.25">
      <c r="A109" s="42"/>
      <c r="B109" s="43"/>
      <c r="C109" s="44" t="s">
        <v>1571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432" t="s">
        <v>1573</v>
      </c>
      <c r="D110" s="432"/>
      <c r="E110" s="432"/>
      <c r="F110" s="3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BP110" s="33"/>
      <c r="BQ110" s="41" t="s">
        <v>1573</v>
      </c>
      <c r="BR110" s="34"/>
    </row>
    <row r="111" spans="1:70" s="3" customFormat="1" ht="15" x14ac:dyDescent="0.25">
      <c r="A111" s="42"/>
      <c r="B111" s="43"/>
      <c r="C111" s="44" t="s">
        <v>1574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432" t="s">
        <v>1575</v>
      </c>
      <c r="D112" s="432"/>
      <c r="E112" s="432"/>
      <c r="F112" s="3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BP112" s="33"/>
      <c r="BQ112" s="41" t="s">
        <v>1575</v>
      </c>
      <c r="BR112" s="34"/>
    </row>
    <row r="113" spans="1:70" s="3" customFormat="1" ht="15" x14ac:dyDescent="0.25">
      <c r="A113" s="42"/>
      <c r="B113" s="43"/>
      <c r="C113" s="44" t="s">
        <v>1576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1572</v>
      </c>
      <c r="C114" s="432" t="s">
        <v>1577</v>
      </c>
      <c r="D114" s="432"/>
      <c r="E114" s="432"/>
      <c r="F114" s="3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BP114" s="33"/>
      <c r="BQ114" s="41" t="s">
        <v>1577</v>
      </c>
      <c r="BR114" s="34"/>
    </row>
    <row r="115" spans="1:70" s="3" customFormat="1" ht="15" x14ac:dyDescent="0.25">
      <c r="A115" s="42"/>
      <c r="B115" s="43"/>
      <c r="C115" s="44" t="s">
        <v>1578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1572</v>
      </c>
      <c r="C116" s="432" t="s">
        <v>1579</v>
      </c>
      <c r="D116" s="432"/>
      <c r="E116" s="432"/>
      <c r="F116" s="3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BP116" s="33"/>
      <c r="BQ116" s="41" t="s">
        <v>1579</v>
      </c>
      <c r="BR116" s="34"/>
    </row>
    <row r="117" spans="1:70" s="3" customFormat="1" ht="15" x14ac:dyDescent="0.25">
      <c r="A117" s="42"/>
      <c r="B117" s="43"/>
      <c r="C117" s="44" t="s">
        <v>1580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1581</v>
      </c>
      <c r="C118" s="432" t="s">
        <v>1582</v>
      </c>
      <c r="D118" s="432"/>
      <c r="E118" s="432"/>
      <c r="F118" s="3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BP118" s="33"/>
      <c r="BQ118" s="41" t="s">
        <v>1582</v>
      </c>
      <c r="BR118" s="34"/>
    </row>
    <row r="119" spans="1:70" s="3" customFormat="1" ht="15" x14ac:dyDescent="0.25">
      <c r="A119" s="42"/>
      <c r="B119" s="43"/>
      <c r="C119" s="44" t="s">
        <v>1583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1581</v>
      </c>
      <c r="C120" s="432" t="s">
        <v>1584</v>
      </c>
      <c r="D120" s="432"/>
      <c r="E120" s="432"/>
      <c r="F120" s="3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BP120" s="33"/>
      <c r="BQ120" s="41" t="s">
        <v>1584</v>
      </c>
      <c r="BR120" s="34"/>
    </row>
    <row r="121" spans="1:70" s="3" customFormat="1" ht="15" x14ac:dyDescent="0.25">
      <c r="A121" s="42"/>
      <c r="B121" s="43"/>
      <c r="C121" s="44" t="s">
        <v>1561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1581</v>
      </c>
      <c r="C122" s="432" t="s">
        <v>1585</v>
      </c>
      <c r="D122" s="432"/>
      <c r="E122" s="432"/>
      <c r="F122" s="3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BP122" s="33"/>
      <c r="BQ122" s="41" t="s">
        <v>1585</v>
      </c>
      <c r="BR122" s="34"/>
    </row>
    <row r="123" spans="1:70" s="3" customFormat="1" ht="15" x14ac:dyDescent="0.25">
      <c r="A123" s="42"/>
      <c r="B123" s="43"/>
      <c r="C123" s="44" t="s">
        <v>1586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1581</v>
      </c>
      <c r="C124" s="432" t="s">
        <v>1587</v>
      </c>
      <c r="D124" s="432"/>
      <c r="E124" s="432"/>
      <c r="F124" s="3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BP124" s="33"/>
      <c r="BQ124" s="41" t="s">
        <v>1587</v>
      </c>
      <c r="BR124" s="34"/>
    </row>
    <row r="125" spans="1:70" s="3" customFormat="1" ht="15" x14ac:dyDescent="0.25">
      <c r="A125" s="42"/>
      <c r="B125" s="43"/>
      <c r="C125" s="44" t="s">
        <v>278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1581</v>
      </c>
      <c r="C126" s="432" t="s">
        <v>1588</v>
      </c>
      <c r="D126" s="432"/>
      <c r="E126" s="432"/>
      <c r="F126" s="3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BP126" s="33"/>
      <c r="BQ126" s="41" t="s">
        <v>1588</v>
      </c>
      <c r="BR126" s="34"/>
    </row>
    <row r="127" spans="1:70" s="3" customFormat="1" ht="15" x14ac:dyDescent="0.25">
      <c r="A127" s="42"/>
      <c r="B127" s="43"/>
      <c r="C127" s="44" t="s">
        <v>1589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1581</v>
      </c>
      <c r="C128" s="432" t="s">
        <v>1590</v>
      </c>
      <c r="D128" s="432"/>
      <c r="E128" s="432"/>
      <c r="F128" s="3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BP128" s="33"/>
      <c r="BQ128" s="41" t="s">
        <v>1590</v>
      </c>
      <c r="BR128" s="34"/>
    </row>
    <row r="129" spans="1:70" s="3" customFormat="1" ht="15" x14ac:dyDescent="0.25">
      <c r="A129" s="42"/>
      <c r="B129" s="43"/>
      <c r="C129" s="44" t="s">
        <v>1591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1581</v>
      </c>
      <c r="C130" s="432" t="s">
        <v>1592</v>
      </c>
      <c r="D130" s="432"/>
      <c r="E130" s="432"/>
      <c r="F130" s="3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BP130" s="33"/>
      <c r="BQ130" s="41" t="s">
        <v>1592</v>
      </c>
      <c r="BR130" s="34"/>
    </row>
    <row r="131" spans="1:70" s="3" customFormat="1" ht="15" x14ac:dyDescent="0.25">
      <c r="A131" s="42"/>
      <c r="B131" s="43"/>
      <c r="C131" s="44" t="s">
        <v>1313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1593</v>
      </c>
      <c r="C132" s="432" t="s">
        <v>1594</v>
      </c>
      <c r="D132" s="432"/>
      <c r="E132" s="432"/>
      <c r="F132" s="3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BP132" s="33"/>
      <c r="BQ132" s="41" t="s">
        <v>1594</v>
      </c>
      <c r="BR132" s="34"/>
    </row>
    <row r="133" spans="1:70" s="3" customFormat="1" ht="15" x14ac:dyDescent="0.25">
      <c r="A133" s="42"/>
      <c r="B133" s="43"/>
      <c r="C133" s="44" t="s">
        <v>321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1593</v>
      </c>
      <c r="C134" s="432" t="s">
        <v>1595</v>
      </c>
      <c r="D134" s="432"/>
      <c r="E134" s="432"/>
      <c r="F134" s="3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BP134" s="33"/>
      <c r="BQ134" s="41" t="s">
        <v>1595</v>
      </c>
      <c r="BR134" s="34"/>
    </row>
    <row r="135" spans="1:70" s="3" customFormat="1" ht="15" x14ac:dyDescent="0.25">
      <c r="A135" s="42"/>
      <c r="B135" s="43"/>
      <c r="C135" s="44" t="s">
        <v>1596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67.5" x14ac:dyDescent="0.25">
      <c r="A136" s="35" t="s">
        <v>245</v>
      </c>
      <c r="B136" s="36" t="s">
        <v>310</v>
      </c>
      <c r="C136" s="432" t="s">
        <v>311</v>
      </c>
      <c r="D136" s="432"/>
      <c r="E136" s="432"/>
      <c r="F136" s="3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1597</v>
      </c>
      <c r="O136" s="39">
        <v>7356.46</v>
      </c>
      <c r="BP136" s="33"/>
      <c r="BQ136" s="41" t="s">
        <v>311</v>
      </c>
      <c r="BR136" s="34"/>
    </row>
    <row r="137" spans="1:70" s="3" customFormat="1" ht="15" x14ac:dyDescent="0.25">
      <c r="A137" s="42"/>
      <c r="B137" s="43"/>
      <c r="C137" s="44" t="s">
        <v>1598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1599</v>
      </c>
      <c r="F138" s="49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BP138" s="33"/>
      <c r="BQ138" s="41"/>
      <c r="BR138" s="34"/>
    </row>
    <row r="139" spans="1:70" s="3" customFormat="1" ht="15" x14ac:dyDescent="0.25">
      <c r="A139" s="47"/>
      <c r="B139" s="48"/>
      <c r="C139" s="48"/>
      <c r="D139" s="48"/>
      <c r="E139" s="49" t="s">
        <v>1600</v>
      </c>
      <c r="F139" s="49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1593</v>
      </c>
      <c r="C141" s="432" t="s">
        <v>1601</v>
      </c>
      <c r="D141" s="432"/>
      <c r="E141" s="432"/>
      <c r="F141" s="3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BP141" s="33"/>
      <c r="BQ141" s="41" t="s">
        <v>1601</v>
      </c>
      <c r="BR141" s="34"/>
    </row>
    <row r="142" spans="1:70" s="3" customFormat="1" ht="15" x14ac:dyDescent="0.25">
      <c r="A142" s="42"/>
      <c r="B142" s="43"/>
      <c r="C142" s="44" t="s">
        <v>1602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1603</v>
      </c>
      <c r="C143" s="432" t="s">
        <v>1604</v>
      </c>
      <c r="D143" s="432"/>
      <c r="E143" s="432"/>
      <c r="F143" s="3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BP143" s="33"/>
      <c r="BQ143" s="41" t="s">
        <v>1604</v>
      </c>
      <c r="BR143" s="34"/>
    </row>
    <row r="144" spans="1:70" s="3" customFormat="1" ht="15" x14ac:dyDescent="0.25">
      <c r="A144" s="42"/>
      <c r="B144" s="43"/>
      <c r="C144" s="44" t="s">
        <v>1605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445" t="s">
        <v>1606</v>
      </c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7"/>
      <c r="BP145" s="33"/>
      <c r="BQ145" s="41"/>
      <c r="BR145" s="34" t="s">
        <v>1606</v>
      </c>
    </row>
    <row r="146" spans="1:70" s="3" customFormat="1" ht="68.25" x14ac:dyDescent="0.25">
      <c r="A146" s="35" t="s">
        <v>300</v>
      </c>
      <c r="B146" s="36" t="s">
        <v>714</v>
      </c>
      <c r="C146" s="432" t="s">
        <v>715</v>
      </c>
      <c r="D146" s="432"/>
      <c r="E146" s="432"/>
      <c r="F146" s="3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1607</v>
      </c>
      <c r="O146" s="39">
        <v>861.65</v>
      </c>
      <c r="BP146" s="33"/>
      <c r="BQ146" s="41" t="s">
        <v>715</v>
      </c>
      <c r="BR146" s="34"/>
    </row>
    <row r="147" spans="1:70" s="3" customFormat="1" ht="15" x14ac:dyDescent="0.25">
      <c r="A147" s="42"/>
      <c r="B147" s="43"/>
      <c r="C147" s="44" t="s">
        <v>1608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1609</v>
      </c>
      <c r="F148" s="49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1610</v>
      </c>
      <c r="F149" s="49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1611</v>
      </c>
      <c r="C151" s="432" t="s">
        <v>1612</v>
      </c>
      <c r="D151" s="432"/>
      <c r="E151" s="432"/>
      <c r="F151" s="3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BP151" s="33"/>
      <c r="BQ151" s="41" t="s">
        <v>1612</v>
      </c>
      <c r="BR151" s="34"/>
    </row>
    <row r="152" spans="1:70" s="3" customFormat="1" ht="67.5" x14ac:dyDescent="0.25">
      <c r="A152" s="35" t="s">
        <v>323</v>
      </c>
      <c r="B152" s="36" t="s">
        <v>1613</v>
      </c>
      <c r="C152" s="432" t="s">
        <v>1614</v>
      </c>
      <c r="D152" s="432"/>
      <c r="E152" s="432"/>
      <c r="F152" s="3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BP152" s="33"/>
      <c r="BQ152" s="41" t="s">
        <v>1614</v>
      </c>
      <c r="BR152" s="34"/>
    </row>
    <row r="153" spans="1:70" s="3" customFormat="1" ht="15" x14ac:dyDescent="0.25">
      <c r="A153" s="445" t="s">
        <v>1615</v>
      </c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7"/>
      <c r="BP153" s="33"/>
      <c r="BQ153" s="41"/>
      <c r="BR153" s="34" t="s">
        <v>1615</v>
      </c>
    </row>
    <row r="154" spans="1:70" s="3" customFormat="1" ht="67.5" x14ac:dyDescent="0.25">
      <c r="A154" s="35" t="s">
        <v>331</v>
      </c>
      <c r="B154" s="36" t="s">
        <v>578</v>
      </c>
      <c r="C154" s="432" t="s">
        <v>579</v>
      </c>
      <c r="D154" s="432"/>
      <c r="E154" s="432"/>
      <c r="F154" s="3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BP154" s="33"/>
      <c r="BQ154" s="41" t="s">
        <v>579</v>
      </c>
      <c r="BR154" s="34"/>
    </row>
    <row r="155" spans="1:70" s="3" customFormat="1" ht="15" x14ac:dyDescent="0.25">
      <c r="A155" s="47"/>
      <c r="B155" s="48"/>
      <c r="C155" s="48"/>
      <c r="D155" s="48"/>
      <c r="E155" s="49" t="s">
        <v>1616</v>
      </c>
      <c r="F155" s="49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1617</v>
      </c>
      <c r="F156" s="49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1618</v>
      </c>
      <c r="C158" s="432" t="s">
        <v>1619</v>
      </c>
      <c r="D158" s="432"/>
      <c r="E158" s="432"/>
      <c r="F158" s="3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BP158" s="33"/>
      <c r="BQ158" s="41" t="s">
        <v>1619</v>
      </c>
      <c r="BR158" s="34"/>
    </row>
    <row r="159" spans="1:70" s="3" customFormat="1" ht="67.5" x14ac:dyDescent="0.25">
      <c r="A159" s="35" t="s">
        <v>339</v>
      </c>
      <c r="B159" s="36" t="s">
        <v>1620</v>
      </c>
      <c r="C159" s="432" t="s">
        <v>1621</v>
      </c>
      <c r="D159" s="432"/>
      <c r="E159" s="432"/>
      <c r="F159" s="35" t="s">
        <v>109</v>
      </c>
      <c r="G159" s="55">
        <v>19</v>
      </c>
      <c r="H159" s="39" t="s">
        <v>1622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BP159" s="33"/>
      <c r="BQ159" s="41" t="s">
        <v>1621</v>
      </c>
      <c r="BR159" s="34"/>
    </row>
    <row r="160" spans="1:70" s="3" customFormat="1" ht="15" x14ac:dyDescent="0.25">
      <c r="A160" s="42"/>
      <c r="B160" s="43"/>
      <c r="C160" s="44" t="s">
        <v>1623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1624</v>
      </c>
      <c r="F161" s="49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1625</v>
      </c>
      <c r="F162" s="49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1626</v>
      </c>
      <c r="C164" s="432" t="s">
        <v>1627</v>
      </c>
      <c r="D164" s="432"/>
      <c r="E164" s="432"/>
      <c r="F164" s="3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BP164" s="33"/>
      <c r="BQ164" s="41" t="s">
        <v>1627</v>
      </c>
      <c r="BR164" s="34"/>
    </row>
    <row r="165" spans="1:70" s="3" customFormat="1" ht="67.5" x14ac:dyDescent="0.25">
      <c r="A165" s="35" t="s">
        <v>350</v>
      </c>
      <c r="B165" s="36" t="s">
        <v>1626</v>
      </c>
      <c r="C165" s="432" t="s">
        <v>1628</v>
      </c>
      <c r="D165" s="432"/>
      <c r="E165" s="432"/>
      <c r="F165" s="3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BP165" s="33"/>
      <c r="BQ165" s="41" t="s">
        <v>1628</v>
      </c>
      <c r="BR165" s="34"/>
    </row>
    <row r="166" spans="1:70" s="3" customFormat="1" ht="67.5" x14ac:dyDescent="0.25">
      <c r="A166" s="35" t="s">
        <v>353</v>
      </c>
      <c r="B166" s="36" t="s">
        <v>1629</v>
      </c>
      <c r="C166" s="432" t="s">
        <v>1630</v>
      </c>
      <c r="D166" s="432"/>
      <c r="E166" s="432"/>
      <c r="F166" s="35" t="s">
        <v>109</v>
      </c>
      <c r="G166" s="55">
        <v>61</v>
      </c>
      <c r="H166" s="39" t="s">
        <v>1631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BP166" s="33"/>
      <c r="BQ166" s="41" t="s">
        <v>1630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1632</v>
      </c>
      <c r="F167" s="49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1633</v>
      </c>
      <c r="F168" s="49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1626</v>
      </c>
      <c r="C170" s="432" t="s">
        <v>1634</v>
      </c>
      <c r="D170" s="432"/>
      <c r="E170" s="432"/>
      <c r="F170" s="3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BP170" s="33"/>
      <c r="BQ170" s="41" t="s">
        <v>1634</v>
      </c>
      <c r="BR170" s="34"/>
    </row>
    <row r="171" spans="1:70" s="3" customFormat="1" ht="67.5" x14ac:dyDescent="0.25">
      <c r="A171" s="35" t="s">
        <v>363</v>
      </c>
      <c r="B171" s="36" t="s">
        <v>1635</v>
      </c>
      <c r="C171" s="432" t="s">
        <v>1636</v>
      </c>
      <c r="D171" s="432"/>
      <c r="E171" s="432"/>
      <c r="F171" s="35" t="s">
        <v>1637</v>
      </c>
      <c r="G171" s="55">
        <v>381</v>
      </c>
      <c r="H171" s="39" t="s">
        <v>1638</v>
      </c>
      <c r="I171" s="39" t="s">
        <v>1639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1640</v>
      </c>
      <c r="O171" s="39">
        <v>42821.66</v>
      </c>
      <c r="BP171" s="33"/>
      <c r="BQ171" s="41" t="s">
        <v>1636</v>
      </c>
      <c r="BR171" s="34"/>
    </row>
    <row r="172" spans="1:70" s="3" customFormat="1" ht="15" x14ac:dyDescent="0.25">
      <c r="A172" s="42"/>
      <c r="B172" s="43"/>
      <c r="C172" s="44" t="s">
        <v>1641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1642</v>
      </c>
      <c r="F173" s="49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1643</v>
      </c>
      <c r="F174" s="49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BP174" s="33"/>
      <c r="BQ174" s="41"/>
      <c r="BR174" s="34"/>
    </row>
    <row r="175" spans="1:70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BP175" s="33"/>
      <c r="BQ175" s="41"/>
      <c r="BR175" s="34"/>
    </row>
    <row r="176" spans="1:70" s="3" customFormat="1" ht="67.5" x14ac:dyDescent="0.25">
      <c r="A176" s="35" t="s">
        <v>1410</v>
      </c>
      <c r="B176" s="36" t="s">
        <v>1644</v>
      </c>
      <c r="C176" s="432" t="s">
        <v>1645</v>
      </c>
      <c r="D176" s="432"/>
      <c r="E176" s="432"/>
      <c r="F176" s="3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BP176" s="33"/>
      <c r="BQ176" s="41" t="s">
        <v>1645</v>
      </c>
      <c r="BR176" s="34"/>
    </row>
    <row r="177" spans="1:70" s="3" customFormat="1" ht="67.5" x14ac:dyDescent="0.25">
      <c r="A177" s="35" t="s">
        <v>371</v>
      </c>
      <c r="B177" s="36" t="s">
        <v>1644</v>
      </c>
      <c r="C177" s="432" t="s">
        <v>1646</v>
      </c>
      <c r="D177" s="432"/>
      <c r="E177" s="432"/>
      <c r="F177" s="3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BP177" s="33"/>
      <c r="BQ177" s="41" t="s">
        <v>1646</v>
      </c>
      <c r="BR177" s="34"/>
    </row>
    <row r="178" spans="1:70" s="3" customFormat="1" ht="67.5" x14ac:dyDescent="0.25">
      <c r="A178" s="35" t="s">
        <v>381</v>
      </c>
      <c r="B178" s="36" t="s">
        <v>1644</v>
      </c>
      <c r="C178" s="432" t="s">
        <v>1647</v>
      </c>
      <c r="D178" s="432"/>
      <c r="E178" s="432"/>
      <c r="F178" s="3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BP178" s="33"/>
      <c r="BQ178" s="41" t="s">
        <v>1647</v>
      </c>
      <c r="BR178" s="34"/>
    </row>
    <row r="179" spans="1:70" s="3" customFormat="1" ht="68.25" x14ac:dyDescent="0.25">
      <c r="A179" s="35" t="s">
        <v>384</v>
      </c>
      <c r="B179" s="36" t="s">
        <v>1644</v>
      </c>
      <c r="C179" s="432" t="s">
        <v>1648</v>
      </c>
      <c r="D179" s="432"/>
      <c r="E179" s="432"/>
      <c r="F179" s="3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BP179" s="33"/>
      <c r="BQ179" s="41" t="s">
        <v>1648</v>
      </c>
      <c r="BR179" s="34"/>
    </row>
    <row r="180" spans="1:70" s="3" customFormat="1" ht="68.25" x14ac:dyDescent="0.25">
      <c r="A180" s="35" t="s">
        <v>386</v>
      </c>
      <c r="B180" s="36" t="s">
        <v>1644</v>
      </c>
      <c r="C180" s="432" t="s">
        <v>1649</v>
      </c>
      <c r="D180" s="432"/>
      <c r="E180" s="432"/>
      <c r="F180" s="3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BP180" s="33"/>
      <c r="BQ180" s="41" t="s">
        <v>1649</v>
      </c>
      <c r="BR180" s="34"/>
    </row>
    <row r="181" spans="1:70" s="3" customFormat="1" ht="67.5" x14ac:dyDescent="0.25">
      <c r="A181" s="35" t="s">
        <v>388</v>
      </c>
      <c r="B181" s="36" t="s">
        <v>1650</v>
      </c>
      <c r="C181" s="432" t="s">
        <v>1651</v>
      </c>
      <c r="D181" s="432"/>
      <c r="E181" s="432"/>
      <c r="F181" s="35" t="s">
        <v>665</v>
      </c>
      <c r="G181" s="55">
        <v>1</v>
      </c>
      <c r="H181" s="39" t="s">
        <v>1652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BP181" s="33"/>
      <c r="BQ181" s="41" t="s">
        <v>1651</v>
      </c>
      <c r="BR181" s="34"/>
    </row>
    <row r="182" spans="1:70" s="3" customFormat="1" ht="15" x14ac:dyDescent="0.25">
      <c r="A182" s="47"/>
      <c r="B182" s="48"/>
      <c r="C182" s="48"/>
      <c r="D182" s="48"/>
      <c r="E182" s="49" t="s">
        <v>1653</v>
      </c>
      <c r="F182" s="49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1654</v>
      </c>
      <c r="F183" s="49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1655</v>
      </c>
      <c r="C185" s="432" t="s">
        <v>1656</v>
      </c>
      <c r="D185" s="432"/>
      <c r="E185" s="432"/>
      <c r="F185" s="3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BP185" s="33"/>
      <c r="BQ185" s="41" t="s">
        <v>1656</v>
      </c>
      <c r="BR185" s="34"/>
    </row>
    <row r="186" spans="1:70" s="3" customFormat="1" ht="67.5" x14ac:dyDescent="0.25">
      <c r="A186" s="35" t="s">
        <v>393</v>
      </c>
      <c r="B186" s="36" t="s">
        <v>132</v>
      </c>
      <c r="C186" s="432" t="s">
        <v>133</v>
      </c>
      <c r="D186" s="432"/>
      <c r="E186" s="432"/>
      <c r="F186" s="3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1657</v>
      </c>
      <c r="O186" s="39">
        <v>1260.3699999999999</v>
      </c>
      <c r="BP186" s="33"/>
      <c r="BQ186" s="41" t="s">
        <v>133</v>
      </c>
      <c r="BR186" s="34"/>
    </row>
    <row r="187" spans="1:70" s="3" customFormat="1" ht="15" x14ac:dyDescent="0.25">
      <c r="A187" s="42"/>
      <c r="B187" s="43"/>
      <c r="C187" s="44" t="s">
        <v>1658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1659</v>
      </c>
      <c r="F188" s="49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1660</v>
      </c>
      <c r="F189" s="49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1661</v>
      </c>
      <c r="C191" s="432" t="s">
        <v>1662</v>
      </c>
      <c r="D191" s="432"/>
      <c r="E191" s="432"/>
      <c r="F191" s="3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BP191" s="33"/>
      <c r="BQ191" s="41" t="s">
        <v>1662</v>
      </c>
      <c r="BR191" s="34"/>
    </row>
    <row r="192" spans="1:70" s="3" customFormat="1" ht="67.5" x14ac:dyDescent="0.25">
      <c r="A192" s="35" t="s">
        <v>397</v>
      </c>
      <c r="B192" s="36" t="s">
        <v>1661</v>
      </c>
      <c r="C192" s="432" t="s">
        <v>1663</v>
      </c>
      <c r="D192" s="432"/>
      <c r="E192" s="432"/>
      <c r="F192" s="3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BP192" s="33"/>
      <c r="BQ192" s="41" t="s">
        <v>1663</v>
      </c>
      <c r="BR192" s="34"/>
    </row>
    <row r="193" spans="1:70" s="3" customFormat="1" ht="67.5" x14ac:dyDescent="0.25">
      <c r="A193" s="35" t="s">
        <v>399</v>
      </c>
      <c r="B193" s="36" t="s">
        <v>1661</v>
      </c>
      <c r="C193" s="432" t="s">
        <v>1664</v>
      </c>
      <c r="D193" s="432"/>
      <c r="E193" s="432"/>
      <c r="F193" s="3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BP193" s="33"/>
      <c r="BQ193" s="41" t="s">
        <v>1664</v>
      </c>
      <c r="BR193" s="34"/>
    </row>
    <row r="194" spans="1:70" s="3" customFormat="1" ht="67.5" x14ac:dyDescent="0.25">
      <c r="A194" s="35" t="s">
        <v>401</v>
      </c>
      <c r="B194" s="36" t="s">
        <v>589</v>
      </c>
      <c r="C194" s="432" t="s">
        <v>590</v>
      </c>
      <c r="D194" s="432"/>
      <c r="E194" s="432"/>
      <c r="F194" s="3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1665</v>
      </c>
      <c r="O194" s="39">
        <v>28.1</v>
      </c>
      <c r="BP194" s="33"/>
      <c r="BQ194" s="41" t="s">
        <v>590</v>
      </c>
      <c r="BR194" s="34"/>
    </row>
    <row r="195" spans="1:70" s="3" customFormat="1" ht="15" x14ac:dyDescent="0.25">
      <c r="A195" s="42"/>
      <c r="B195" s="43"/>
      <c r="C195" s="44" t="s">
        <v>1297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1666</v>
      </c>
      <c r="F196" s="49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1667</v>
      </c>
      <c r="F197" s="49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1626</v>
      </c>
      <c r="C199" s="432" t="s">
        <v>1668</v>
      </c>
      <c r="D199" s="432"/>
      <c r="E199" s="432"/>
      <c r="F199" s="3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BP199" s="33"/>
      <c r="BQ199" s="41" t="s">
        <v>1668</v>
      </c>
      <c r="BR199" s="34"/>
    </row>
    <row r="200" spans="1:70" s="3" customFormat="1" ht="67.5" x14ac:dyDescent="0.25">
      <c r="A200" s="35" t="s">
        <v>405</v>
      </c>
      <c r="B200" s="36" t="s">
        <v>1669</v>
      </c>
      <c r="C200" s="432" t="s">
        <v>1670</v>
      </c>
      <c r="D200" s="432"/>
      <c r="E200" s="432"/>
      <c r="F200" s="35" t="s">
        <v>174</v>
      </c>
      <c r="G200" s="56">
        <v>0.03</v>
      </c>
      <c r="H200" s="39" t="s">
        <v>1671</v>
      </c>
      <c r="I200" s="39" t="s">
        <v>1672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1673</v>
      </c>
      <c r="O200" s="39">
        <v>18.54</v>
      </c>
      <c r="BP200" s="33"/>
      <c r="BQ200" s="41" t="s">
        <v>1670</v>
      </c>
      <c r="BR200" s="34"/>
    </row>
    <row r="201" spans="1:70" s="3" customFormat="1" ht="15" x14ac:dyDescent="0.25">
      <c r="A201" s="42"/>
      <c r="B201" s="43"/>
      <c r="C201" s="44" t="s">
        <v>1297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1674</v>
      </c>
      <c r="F202" s="49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BP202" s="33"/>
      <c r="BQ202" s="41"/>
      <c r="BR202" s="34"/>
    </row>
    <row r="203" spans="1:70" s="3" customFormat="1" ht="15" x14ac:dyDescent="0.25">
      <c r="A203" s="47"/>
      <c r="B203" s="48"/>
      <c r="C203" s="48"/>
      <c r="D203" s="48"/>
      <c r="E203" s="49" t="s">
        <v>1675</v>
      </c>
      <c r="F203" s="49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BP203" s="33"/>
      <c r="BQ203" s="41"/>
      <c r="BR203" s="34"/>
    </row>
    <row r="204" spans="1:70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1655</v>
      </c>
      <c r="C205" s="432" t="s">
        <v>1676</v>
      </c>
      <c r="D205" s="432"/>
      <c r="E205" s="432"/>
      <c r="F205" s="3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BP205" s="33"/>
      <c r="BQ205" s="41" t="s">
        <v>1676</v>
      </c>
      <c r="BR205" s="34"/>
    </row>
    <row r="206" spans="1:70" s="3" customFormat="1" ht="15" x14ac:dyDescent="0.25">
      <c r="A206" s="445" t="s">
        <v>1677</v>
      </c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7"/>
      <c r="BP206" s="33"/>
      <c r="BQ206" s="41"/>
      <c r="BR206" s="34" t="s">
        <v>1677</v>
      </c>
    </row>
    <row r="207" spans="1:70" s="3" customFormat="1" ht="67.5" x14ac:dyDescent="0.25">
      <c r="A207" s="35" t="s">
        <v>409</v>
      </c>
      <c r="B207" s="36" t="s">
        <v>324</v>
      </c>
      <c r="C207" s="432" t="s">
        <v>325</v>
      </c>
      <c r="D207" s="432"/>
      <c r="E207" s="432"/>
      <c r="F207" s="35" t="s">
        <v>326</v>
      </c>
      <c r="G207" s="55">
        <v>10</v>
      </c>
      <c r="H207" s="39" t="s">
        <v>1438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BP207" s="33"/>
      <c r="BQ207" s="41" t="s">
        <v>325</v>
      </c>
      <c r="BR207" s="34"/>
    </row>
    <row r="208" spans="1:70" s="3" customFormat="1" ht="15" x14ac:dyDescent="0.25">
      <c r="A208" s="47"/>
      <c r="B208" s="48"/>
      <c r="C208" s="48"/>
      <c r="D208" s="48"/>
      <c r="E208" s="49" t="s">
        <v>1678</v>
      </c>
      <c r="F208" s="49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1679</v>
      </c>
      <c r="F209" s="49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1680</v>
      </c>
      <c r="C211" s="432" t="s">
        <v>1681</v>
      </c>
      <c r="D211" s="432"/>
      <c r="E211" s="432"/>
      <c r="F211" s="3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BP211" s="33"/>
      <c r="BQ211" s="41" t="s">
        <v>1681</v>
      </c>
      <c r="BR211" s="34"/>
    </row>
    <row r="212" spans="1:70" s="3" customFormat="1" ht="67.5" x14ac:dyDescent="0.25">
      <c r="A212" s="35" t="s">
        <v>413</v>
      </c>
      <c r="B212" s="36" t="s">
        <v>1682</v>
      </c>
      <c r="C212" s="432" t="s">
        <v>1683</v>
      </c>
      <c r="D212" s="432"/>
      <c r="E212" s="432"/>
      <c r="F212" s="3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BP212" s="33"/>
      <c r="BQ212" s="41" t="s">
        <v>1683</v>
      </c>
      <c r="BR212" s="34"/>
    </row>
    <row r="213" spans="1:70" s="3" customFormat="1" ht="67.5" x14ac:dyDescent="0.25">
      <c r="A213" s="35" t="s">
        <v>415</v>
      </c>
      <c r="B213" s="36" t="s">
        <v>1684</v>
      </c>
      <c r="C213" s="432" t="s">
        <v>1685</v>
      </c>
      <c r="D213" s="432"/>
      <c r="E213" s="432"/>
      <c r="F213" s="3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BP213" s="33"/>
      <c r="BQ213" s="41" t="s">
        <v>1685</v>
      </c>
      <c r="BR213" s="34"/>
    </row>
    <row r="214" spans="1:70" s="3" customFormat="1" ht="67.5" x14ac:dyDescent="0.25">
      <c r="A214" s="35" t="s">
        <v>417</v>
      </c>
      <c r="B214" s="36" t="s">
        <v>1686</v>
      </c>
      <c r="C214" s="432" t="s">
        <v>1687</v>
      </c>
      <c r="D214" s="432"/>
      <c r="E214" s="432"/>
      <c r="F214" s="35" t="s">
        <v>1688</v>
      </c>
      <c r="G214" s="56">
        <v>0.24</v>
      </c>
      <c r="H214" s="39" t="s">
        <v>1689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BP214" s="33"/>
      <c r="BQ214" s="41" t="s">
        <v>1687</v>
      </c>
      <c r="BR214" s="34"/>
    </row>
    <row r="215" spans="1:70" s="3" customFormat="1" ht="15" x14ac:dyDescent="0.25">
      <c r="A215" s="42"/>
      <c r="B215" s="43"/>
      <c r="C215" s="44" t="s">
        <v>1690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1691</v>
      </c>
      <c r="F216" s="49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BP216" s="33"/>
      <c r="BQ216" s="41"/>
      <c r="BR216" s="34"/>
    </row>
    <row r="217" spans="1:70" s="3" customFormat="1" ht="15" x14ac:dyDescent="0.25">
      <c r="A217" s="47"/>
      <c r="B217" s="48"/>
      <c r="C217" s="48"/>
      <c r="D217" s="48"/>
      <c r="E217" s="49" t="s">
        <v>1692</v>
      </c>
      <c r="F217" s="49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1693</v>
      </c>
      <c r="C219" s="432" t="s">
        <v>1694</v>
      </c>
      <c r="D219" s="432"/>
      <c r="E219" s="432"/>
      <c r="F219" s="3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BP219" s="33"/>
      <c r="BQ219" s="41" t="s">
        <v>1694</v>
      </c>
      <c r="BR219" s="34"/>
    </row>
    <row r="220" spans="1:70" s="3" customFormat="1" ht="15" x14ac:dyDescent="0.25">
      <c r="A220" s="445" t="s">
        <v>1695</v>
      </c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7"/>
      <c r="BP220" s="33"/>
      <c r="BQ220" s="41"/>
      <c r="BR220" s="34" t="s">
        <v>1695</v>
      </c>
    </row>
    <row r="221" spans="1:70" s="3" customFormat="1" ht="67.5" x14ac:dyDescent="0.25">
      <c r="A221" s="35" t="s">
        <v>428</v>
      </c>
      <c r="B221" s="36" t="s">
        <v>372</v>
      </c>
      <c r="C221" s="432" t="s">
        <v>373</v>
      </c>
      <c r="D221" s="432"/>
      <c r="E221" s="432"/>
      <c r="F221" s="35" t="s">
        <v>374</v>
      </c>
      <c r="G221" s="58">
        <v>2.3612000000000002</v>
      </c>
      <c r="H221" s="39" t="s">
        <v>1696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1697</v>
      </c>
      <c r="O221" s="39">
        <v>1158.1400000000001</v>
      </c>
      <c r="BP221" s="33"/>
      <c r="BQ221" s="41" t="s">
        <v>373</v>
      </c>
      <c r="BR221" s="34"/>
    </row>
    <row r="222" spans="1:70" s="3" customFormat="1" ht="15" x14ac:dyDescent="0.25">
      <c r="A222" s="42"/>
      <c r="B222" s="43"/>
      <c r="C222" s="44" t="s">
        <v>1698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1699</v>
      </c>
      <c r="F223" s="49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1700</v>
      </c>
      <c r="F224" s="49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1701</v>
      </c>
      <c r="C226" s="432" t="s">
        <v>1702</v>
      </c>
      <c r="D226" s="432"/>
      <c r="E226" s="432"/>
      <c r="F226" s="3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BP226" s="33"/>
      <c r="BQ226" s="41" t="s">
        <v>1702</v>
      </c>
      <c r="BR226" s="34"/>
    </row>
    <row r="227" spans="1:70" s="3" customFormat="1" ht="15" x14ac:dyDescent="0.25">
      <c r="A227" s="42"/>
      <c r="B227" s="43"/>
      <c r="C227" s="44" t="s">
        <v>1703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1701</v>
      </c>
      <c r="C228" s="432" t="s">
        <v>1704</v>
      </c>
      <c r="D228" s="432"/>
      <c r="E228" s="432"/>
      <c r="F228" s="3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BP228" s="33"/>
      <c r="BQ228" s="41" t="s">
        <v>1704</v>
      </c>
      <c r="BR228" s="34"/>
    </row>
    <row r="229" spans="1:70" s="3" customFormat="1" ht="15" x14ac:dyDescent="0.25">
      <c r="A229" s="42"/>
      <c r="B229" s="43"/>
      <c r="C229" s="44" t="s">
        <v>1705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0" s="3" customFormat="1" ht="67.5" x14ac:dyDescent="0.25">
      <c r="A230" s="35" t="s">
        <v>1457</v>
      </c>
      <c r="B230" s="36" t="s">
        <v>1701</v>
      </c>
      <c r="C230" s="432" t="s">
        <v>1706</v>
      </c>
      <c r="D230" s="432"/>
      <c r="E230" s="432"/>
      <c r="F230" s="3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BP230" s="33"/>
      <c r="BQ230" s="41" t="s">
        <v>1706</v>
      </c>
      <c r="BR230" s="34"/>
    </row>
    <row r="231" spans="1:70" s="3" customFormat="1" ht="67.5" x14ac:dyDescent="0.25">
      <c r="A231" s="35" t="s">
        <v>450</v>
      </c>
      <c r="B231" s="36" t="s">
        <v>1701</v>
      </c>
      <c r="C231" s="432" t="s">
        <v>1707</v>
      </c>
      <c r="D231" s="432"/>
      <c r="E231" s="432"/>
      <c r="F231" s="3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BP231" s="33"/>
      <c r="BQ231" s="41" t="s">
        <v>1707</v>
      </c>
      <c r="BR231" s="34"/>
    </row>
    <row r="232" spans="1:70" s="3" customFormat="1" ht="67.5" x14ac:dyDescent="0.25">
      <c r="A232" s="35" t="s">
        <v>1708</v>
      </c>
      <c r="B232" s="36" t="s">
        <v>1701</v>
      </c>
      <c r="C232" s="432" t="s">
        <v>1709</v>
      </c>
      <c r="D232" s="432"/>
      <c r="E232" s="432"/>
      <c r="F232" s="3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BP232" s="33"/>
      <c r="BQ232" s="41" t="s">
        <v>1709</v>
      </c>
      <c r="BR232" s="34"/>
    </row>
    <row r="233" spans="1:70" s="3" customFormat="1" ht="67.5" x14ac:dyDescent="0.25">
      <c r="A233" s="35" t="s">
        <v>462</v>
      </c>
      <c r="B233" s="36" t="s">
        <v>1701</v>
      </c>
      <c r="C233" s="432" t="s">
        <v>1710</v>
      </c>
      <c r="D233" s="432"/>
      <c r="E233" s="432"/>
      <c r="F233" s="3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BP233" s="33"/>
      <c r="BQ233" s="41" t="s">
        <v>1710</v>
      </c>
      <c r="BR233" s="34"/>
    </row>
    <row r="234" spans="1:70" s="3" customFormat="1" ht="67.5" x14ac:dyDescent="0.25">
      <c r="A234" s="35" t="s">
        <v>464</v>
      </c>
      <c r="B234" s="36" t="s">
        <v>547</v>
      </c>
      <c r="C234" s="432" t="s">
        <v>548</v>
      </c>
      <c r="D234" s="432"/>
      <c r="E234" s="432"/>
      <c r="F234" s="3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1711</v>
      </c>
      <c r="O234" s="39">
        <v>294.13</v>
      </c>
      <c r="BP234" s="33"/>
      <c r="BQ234" s="41" t="s">
        <v>548</v>
      </c>
      <c r="BR234" s="34"/>
    </row>
    <row r="235" spans="1:70" s="3" customFormat="1" ht="15" x14ac:dyDescent="0.25">
      <c r="A235" s="42"/>
      <c r="B235" s="43"/>
      <c r="C235" s="44" t="s">
        <v>1712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  <c r="BR235" s="34"/>
    </row>
    <row r="236" spans="1:70" s="3" customFormat="1" ht="15" x14ac:dyDescent="0.25">
      <c r="A236" s="47"/>
      <c r="B236" s="48"/>
      <c r="C236" s="48"/>
      <c r="D236" s="48"/>
      <c r="E236" s="49" t="s">
        <v>1713</v>
      </c>
      <c r="F236" s="49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1714</v>
      </c>
      <c r="F237" s="49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1715</v>
      </c>
      <c r="C239" s="432" t="s">
        <v>1716</v>
      </c>
      <c r="D239" s="432"/>
      <c r="E239" s="432"/>
      <c r="F239" s="3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BP239" s="33"/>
      <c r="BQ239" s="41" t="s">
        <v>1716</v>
      </c>
      <c r="BR239" s="34"/>
    </row>
    <row r="240" spans="1:70" s="3" customFormat="1" ht="67.5" x14ac:dyDescent="0.25">
      <c r="A240" s="35" t="s">
        <v>469</v>
      </c>
      <c r="B240" s="36" t="s">
        <v>1717</v>
      </c>
      <c r="C240" s="432" t="s">
        <v>1718</v>
      </c>
      <c r="D240" s="432"/>
      <c r="E240" s="432"/>
      <c r="F240" s="35" t="s">
        <v>374</v>
      </c>
      <c r="G240" s="59">
        <v>2.928E-2</v>
      </c>
      <c r="H240" s="39" t="s">
        <v>1719</v>
      </c>
      <c r="I240" s="39" t="s">
        <v>1720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1721</v>
      </c>
      <c r="O240" s="39">
        <v>18.670000000000002</v>
      </c>
      <c r="BP240" s="33"/>
      <c r="BQ240" s="41" t="s">
        <v>1718</v>
      </c>
      <c r="BR240" s="34"/>
    </row>
    <row r="241" spans="1:70" s="3" customFormat="1" ht="15" x14ac:dyDescent="0.25">
      <c r="A241" s="42"/>
      <c r="B241" s="43"/>
      <c r="C241" s="44" t="s">
        <v>1722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1723</v>
      </c>
      <c r="F242" s="49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1724</v>
      </c>
      <c r="F243" s="49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BP243" s="33"/>
      <c r="BQ243" s="41"/>
      <c r="BR243" s="34"/>
    </row>
    <row r="244" spans="1:70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1701</v>
      </c>
      <c r="C245" s="432" t="s">
        <v>1725</v>
      </c>
      <c r="D245" s="432"/>
      <c r="E245" s="432"/>
      <c r="F245" s="3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BP245" s="33"/>
      <c r="BQ245" s="41" t="s">
        <v>1725</v>
      </c>
      <c r="BR245" s="34"/>
    </row>
    <row r="246" spans="1:70" s="3" customFormat="1" ht="15" x14ac:dyDescent="0.25">
      <c r="A246" s="42"/>
      <c r="B246" s="43"/>
      <c r="C246" s="44" t="s">
        <v>1726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1701</v>
      </c>
      <c r="C247" s="432" t="s">
        <v>1710</v>
      </c>
      <c r="D247" s="432"/>
      <c r="E247" s="432"/>
      <c r="F247" s="3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BP247" s="33"/>
      <c r="BQ247" s="41" t="s">
        <v>1710</v>
      </c>
      <c r="BR247" s="34"/>
    </row>
    <row r="248" spans="1:70" s="3" customFormat="1" ht="67.5" x14ac:dyDescent="0.25">
      <c r="A248" s="35" t="s">
        <v>482</v>
      </c>
      <c r="B248" s="36" t="s">
        <v>1727</v>
      </c>
      <c r="C248" s="432" t="s">
        <v>1728</v>
      </c>
      <c r="D248" s="432"/>
      <c r="E248" s="432"/>
      <c r="F248" s="35" t="s">
        <v>174</v>
      </c>
      <c r="G248" s="38">
        <v>1.5</v>
      </c>
      <c r="H248" s="39" t="s">
        <v>1729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1730</v>
      </c>
      <c r="O248" s="39">
        <v>866.31</v>
      </c>
      <c r="BP248" s="33"/>
      <c r="BQ248" s="41" t="s">
        <v>1728</v>
      </c>
      <c r="BR248" s="34"/>
    </row>
    <row r="249" spans="1:70" s="3" customFormat="1" ht="15" x14ac:dyDescent="0.25">
      <c r="A249" s="42"/>
      <c r="B249" s="43"/>
      <c r="C249" s="44" t="s">
        <v>1731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6"/>
      <c r="BP249" s="33"/>
      <c r="BQ249" s="41"/>
      <c r="BR249" s="34"/>
    </row>
    <row r="250" spans="1:70" s="3" customFormat="1" ht="15" x14ac:dyDescent="0.25">
      <c r="A250" s="47"/>
      <c r="B250" s="48"/>
      <c r="C250" s="48"/>
      <c r="D250" s="48"/>
      <c r="E250" s="49" t="s">
        <v>1732</v>
      </c>
      <c r="F250" s="49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BP250" s="33"/>
      <c r="BQ250" s="41"/>
      <c r="BR250" s="34"/>
    </row>
    <row r="251" spans="1:70" s="3" customFormat="1" ht="15" x14ac:dyDescent="0.25">
      <c r="A251" s="47"/>
      <c r="B251" s="48"/>
      <c r="C251" s="48"/>
      <c r="D251" s="48"/>
      <c r="E251" s="49" t="s">
        <v>1733</v>
      </c>
      <c r="F251" s="49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BP251" s="33"/>
      <c r="BQ251" s="41"/>
      <c r="BR251" s="34"/>
    </row>
    <row r="252" spans="1:70" s="3" customFormat="1" ht="15" x14ac:dyDescent="0.25">
      <c r="A252" s="47"/>
      <c r="B252" s="48"/>
      <c r="C252" s="48"/>
      <c r="D252" s="48"/>
      <c r="E252" s="49" t="s">
        <v>47</v>
      </c>
      <c r="F252" s="49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1734</v>
      </c>
      <c r="C253" s="432" t="s">
        <v>1735</v>
      </c>
      <c r="D253" s="432"/>
      <c r="E253" s="432"/>
      <c r="F253" s="3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BP253" s="33"/>
      <c r="BQ253" s="41" t="s">
        <v>1735</v>
      </c>
      <c r="BR253" s="34"/>
    </row>
    <row r="254" spans="1:70" s="3" customFormat="1" ht="67.5" x14ac:dyDescent="0.25">
      <c r="A254" s="35" t="s">
        <v>486</v>
      </c>
      <c r="B254" s="36" t="s">
        <v>1734</v>
      </c>
      <c r="C254" s="432" t="s">
        <v>1736</v>
      </c>
      <c r="D254" s="432"/>
      <c r="E254" s="432"/>
      <c r="F254" s="3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BP254" s="33"/>
      <c r="BQ254" s="41" t="s">
        <v>1736</v>
      </c>
      <c r="BR254" s="34"/>
    </row>
    <row r="255" spans="1:70" s="3" customFormat="1" ht="67.5" x14ac:dyDescent="0.25">
      <c r="A255" s="35" t="s">
        <v>487</v>
      </c>
      <c r="B255" s="36" t="s">
        <v>1737</v>
      </c>
      <c r="C255" s="432" t="s">
        <v>1738</v>
      </c>
      <c r="D255" s="432"/>
      <c r="E255" s="432"/>
      <c r="F255" s="3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BP255" s="33"/>
      <c r="BQ255" s="41" t="s">
        <v>1738</v>
      </c>
      <c r="BR255" s="34"/>
    </row>
    <row r="256" spans="1:70" s="3" customFormat="1" ht="67.5" x14ac:dyDescent="0.25">
      <c r="A256" s="35" t="s">
        <v>488</v>
      </c>
      <c r="B256" s="36" t="s">
        <v>1739</v>
      </c>
      <c r="C256" s="432" t="s">
        <v>1740</v>
      </c>
      <c r="D256" s="432"/>
      <c r="E256" s="432"/>
      <c r="F256" s="3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BP256" s="33"/>
      <c r="BQ256" s="41" t="s">
        <v>1740</v>
      </c>
      <c r="BR256" s="34"/>
    </row>
    <row r="257" spans="1:70" s="3" customFormat="1" ht="67.5" x14ac:dyDescent="0.25">
      <c r="A257" s="35" t="s">
        <v>490</v>
      </c>
      <c r="B257" s="36" t="s">
        <v>1741</v>
      </c>
      <c r="C257" s="432" t="s">
        <v>1742</v>
      </c>
      <c r="D257" s="432"/>
      <c r="E257" s="432"/>
      <c r="F257" s="3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BP257" s="33"/>
      <c r="BQ257" s="41" t="s">
        <v>1742</v>
      </c>
      <c r="BR257" s="34"/>
    </row>
    <row r="258" spans="1:70" s="3" customFormat="1" ht="67.5" x14ac:dyDescent="0.25">
      <c r="A258" s="35" t="s">
        <v>492</v>
      </c>
      <c r="B258" s="36" t="s">
        <v>1743</v>
      </c>
      <c r="C258" s="432" t="s">
        <v>1744</v>
      </c>
      <c r="D258" s="432"/>
      <c r="E258" s="432"/>
      <c r="F258" s="3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BP258" s="33"/>
      <c r="BQ258" s="41" t="s">
        <v>1744</v>
      </c>
      <c r="BR258" s="34"/>
    </row>
    <row r="259" spans="1:70" s="3" customFormat="1" ht="67.5" x14ac:dyDescent="0.25">
      <c r="A259" s="35" t="s">
        <v>493</v>
      </c>
      <c r="B259" s="36" t="s">
        <v>1745</v>
      </c>
      <c r="C259" s="432" t="s">
        <v>1746</v>
      </c>
      <c r="D259" s="432"/>
      <c r="E259" s="432"/>
      <c r="F259" s="3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BP259" s="33"/>
      <c r="BQ259" s="41" t="s">
        <v>1746</v>
      </c>
      <c r="BR259" s="34"/>
    </row>
    <row r="260" spans="1:70" s="3" customFormat="1" ht="67.5" x14ac:dyDescent="0.25">
      <c r="A260" s="35" t="s">
        <v>494</v>
      </c>
      <c r="B260" s="36" t="s">
        <v>1747</v>
      </c>
      <c r="C260" s="432" t="s">
        <v>1748</v>
      </c>
      <c r="D260" s="432"/>
      <c r="E260" s="432"/>
      <c r="F260" s="35" t="s">
        <v>238</v>
      </c>
      <c r="G260" s="38">
        <v>0.7</v>
      </c>
      <c r="H260" s="39" t="s">
        <v>1749</v>
      </c>
      <c r="I260" s="39" t="s">
        <v>1750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1751</v>
      </c>
      <c r="O260" s="39">
        <v>2146.0300000000002</v>
      </c>
      <c r="BP260" s="33"/>
      <c r="BQ260" s="41" t="s">
        <v>1748</v>
      </c>
      <c r="BR260" s="34"/>
    </row>
    <row r="261" spans="1:70" s="3" customFormat="1" ht="15" x14ac:dyDescent="0.25">
      <c r="A261" s="42"/>
      <c r="B261" s="43"/>
      <c r="C261" s="44" t="s">
        <v>1752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5" x14ac:dyDescent="0.25">
      <c r="A262" s="47"/>
      <c r="B262" s="48"/>
      <c r="C262" s="48"/>
      <c r="D262" s="48"/>
      <c r="E262" s="49" t="s">
        <v>1753</v>
      </c>
      <c r="F262" s="49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BP262" s="33"/>
      <c r="BQ262" s="41"/>
      <c r="BR262" s="34"/>
    </row>
    <row r="263" spans="1:70" s="3" customFormat="1" ht="15" x14ac:dyDescent="0.25">
      <c r="A263" s="47"/>
      <c r="B263" s="48"/>
      <c r="C263" s="48"/>
      <c r="D263" s="48"/>
      <c r="E263" s="49" t="s">
        <v>1754</v>
      </c>
      <c r="F263" s="49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1755</v>
      </c>
      <c r="C265" s="432" t="s">
        <v>1756</v>
      </c>
      <c r="D265" s="432"/>
      <c r="E265" s="432"/>
      <c r="F265" s="3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BP265" s="33"/>
      <c r="BQ265" s="41" t="s">
        <v>1756</v>
      </c>
      <c r="BR265" s="34"/>
    </row>
    <row r="266" spans="1:70" s="3" customFormat="1" ht="67.5" x14ac:dyDescent="0.25">
      <c r="A266" s="35" t="s">
        <v>496</v>
      </c>
      <c r="B266" s="36" t="s">
        <v>1757</v>
      </c>
      <c r="C266" s="432" t="s">
        <v>1758</v>
      </c>
      <c r="D266" s="432"/>
      <c r="E266" s="432"/>
      <c r="F266" s="35" t="s">
        <v>238</v>
      </c>
      <c r="G266" s="38">
        <v>14.5</v>
      </c>
      <c r="H266" s="39" t="s">
        <v>1759</v>
      </c>
      <c r="I266" s="39" t="s">
        <v>1760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1761</v>
      </c>
      <c r="O266" s="39">
        <v>74850.570000000007</v>
      </c>
      <c r="BP266" s="33"/>
      <c r="BQ266" s="41" t="s">
        <v>1758</v>
      </c>
      <c r="BR266" s="34"/>
    </row>
    <row r="267" spans="1:70" s="3" customFormat="1" ht="15" x14ac:dyDescent="0.25">
      <c r="A267" s="42"/>
      <c r="B267" s="43"/>
      <c r="C267" s="44" t="s">
        <v>1762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6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1763</v>
      </c>
      <c r="F268" s="49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1764</v>
      </c>
      <c r="F269" s="49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BP269" s="33"/>
      <c r="BQ269" s="41"/>
      <c r="BR269" s="34"/>
    </row>
    <row r="270" spans="1:70" s="3" customFormat="1" ht="15" x14ac:dyDescent="0.25">
      <c r="A270" s="47"/>
      <c r="B270" s="48"/>
      <c r="C270" s="48"/>
      <c r="D270" s="48"/>
      <c r="E270" s="49" t="s">
        <v>47</v>
      </c>
      <c r="F270" s="49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1765</v>
      </c>
      <c r="C271" s="432" t="s">
        <v>1766</v>
      </c>
      <c r="D271" s="432"/>
      <c r="E271" s="432"/>
      <c r="F271" s="3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BP271" s="33"/>
      <c r="BQ271" s="41" t="s">
        <v>1766</v>
      </c>
      <c r="BR271" s="34"/>
    </row>
    <row r="272" spans="1:70" s="3" customFormat="1" ht="67.5" x14ac:dyDescent="0.25">
      <c r="A272" s="35" t="s">
        <v>500</v>
      </c>
      <c r="B272" s="36" t="s">
        <v>1767</v>
      </c>
      <c r="C272" s="432" t="s">
        <v>1768</v>
      </c>
      <c r="D272" s="432"/>
      <c r="E272" s="432"/>
      <c r="F272" s="3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BP272" s="33"/>
      <c r="BQ272" s="41" t="s">
        <v>1768</v>
      </c>
      <c r="BR272" s="34"/>
    </row>
    <row r="273" spans="1:70" s="3" customFormat="1" ht="67.5" x14ac:dyDescent="0.25">
      <c r="A273" s="35" t="s">
        <v>502</v>
      </c>
      <c r="B273" s="36" t="s">
        <v>1769</v>
      </c>
      <c r="C273" s="432" t="s">
        <v>1770</v>
      </c>
      <c r="D273" s="432"/>
      <c r="E273" s="432"/>
      <c r="F273" s="3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BP273" s="33"/>
      <c r="BQ273" s="41" t="s">
        <v>1770</v>
      </c>
      <c r="BR273" s="34"/>
    </row>
    <row r="274" spans="1:70" s="3" customFormat="1" ht="67.5" x14ac:dyDescent="0.25">
      <c r="A274" s="35" t="s">
        <v>504</v>
      </c>
      <c r="B274" s="36" t="s">
        <v>1771</v>
      </c>
      <c r="C274" s="432" t="s">
        <v>1772</v>
      </c>
      <c r="D274" s="432"/>
      <c r="E274" s="432"/>
      <c r="F274" s="3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BP274" s="33"/>
      <c r="BQ274" s="41" t="s">
        <v>1772</v>
      </c>
      <c r="BR274" s="34"/>
    </row>
    <row r="275" spans="1:70" s="3" customFormat="1" ht="67.5" x14ac:dyDescent="0.25">
      <c r="A275" s="35" t="s">
        <v>506</v>
      </c>
      <c r="B275" s="36" t="s">
        <v>1773</v>
      </c>
      <c r="C275" s="432" t="s">
        <v>1774</v>
      </c>
      <c r="D275" s="432"/>
      <c r="E275" s="432"/>
      <c r="F275" s="35" t="s">
        <v>1775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BP275" s="33"/>
      <c r="BQ275" s="41" t="s">
        <v>1774</v>
      </c>
      <c r="BR275" s="34"/>
    </row>
    <row r="276" spans="1:70" s="3" customFormat="1" ht="67.5" x14ac:dyDescent="0.25">
      <c r="A276" s="35" t="s">
        <v>508</v>
      </c>
      <c r="B276" s="36" t="s">
        <v>1776</v>
      </c>
      <c r="C276" s="432" t="s">
        <v>1777</v>
      </c>
      <c r="D276" s="432"/>
      <c r="E276" s="432"/>
      <c r="F276" s="3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BP276" s="33"/>
      <c r="BQ276" s="41" t="s">
        <v>1777</v>
      </c>
      <c r="BR276" s="34"/>
    </row>
    <row r="277" spans="1:70" s="3" customFormat="1" ht="67.5" x14ac:dyDescent="0.25">
      <c r="A277" s="35" t="s">
        <v>510</v>
      </c>
      <c r="B277" s="36" t="s">
        <v>1778</v>
      </c>
      <c r="C277" s="432" t="s">
        <v>1779</v>
      </c>
      <c r="D277" s="432"/>
      <c r="E277" s="432"/>
      <c r="F277" s="3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BP277" s="33"/>
      <c r="BQ277" s="41" t="s">
        <v>1779</v>
      </c>
      <c r="BR277" s="34"/>
    </row>
    <row r="278" spans="1:70" s="3" customFormat="1" ht="67.5" x14ac:dyDescent="0.25">
      <c r="A278" s="35" t="s">
        <v>511</v>
      </c>
      <c r="B278" s="36" t="s">
        <v>1780</v>
      </c>
      <c r="C278" s="432" t="s">
        <v>1781</v>
      </c>
      <c r="D278" s="432"/>
      <c r="E278" s="432"/>
      <c r="F278" s="3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BP278" s="33"/>
      <c r="BQ278" s="41" t="s">
        <v>1781</v>
      </c>
      <c r="BR278" s="34"/>
    </row>
    <row r="279" spans="1:70" s="3" customFormat="1" ht="67.5" x14ac:dyDescent="0.25">
      <c r="A279" s="35" t="s">
        <v>515</v>
      </c>
      <c r="B279" s="36" t="s">
        <v>1778</v>
      </c>
      <c r="C279" s="432" t="s">
        <v>1782</v>
      </c>
      <c r="D279" s="432"/>
      <c r="E279" s="432"/>
      <c r="F279" s="3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BP279" s="33"/>
      <c r="BQ279" s="41" t="s">
        <v>1782</v>
      </c>
      <c r="BR279" s="34"/>
    </row>
    <row r="280" spans="1:70" s="3" customFormat="1" ht="67.5" x14ac:dyDescent="0.25">
      <c r="A280" s="35" t="s">
        <v>517</v>
      </c>
      <c r="B280" s="36" t="s">
        <v>1780</v>
      </c>
      <c r="C280" s="432" t="s">
        <v>1783</v>
      </c>
      <c r="D280" s="432"/>
      <c r="E280" s="432"/>
      <c r="F280" s="3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BP280" s="33"/>
      <c r="BQ280" s="41" t="s">
        <v>1783</v>
      </c>
      <c r="BR280" s="34"/>
    </row>
    <row r="281" spans="1:70" s="3" customFormat="1" ht="67.5" x14ac:dyDescent="0.25">
      <c r="A281" s="35" t="s">
        <v>522</v>
      </c>
      <c r="B281" s="36" t="s">
        <v>1741</v>
      </c>
      <c r="C281" s="432" t="s">
        <v>1784</v>
      </c>
      <c r="D281" s="432"/>
      <c r="E281" s="432"/>
      <c r="F281" s="3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BP281" s="33"/>
      <c r="BQ281" s="41" t="s">
        <v>1784</v>
      </c>
      <c r="BR281" s="34"/>
    </row>
    <row r="282" spans="1:70" s="3" customFormat="1" ht="67.5" x14ac:dyDescent="0.25">
      <c r="A282" s="35" t="s">
        <v>1785</v>
      </c>
      <c r="B282" s="36" t="s">
        <v>1786</v>
      </c>
      <c r="C282" s="432" t="s">
        <v>1787</v>
      </c>
      <c r="D282" s="432"/>
      <c r="E282" s="432"/>
      <c r="F282" s="3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BP282" s="33"/>
      <c r="BQ282" s="41" t="s">
        <v>1787</v>
      </c>
      <c r="BR282" s="34"/>
    </row>
    <row r="283" spans="1:70" s="3" customFormat="1" ht="67.5" x14ac:dyDescent="0.25">
      <c r="A283" s="35" t="s">
        <v>529</v>
      </c>
      <c r="B283" s="36" t="s">
        <v>1788</v>
      </c>
      <c r="C283" s="432" t="s">
        <v>1789</v>
      </c>
      <c r="D283" s="432"/>
      <c r="E283" s="432"/>
      <c r="F283" s="3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BP283" s="33"/>
      <c r="BQ283" s="41" t="s">
        <v>1789</v>
      </c>
      <c r="BR283" s="34"/>
    </row>
    <row r="284" spans="1:70" s="3" customFormat="1" ht="67.5" x14ac:dyDescent="0.25">
      <c r="A284" s="35" t="s">
        <v>531</v>
      </c>
      <c r="B284" s="36" t="s">
        <v>1778</v>
      </c>
      <c r="C284" s="432" t="s">
        <v>1790</v>
      </c>
      <c r="D284" s="432"/>
      <c r="E284" s="432"/>
      <c r="F284" s="3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BP284" s="33"/>
      <c r="BQ284" s="41" t="s">
        <v>1790</v>
      </c>
      <c r="BR284" s="34"/>
    </row>
    <row r="285" spans="1:70" s="3" customFormat="1" ht="67.5" x14ac:dyDescent="0.25">
      <c r="A285" s="35" t="s">
        <v>533</v>
      </c>
      <c r="B285" s="36" t="s">
        <v>1791</v>
      </c>
      <c r="C285" s="432" t="s">
        <v>1792</v>
      </c>
      <c r="D285" s="432"/>
      <c r="E285" s="432"/>
      <c r="F285" s="3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BP285" s="33"/>
      <c r="BQ285" s="41" t="s">
        <v>1792</v>
      </c>
      <c r="BR285" s="34"/>
    </row>
    <row r="286" spans="1:70" s="3" customFormat="1" ht="67.5" x14ac:dyDescent="0.25">
      <c r="A286" s="35" t="s">
        <v>541</v>
      </c>
      <c r="B286" s="36" t="s">
        <v>534</v>
      </c>
      <c r="C286" s="432" t="s">
        <v>535</v>
      </c>
      <c r="D286" s="432"/>
      <c r="E286" s="432"/>
      <c r="F286" s="3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1793</v>
      </c>
      <c r="O286" s="39">
        <v>10.57</v>
      </c>
      <c r="BP286" s="33"/>
      <c r="BQ286" s="41" t="s">
        <v>535</v>
      </c>
      <c r="BR286" s="34"/>
    </row>
    <row r="287" spans="1:70" s="3" customFormat="1" ht="15" x14ac:dyDescent="0.25">
      <c r="A287" s="42"/>
      <c r="B287" s="43"/>
      <c r="C287" s="44" t="s">
        <v>1794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  <c r="BR287" s="34"/>
    </row>
    <row r="288" spans="1:70" s="3" customFormat="1" ht="15" x14ac:dyDescent="0.25">
      <c r="A288" s="47"/>
      <c r="B288" s="48"/>
      <c r="C288" s="48"/>
      <c r="D288" s="48"/>
      <c r="E288" s="49" t="s">
        <v>1795</v>
      </c>
      <c r="F288" s="49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BP288" s="33"/>
      <c r="BQ288" s="41"/>
      <c r="BR288" s="34"/>
    </row>
    <row r="289" spans="1:70" s="3" customFormat="1" ht="15" x14ac:dyDescent="0.25">
      <c r="A289" s="47"/>
      <c r="B289" s="48"/>
      <c r="C289" s="48"/>
      <c r="D289" s="48"/>
      <c r="E289" s="49" t="s">
        <v>1796</v>
      </c>
      <c r="F289" s="49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BP289" s="33"/>
      <c r="BQ289" s="41"/>
      <c r="BR289" s="34"/>
    </row>
    <row r="290" spans="1:70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1715</v>
      </c>
      <c r="C291" s="432" t="s">
        <v>1797</v>
      </c>
      <c r="D291" s="432"/>
      <c r="E291" s="432"/>
      <c r="F291" s="3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BP291" s="33"/>
      <c r="BQ291" s="41" t="s">
        <v>1797</v>
      </c>
      <c r="BR291" s="34"/>
    </row>
    <row r="292" spans="1:70" s="3" customFormat="1" ht="67.5" x14ac:dyDescent="0.25">
      <c r="A292" s="35" t="s">
        <v>546</v>
      </c>
      <c r="B292" s="36" t="s">
        <v>1734</v>
      </c>
      <c r="C292" s="432" t="s">
        <v>1798</v>
      </c>
      <c r="D292" s="432"/>
      <c r="E292" s="432"/>
      <c r="F292" s="3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BP292" s="33"/>
      <c r="BQ292" s="41" t="s">
        <v>1798</v>
      </c>
      <c r="BR292" s="34"/>
    </row>
    <row r="293" spans="1:70" s="3" customFormat="1" ht="67.5" x14ac:dyDescent="0.25">
      <c r="A293" s="35" t="s">
        <v>554</v>
      </c>
      <c r="B293" s="36" t="s">
        <v>1769</v>
      </c>
      <c r="C293" s="432" t="s">
        <v>1799</v>
      </c>
      <c r="D293" s="432"/>
      <c r="E293" s="432"/>
      <c r="F293" s="3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BP293" s="33"/>
      <c r="BQ293" s="41" t="s">
        <v>1799</v>
      </c>
      <c r="BR293" s="34"/>
    </row>
    <row r="294" spans="1:70" s="3" customFormat="1" ht="67.5" x14ac:dyDescent="0.25">
      <c r="A294" s="35" t="s">
        <v>556</v>
      </c>
      <c r="B294" s="36" t="s">
        <v>1769</v>
      </c>
      <c r="C294" s="432" t="s">
        <v>1800</v>
      </c>
      <c r="D294" s="432"/>
      <c r="E294" s="432"/>
      <c r="F294" s="3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BP294" s="33"/>
      <c r="BQ294" s="41" t="s">
        <v>1800</v>
      </c>
      <c r="BR294" s="34"/>
    </row>
    <row r="295" spans="1:70" s="3" customFormat="1" ht="67.5" x14ac:dyDescent="0.25">
      <c r="A295" s="35" t="s">
        <v>558</v>
      </c>
      <c r="B295" s="36" t="s">
        <v>1801</v>
      </c>
      <c r="C295" s="432" t="s">
        <v>1802</v>
      </c>
      <c r="D295" s="432"/>
      <c r="E295" s="432"/>
      <c r="F295" s="3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BP295" s="33"/>
      <c r="BQ295" s="41" t="s">
        <v>1802</v>
      </c>
      <c r="BR295" s="34"/>
    </row>
    <row r="296" spans="1:70" s="3" customFormat="1" ht="67.5" x14ac:dyDescent="0.25">
      <c r="A296" s="35" t="s">
        <v>567</v>
      </c>
      <c r="B296" s="36" t="s">
        <v>418</v>
      </c>
      <c r="C296" s="432" t="s">
        <v>419</v>
      </c>
      <c r="D296" s="432"/>
      <c r="E296" s="432"/>
      <c r="F296" s="3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1803</v>
      </c>
      <c r="O296" s="39">
        <v>496.91</v>
      </c>
      <c r="BP296" s="33"/>
      <c r="BQ296" s="41" t="s">
        <v>419</v>
      </c>
      <c r="BR296" s="34"/>
    </row>
    <row r="297" spans="1:70" s="3" customFormat="1" ht="15" x14ac:dyDescent="0.25">
      <c r="A297" s="42"/>
      <c r="B297" s="43"/>
      <c r="C297" s="44" t="s">
        <v>1804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  <c r="BR297" s="34"/>
    </row>
    <row r="298" spans="1:70" s="3" customFormat="1" ht="15" x14ac:dyDescent="0.25">
      <c r="A298" s="47"/>
      <c r="B298" s="48"/>
      <c r="C298" s="48"/>
      <c r="D298" s="48"/>
      <c r="E298" s="49" t="s">
        <v>1805</v>
      </c>
      <c r="F298" s="49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BP298" s="33"/>
      <c r="BQ298" s="41"/>
      <c r="BR298" s="34"/>
    </row>
    <row r="299" spans="1:70" s="3" customFormat="1" ht="15" x14ac:dyDescent="0.25">
      <c r="A299" s="47"/>
      <c r="B299" s="48"/>
      <c r="C299" s="48"/>
      <c r="D299" s="48"/>
      <c r="E299" s="49" t="s">
        <v>1806</v>
      </c>
      <c r="F299" s="49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BP299" s="33"/>
      <c r="BQ299" s="41"/>
      <c r="BR299" s="34"/>
    </row>
    <row r="300" spans="1:70" s="3" customFormat="1" ht="15" x14ac:dyDescent="0.25">
      <c r="A300" s="47"/>
      <c r="B300" s="48"/>
      <c r="C300" s="48"/>
      <c r="D300" s="48"/>
      <c r="E300" s="49" t="s">
        <v>47</v>
      </c>
      <c r="F300" s="49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1734</v>
      </c>
      <c r="C301" s="432" t="s">
        <v>1807</v>
      </c>
      <c r="D301" s="432"/>
      <c r="E301" s="432"/>
      <c r="F301" s="3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BP301" s="33"/>
      <c r="BQ301" s="41" t="s">
        <v>1807</v>
      </c>
      <c r="BR301" s="34"/>
    </row>
    <row r="302" spans="1:70" s="3" customFormat="1" ht="67.5" x14ac:dyDescent="0.25">
      <c r="A302" s="35" t="s">
        <v>1808</v>
      </c>
      <c r="B302" s="36" t="s">
        <v>1734</v>
      </c>
      <c r="C302" s="432" t="s">
        <v>1809</v>
      </c>
      <c r="D302" s="432"/>
      <c r="E302" s="432"/>
      <c r="F302" s="3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BP302" s="33"/>
      <c r="BQ302" s="41" t="s">
        <v>1809</v>
      </c>
      <c r="BR302" s="34"/>
    </row>
    <row r="303" spans="1:70" s="3" customFormat="1" ht="67.5" x14ac:dyDescent="0.25">
      <c r="A303" s="35" t="s">
        <v>577</v>
      </c>
      <c r="B303" s="36" t="s">
        <v>1810</v>
      </c>
      <c r="C303" s="432" t="s">
        <v>1811</v>
      </c>
      <c r="D303" s="432"/>
      <c r="E303" s="432"/>
      <c r="F303" s="3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BP303" s="33"/>
      <c r="BQ303" s="41" t="s">
        <v>1811</v>
      </c>
      <c r="BR303" s="34"/>
    </row>
    <row r="304" spans="1:70" s="3" customFormat="1" ht="67.5" x14ac:dyDescent="0.25">
      <c r="A304" s="35" t="s">
        <v>1812</v>
      </c>
      <c r="B304" s="36" t="s">
        <v>1801</v>
      </c>
      <c r="C304" s="432" t="s">
        <v>1813</v>
      </c>
      <c r="D304" s="432"/>
      <c r="E304" s="432"/>
      <c r="F304" s="3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BP304" s="33"/>
      <c r="BQ304" s="41" t="s">
        <v>1813</v>
      </c>
      <c r="BR304" s="34"/>
    </row>
    <row r="305" spans="1:70" s="3" customFormat="1" ht="67.5" x14ac:dyDescent="0.25">
      <c r="A305" s="35" t="s">
        <v>588</v>
      </c>
      <c r="B305" s="36" t="s">
        <v>1801</v>
      </c>
      <c r="C305" s="432" t="s">
        <v>1814</v>
      </c>
      <c r="D305" s="432"/>
      <c r="E305" s="432"/>
      <c r="F305" s="3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BP305" s="33"/>
      <c r="BQ305" s="41" t="s">
        <v>1814</v>
      </c>
      <c r="BR305" s="34"/>
    </row>
    <row r="306" spans="1:70" s="3" customFormat="1" ht="67.5" x14ac:dyDescent="0.25">
      <c r="A306" s="35" t="s">
        <v>1815</v>
      </c>
      <c r="B306" s="36" t="s">
        <v>1816</v>
      </c>
      <c r="C306" s="432" t="s">
        <v>1817</v>
      </c>
      <c r="D306" s="432"/>
      <c r="E306" s="432"/>
      <c r="F306" s="3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BP306" s="33"/>
      <c r="BQ306" s="41" t="s">
        <v>1817</v>
      </c>
      <c r="BR306" s="34"/>
    </row>
    <row r="307" spans="1:70" s="3" customFormat="1" ht="67.5" x14ac:dyDescent="0.25">
      <c r="A307" s="35" t="s">
        <v>600</v>
      </c>
      <c r="B307" s="36" t="s">
        <v>1818</v>
      </c>
      <c r="C307" s="432" t="s">
        <v>1819</v>
      </c>
      <c r="D307" s="432"/>
      <c r="E307" s="432"/>
      <c r="F307" s="3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BP307" s="33"/>
      <c r="BQ307" s="41" t="s">
        <v>1819</v>
      </c>
      <c r="BR307" s="34"/>
    </row>
    <row r="308" spans="1:70" s="3" customFormat="1" ht="67.5" x14ac:dyDescent="0.25">
      <c r="A308" s="35" t="s">
        <v>1820</v>
      </c>
      <c r="B308" s="36" t="s">
        <v>1776</v>
      </c>
      <c r="C308" s="432" t="s">
        <v>1821</v>
      </c>
      <c r="D308" s="432"/>
      <c r="E308" s="432"/>
      <c r="F308" s="3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BP308" s="33"/>
      <c r="BQ308" s="41" t="s">
        <v>1821</v>
      </c>
      <c r="BR308" s="34"/>
    </row>
    <row r="309" spans="1:70" s="3" customFormat="1" ht="67.5" x14ac:dyDescent="0.25">
      <c r="A309" s="35" t="s">
        <v>611</v>
      </c>
      <c r="B309" s="36" t="s">
        <v>1778</v>
      </c>
      <c r="C309" s="432" t="s">
        <v>1822</v>
      </c>
      <c r="D309" s="432"/>
      <c r="E309" s="432"/>
      <c r="F309" s="3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BP309" s="33"/>
      <c r="BQ309" s="41" t="s">
        <v>1822</v>
      </c>
      <c r="BR309" s="34"/>
    </row>
    <row r="310" spans="1:70" s="3" customFormat="1" ht="15" x14ac:dyDescent="0.25">
      <c r="A310" s="445" t="s">
        <v>1823</v>
      </c>
      <c r="B310" s="446"/>
      <c r="C310" s="446"/>
      <c r="D310" s="446"/>
      <c r="E310" s="446"/>
      <c r="F310" s="446"/>
      <c r="G310" s="446"/>
      <c r="H310" s="446"/>
      <c r="I310" s="446"/>
      <c r="J310" s="446"/>
      <c r="K310" s="446"/>
      <c r="L310" s="446"/>
      <c r="M310" s="446"/>
      <c r="N310" s="446"/>
      <c r="O310" s="447"/>
      <c r="BP310" s="33"/>
      <c r="BQ310" s="41"/>
      <c r="BR310" s="34" t="s">
        <v>1823</v>
      </c>
    </row>
    <row r="311" spans="1:70" s="3" customFormat="1" ht="67.5" x14ac:dyDescent="0.25">
      <c r="A311" s="35" t="s">
        <v>619</v>
      </c>
      <c r="B311" s="36" t="s">
        <v>1717</v>
      </c>
      <c r="C311" s="432" t="s">
        <v>1718</v>
      </c>
      <c r="D311" s="432"/>
      <c r="E311" s="432"/>
      <c r="F311" s="35" t="s">
        <v>374</v>
      </c>
      <c r="G311" s="59">
        <v>1.50929</v>
      </c>
      <c r="H311" s="39" t="s">
        <v>1719</v>
      </c>
      <c r="I311" s="39" t="s">
        <v>1720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1824</v>
      </c>
      <c r="O311" s="39">
        <v>962.5</v>
      </c>
      <c r="BP311" s="33"/>
      <c r="BQ311" s="41" t="s">
        <v>1718</v>
      </c>
      <c r="BR311" s="34"/>
    </row>
    <row r="312" spans="1:70" s="3" customFormat="1" ht="15" x14ac:dyDescent="0.25">
      <c r="A312" s="42"/>
      <c r="B312" s="43"/>
      <c r="C312" s="44" t="s">
        <v>1825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  <c r="BR312" s="34"/>
    </row>
    <row r="313" spans="1:70" s="3" customFormat="1" ht="15" x14ac:dyDescent="0.25">
      <c r="A313" s="47"/>
      <c r="B313" s="48"/>
      <c r="C313" s="48"/>
      <c r="D313" s="48"/>
      <c r="E313" s="49" t="s">
        <v>1826</v>
      </c>
      <c r="F313" s="49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BP313" s="33"/>
      <c r="BQ313" s="41"/>
      <c r="BR313" s="34"/>
    </row>
    <row r="314" spans="1:70" s="3" customFormat="1" ht="15" x14ac:dyDescent="0.25">
      <c r="A314" s="47"/>
      <c r="B314" s="48"/>
      <c r="C314" s="48"/>
      <c r="D314" s="48"/>
      <c r="E314" s="49" t="s">
        <v>1827</v>
      </c>
      <c r="F314" s="49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BP314" s="33"/>
      <c r="BQ314" s="41"/>
      <c r="BR314" s="34"/>
    </row>
    <row r="315" spans="1:70" s="3" customFormat="1" ht="15" x14ac:dyDescent="0.25">
      <c r="A315" s="47"/>
      <c r="B315" s="48"/>
      <c r="C315" s="48"/>
      <c r="D315" s="48"/>
      <c r="E315" s="49" t="s">
        <v>47</v>
      </c>
      <c r="F315" s="49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1701</v>
      </c>
      <c r="C316" s="432" t="s">
        <v>1828</v>
      </c>
      <c r="D316" s="432"/>
      <c r="E316" s="432"/>
      <c r="F316" s="3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BP316" s="33"/>
      <c r="BQ316" s="41" t="s">
        <v>1828</v>
      </c>
      <c r="BR316" s="34"/>
    </row>
    <row r="317" spans="1:70" s="3" customFormat="1" ht="15" x14ac:dyDescent="0.25">
      <c r="A317" s="42"/>
      <c r="B317" s="43"/>
      <c r="C317" s="44" t="s">
        <v>1829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1701</v>
      </c>
      <c r="C318" s="432" t="s">
        <v>1830</v>
      </c>
      <c r="D318" s="432"/>
      <c r="E318" s="432"/>
      <c r="F318" s="3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BP318" s="33"/>
      <c r="BQ318" s="41" t="s">
        <v>1830</v>
      </c>
      <c r="BR318" s="34"/>
    </row>
    <row r="319" spans="1:70" s="3" customFormat="1" ht="15" x14ac:dyDescent="0.25">
      <c r="A319" s="42"/>
      <c r="B319" s="43"/>
      <c r="C319" s="44" t="s">
        <v>1831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1791</v>
      </c>
      <c r="C320" s="432" t="s">
        <v>1832</v>
      </c>
      <c r="D320" s="432"/>
      <c r="E320" s="432"/>
      <c r="F320" s="3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BP320" s="33"/>
      <c r="BQ320" s="41" t="s">
        <v>1832</v>
      </c>
      <c r="BR320" s="34"/>
    </row>
    <row r="321" spans="1:70" s="3" customFormat="1" ht="67.5" x14ac:dyDescent="0.25">
      <c r="A321" s="35" t="s">
        <v>633</v>
      </c>
      <c r="B321" s="36" t="s">
        <v>1833</v>
      </c>
      <c r="C321" s="432" t="s">
        <v>1834</v>
      </c>
      <c r="D321" s="432"/>
      <c r="E321" s="432"/>
      <c r="F321" s="3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BP321" s="33"/>
      <c r="BQ321" s="41" t="s">
        <v>1834</v>
      </c>
      <c r="BR321" s="34"/>
    </row>
    <row r="322" spans="1:70" s="3" customFormat="1" ht="67.5" x14ac:dyDescent="0.25">
      <c r="A322" s="35" t="s">
        <v>636</v>
      </c>
      <c r="B322" s="36" t="s">
        <v>1833</v>
      </c>
      <c r="C322" s="432" t="s">
        <v>1835</v>
      </c>
      <c r="D322" s="432"/>
      <c r="E322" s="432"/>
      <c r="F322" s="3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BP322" s="33"/>
      <c r="BQ322" s="41" t="s">
        <v>1835</v>
      </c>
      <c r="BR322" s="34"/>
    </row>
    <row r="323" spans="1:70" s="3" customFormat="1" ht="67.5" x14ac:dyDescent="0.25">
      <c r="A323" s="35" t="s">
        <v>641</v>
      </c>
      <c r="B323" s="36" t="s">
        <v>1701</v>
      </c>
      <c r="C323" s="432" t="s">
        <v>1836</v>
      </c>
      <c r="D323" s="432"/>
      <c r="E323" s="432"/>
      <c r="F323" s="3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BP323" s="33"/>
      <c r="BQ323" s="41" t="s">
        <v>1836</v>
      </c>
      <c r="BR323" s="34"/>
    </row>
    <row r="324" spans="1:70" s="3" customFormat="1" ht="67.5" x14ac:dyDescent="0.25">
      <c r="A324" s="35" t="s">
        <v>644</v>
      </c>
      <c r="B324" s="36" t="s">
        <v>1701</v>
      </c>
      <c r="C324" s="432" t="s">
        <v>1837</v>
      </c>
      <c r="D324" s="432"/>
      <c r="E324" s="432"/>
      <c r="F324" s="3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BP324" s="33"/>
      <c r="BQ324" s="41" t="s">
        <v>1837</v>
      </c>
      <c r="BR324" s="34"/>
    </row>
    <row r="325" spans="1:70" s="3" customFormat="1" ht="67.5" x14ac:dyDescent="0.25">
      <c r="A325" s="35" t="s">
        <v>647</v>
      </c>
      <c r="B325" s="36" t="s">
        <v>534</v>
      </c>
      <c r="C325" s="432" t="s">
        <v>535</v>
      </c>
      <c r="D325" s="432"/>
      <c r="E325" s="432"/>
      <c r="F325" s="3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1838</v>
      </c>
      <c r="O325" s="39">
        <v>39.11</v>
      </c>
      <c r="BP325" s="33"/>
      <c r="BQ325" s="41" t="s">
        <v>535</v>
      </c>
      <c r="BR325" s="34"/>
    </row>
    <row r="326" spans="1:70" s="3" customFormat="1" ht="15" x14ac:dyDescent="0.25">
      <c r="A326" s="42"/>
      <c r="B326" s="43"/>
      <c r="C326" s="44" t="s">
        <v>1839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  <c r="BR326" s="34"/>
    </row>
    <row r="327" spans="1:70" s="3" customFormat="1" ht="15" x14ac:dyDescent="0.25">
      <c r="A327" s="47"/>
      <c r="B327" s="48"/>
      <c r="C327" s="48"/>
      <c r="D327" s="48"/>
      <c r="E327" s="49" t="s">
        <v>1840</v>
      </c>
      <c r="F327" s="49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BP327" s="33"/>
      <c r="BQ327" s="41"/>
      <c r="BR327" s="34"/>
    </row>
    <row r="328" spans="1:70" s="3" customFormat="1" ht="15" x14ac:dyDescent="0.25">
      <c r="A328" s="47"/>
      <c r="B328" s="48"/>
      <c r="C328" s="48"/>
      <c r="D328" s="48"/>
      <c r="E328" s="49" t="s">
        <v>1841</v>
      </c>
      <c r="F328" s="49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1715</v>
      </c>
      <c r="C330" s="432" t="s">
        <v>1842</v>
      </c>
      <c r="D330" s="432"/>
      <c r="E330" s="432"/>
      <c r="F330" s="3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BP330" s="33"/>
      <c r="BQ330" s="41" t="s">
        <v>1842</v>
      </c>
      <c r="BR330" s="34"/>
    </row>
    <row r="331" spans="1:70" s="3" customFormat="1" ht="67.5" x14ac:dyDescent="0.25">
      <c r="A331" s="35" t="s">
        <v>660</v>
      </c>
      <c r="B331" s="36" t="s">
        <v>1715</v>
      </c>
      <c r="C331" s="432" t="s">
        <v>1843</v>
      </c>
      <c r="D331" s="432"/>
      <c r="E331" s="432"/>
      <c r="F331" s="3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BP331" s="33"/>
      <c r="BQ331" s="41" t="s">
        <v>1843</v>
      </c>
      <c r="BR331" s="34"/>
    </row>
    <row r="332" spans="1:70" s="3" customFormat="1" ht="67.5" x14ac:dyDescent="0.25">
      <c r="A332" s="35" t="s">
        <v>662</v>
      </c>
      <c r="B332" s="36" t="s">
        <v>1715</v>
      </c>
      <c r="C332" s="432" t="s">
        <v>1844</v>
      </c>
      <c r="D332" s="432"/>
      <c r="E332" s="432"/>
      <c r="F332" s="3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BP332" s="33"/>
      <c r="BQ332" s="41" t="s">
        <v>1844</v>
      </c>
      <c r="BR332" s="34"/>
    </row>
    <row r="333" spans="1:70" s="3" customFormat="1" ht="67.5" x14ac:dyDescent="0.25">
      <c r="A333" s="35" t="s">
        <v>669</v>
      </c>
      <c r="B333" s="36" t="s">
        <v>372</v>
      </c>
      <c r="C333" s="432" t="s">
        <v>373</v>
      </c>
      <c r="D333" s="432"/>
      <c r="E333" s="432"/>
      <c r="F333" s="35" t="s">
        <v>374</v>
      </c>
      <c r="G333" s="59">
        <v>3.9748199999999998</v>
      </c>
      <c r="H333" s="39" t="s">
        <v>1696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1845</v>
      </c>
      <c r="O333" s="39">
        <v>1949.6</v>
      </c>
      <c r="BP333" s="33"/>
      <c r="BQ333" s="41" t="s">
        <v>373</v>
      </c>
      <c r="BR333" s="34"/>
    </row>
    <row r="334" spans="1:70" s="3" customFormat="1" ht="15" x14ac:dyDescent="0.25">
      <c r="A334" s="42"/>
      <c r="B334" s="43"/>
      <c r="C334" s="44" t="s">
        <v>1846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  <c r="BR334" s="34"/>
    </row>
    <row r="335" spans="1:70" s="3" customFormat="1" ht="15" x14ac:dyDescent="0.25">
      <c r="A335" s="47"/>
      <c r="B335" s="48"/>
      <c r="C335" s="48"/>
      <c r="D335" s="48"/>
      <c r="E335" s="49" t="s">
        <v>1847</v>
      </c>
      <c r="F335" s="49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1848</v>
      </c>
      <c r="F336" s="49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47</v>
      </c>
      <c r="F337" s="49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1701</v>
      </c>
      <c r="C338" s="432" t="s">
        <v>1849</v>
      </c>
      <c r="D338" s="432"/>
      <c r="E338" s="432"/>
      <c r="F338" s="3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BP338" s="33"/>
      <c r="BQ338" s="41" t="s">
        <v>1849</v>
      </c>
      <c r="BR338" s="34"/>
    </row>
    <row r="339" spans="1:70" s="3" customFormat="1" ht="15" x14ac:dyDescent="0.25">
      <c r="A339" s="42"/>
      <c r="B339" s="43"/>
      <c r="C339" s="44" t="s">
        <v>1850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1701</v>
      </c>
      <c r="C340" s="432" t="s">
        <v>1851</v>
      </c>
      <c r="D340" s="432"/>
      <c r="E340" s="432"/>
      <c r="F340" s="3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BP340" s="33"/>
      <c r="BQ340" s="41" t="s">
        <v>1851</v>
      </c>
      <c r="BR340" s="34"/>
    </row>
    <row r="341" spans="1:70" s="3" customFormat="1" ht="15" x14ac:dyDescent="0.25">
      <c r="A341" s="42"/>
      <c r="B341" s="43"/>
      <c r="C341" s="44" t="s">
        <v>1852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1701</v>
      </c>
      <c r="C342" s="432" t="s">
        <v>1853</v>
      </c>
      <c r="D342" s="432"/>
      <c r="E342" s="432"/>
      <c r="F342" s="3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BP342" s="33"/>
      <c r="BQ342" s="41" t="s">
        <v>1853</v>
      </c>
      <c r="BR342" s="34"/>
    </row>
    <row r="343" spans="1:70" s="3" customFormat="1" ht="15" x14ac:dyDescent="0.25">
      <c r="A343" s="42"/>
      <c r="B343" s="43"/>
      <c r="C343" s="44" t="s">
        <v>1854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1833</v>
      </c>
      <c r="C344" s="432" t="s">
        <v>1855</v>
      </c>
      <c r="D344" s="432"/>
      <c r="E344" s="432"/>
      <c r="F344" s="3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BP344" s="33"/>
      <c r="BQ344" s="41" t="s">
        <v>1855</v>
      </c>
      <c r="BR344" s="34"/>
    </row>
    <row r="345" spans="1:70" s="3" customFormat="1" ht="67.5" x14ac:dyDescent="0.25">
      <c r="A345" s="35" t="s">
        <v>688</v>
      </c>
      <c r="B345" s="36" t="s">
        <v>1701</v>
      </c>
      <c r="C345" s="432" t="s">
        <v>1709</v>
      </c>
      <c r="D345" s="432"/>
      <c r="E345" s="432"/>
      <c r="F345" s="3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BP345" s="33"/>
      <c r="BQ345" s="41" t="s">
        <v>1709</v>
      </c>
      <c r="BR345" s="34"/>
    </row>
    <row r="346" spans="1:70" s="3" customFormat="1" ht="67.5" x14ac:dyDescent="0.25">
      <c r="A346" s="35" t="s">
        <v>690</v>
      </c>
      <c r="B346" s="36" t="s">
        <v>1833</v>
      </c>
      <c r="C346" s="432" t="s">
        <v>1856</v>
      </c>
      <c r="D346" s="432"/>
      <c r="E346" s="432"/>
      <c r="F346" s="3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BP346" s="33"/>
      <c r="BQ346" s="41" t="s">
        <v>1856</v>
      </c>
      <c r="BR346" s="34"/>
    </row>
    <row r="347" spans="1:70" s="3" customFormat="1" ht="67.5" x14ac:dyDescent="0.25">
      <c r="A347" s="35" t="s">
        <v>695</v>
      </c>
      <c r="B347" s="36" t="s">
        <v>1833</v>
      </c>
      <c r="C347" s="432" t="s">
        <v>1857</v>
      </c>
      <c r="D347" s="432"/>
      <c r="E347" s="432"/>
      <c r="F347" s="3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BP347" s="33"/>
      <c r="BQ347" s="41" t="s">
        <v>1857</v>
      </c>
      <c r="BR347" s="34"/>
    </row>
    <row r="348" spans="1:70" s="3" customFormat="1" ht="67.5" x14ac:dyDescent="0.25">
      <c r="A348" s="35" t="s">
        <v>698</v>
      </c>
      <c r="B348" s="36" t="s">
        <v>1701</v>
      </c>
      <c r="C348" s="432" t="s">
        <v>1858</v>
      </c>
      <c r="D348" s="432"/>
      <c r="E348" s="432"/>
      <c r="F348" s="3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BP348" s="33"/>
      <c r="BQ348" s="41" t="s">
        <v>1858</v>
      </c>
      <c r="BR348" s="34"/>
    </row>
    <row r="349" spans="1:70" s="3" customFormat="1" ht="67.5" x14ac:dyDescent="0.25">
      <c r="A349" s="35" t="s">
        <v>700</v>
      </c>
      <c r="B349" s="36" t="s">
        <v>1701</v>
      </c>
      <c r="C349" s="432" t="s">
        <v>1859</v>
      </c>
      <c r="D349" s="432"/>
      <c r="E349" s="432"/>
      <c r="F349" s="3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BP349" s="33"/>
      <c r="BQ349" s="41" t="s">
        <v>1859</v>
      </c>
      <c r="BR349" s="34"/>
    </row>
    <row r="350" spans="1:70" s="3" customFormat="1" ht="67.5" x14ac:dyDescent="0.25">
      <c r="A350" s="35" t="s">
        <v>702</v>
      </c>
      <c r="B350" s="36" t="s">
        <v>1701</v>
      </c>
      <c r="C350" s="432" t="s">
        <v>1860</v>
      </c>
      <c r="D350" s="432"/>
      <c r="E350" s="432"/>
      <c r="F350" s="3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BP350" s="33"/>
      <c r="BQ350" s="41" t="s">
        <v>1860</v>
      </c>
      <c r="BR350" s="34"/>
    </row>
    <row r="351" spans="1:70" s="3" customFormat="1" ht="67.5" x14ac:dyDescent="0.25">
      <c r="A351" s="35" t="s">
        <v>705</v>
      </c>
      <c r="B351" s="36" t="s">
        <v>534</v>
      </c>
      <c r="C351" s="432" t="s">
        <v>535</v>
      </c>
      <c r="D351" s="432"/>
      <c r="E351" s="432"/>
      <c r="F351" s="3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1861</v>
      </c>
      <c r="O351" s="39">
        <v>168.51</v>
      </c>
      <c r="BP351" s="33"/>
      <c r="BQ351" s="41" t="s">
        <v>535</v>
      </c>
      <c r="BR351" s="34"/>
    </row>
    <row r="352" spans="1:70" s="3" customFormat="1" ht="15" x14ac:dyDescent="0.25">
      <c r="A352" s="42"/>
      <c r="B352" s="43"/>
      <c r="C352" s="44" t="s">
        <v>1862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1863</v>
      </c>
      <c r="F353" s="49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1864</v>
      </c>
      <c r="F354" s="49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1715</v>
      </c>
      <c r="C356" s="432" t="s">
        <v>1865</v>
      </c>
      <c r="D356" s="432"/>
      <c r="E356" s="432"/>
      <c r="F356" s="3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BP356" s="33"/>
      <c r="BQ356" s="41" t="s">
        <v>1865</v>
      </c>
      <c r="BR356" s="34"/>
    </row>
    <row r="357" spans="1:70" s="3" customFormat="1" ht="67.5" x14ac:dyDescent="0.25">
      <c r="A357" s="35" t="s">
        <v>710</v>
      </c>
      <c r="B357" s="36" t="s">
        <v>1866</v>
      </c>
      <c r="C357" s="432" t="s">
        <v>1867</v>
      </c>
      <c r="D357" s="432"/>
      <c r="E357" s="432"/>
      <c r="F357" s="3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BP357" s="33"/>
      <c r="BQ357" s="41" t="s">
        <v>1867</v>
      </c>
      <c r="BR357" s="34"/>
    </row>
    <row r="358" spans="1:70" s="3" customFormat="1" ht="67.5" x14ac:dyDescent="0.25">
      <c r="A358" s="35" t="s">
        <v>713</v>
      </c>
      <c r="B358" s="36" t="s">
        <v>418</v>
      </c>
      <c r="C358" s="432" t="s">
        <v>419</v>
      </c>
      <c r="D358" s="432"/>
      <c r="E358" s="432"/>
      <c r="F358" s="3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1868</v>
      </c>
      <c r="O358" s="39">
        <v>1391.34</v>
      </c>
      <c r="BP358" s="33"/>
      <c r="BQ358" s="41" t="s">
        <v>419</v>
      </c>
      <c r="BR358" s="34"/>
    </row>
    <row r="359" spans="1:70" s="3" customFormat="1" ht="15" x14ac:dyDescent="0.25">
      <c r="A359" s="42"/>
      <c r="B359" s="43"/>
      <c r="C359" s="44" t="s">
        <v>1869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6"/>
      <c r="BP359" s="33"/>
      <c r="BQ359" s="41"/>
      <c r="BR359" s="34"/>
    </row>
    <row r="360" spans="1:70" s="3" customFormat="1" ht="15" x14ac:dyDescent="0.25">
      <c r="A360" s="47"/>
      <c r="B360" s="48"/>
      <c r="C360" s="48"/>
      <c r="D360" s="48"/>
      <c r="E360" s="49" t="s">
        <v>1870</v>
      </c>
      <c r="F360" s="49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1871</v>
      </c>
      <c r="F361" s="49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47</v>
      </c>
      <c r="F362" s="49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BP362" s="33"/>
      <c r="BQ362" s="41"/>
      <c r="BR362" s="34"/>
    </row>
    <row r="363" spans="1:70" s="3" customFormat="1" ht="67.5" x14ac:dyDescent="0.25">
      <c r="A363" s="35" t="s">
        <v>1872</v>
      </c>
      <c r="B363" s="36" t="s">
        <v>1734</v>
      </c>
      <c r="C363" s="432" t="s">
        <v>1873</v>
      </c>
      <c r="D363" s="432"/>
      <c r="E363" s="432"/>
      <c r="F363" s="3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BP363" s="33"/>
      <c r="BQ363" s="41" t="s">
        <v>1873</v>
      </c>
      <c r="BR363" s="34"/>
    </row>
    <row r="364" spans="1:70" s="3" customFormat="1" ht="67.5" x14ac:dyDescent="0.25">
      <c r="A364" s="35" t="s">
        <v>724</v>
      </c>
      <c r="B364" s="36" t="s">
        <v>1734</v>
      </c>
      <c r="C364" s="432" t="s">
        <v>1735</v>
      </c>
      <c r="D364" s="432"/>
      <c r="E364" s="432"/>
      <c r="F364" s="3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BP364" s="33"/>
      <c r="BQ364" s="41" t="s">
        <v>1735</v>
      </c>
      <c r="BR364" s="34"/>
    </row>
    <row r="365" spans="1:70" s="3" customFormat="1" ht="67.5" x14ac:dyDescent="0.25">
      <c r="A365" s="35" t="s">
        <v>1874</v>
      </c>
      <c r="B365" s="36" t="s">
        <v>1734</v>
      </c>
      <c r="C365" s="432" t="s">
        <v>1736</v>
      </c>
      <c r="D365" s="432"/>
      <c r="E365" s="432"/>
      <c r="F365" s="3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BP365" s="33"/>
      <c r="BQ365" s="41" t="s">
        <v>1736</v>
      </c>
      <c r="BR365" s="34"/>
    </row>
    <row r="366" spans="1:70" s="3" customFormat="1" ht="67.5" x14ac:dyDescent="0.25">
      <c r="A366" s="35" t="s">
        <v>1875</v>
      </c>
      <c r="B366" s="36" t="s">
        <v>1734</v>
      </c>
      <c r="C366" s="432" t="s">
        <v>1876</v>
      </c>
      <c r="D366" s="432"/>
      <c r="E366" s="432"/>
      <c r="F366" s="3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BP366" s="33"/>
      <c r="BQ366" s="41" t="s">
        <v>1876</v>
      </c>
      <c r="BR366" s="34"/>
    </row>
    <row r="367" spans="1:70" s="3" customFormat="1" ht="67.5" x14ac:dyDescent="0.25">
      <c r="A367" s="35" t="s">
        <v>736</v>
      </c>
      <c r="B367" s="36" t="s">
        <v>1737</v>
      </c>
      <c r="C367" s="432" t="s">
        <v>1738</v>
      </c>
      <c r="D367" s="432"/>
      <c r="E367" s="432"/>
      <c r="F367" s="3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BP367" s="33"/>
      <c r="BQ367" s="41" t="s">
        <v>1738</v>
      </c>
      <c r="BR367" s="34"/>
    </row>
    <row r="368" spans="1:70" s="3" customFormat="1" ht="67.5" x14ac:dyDescent="0.25">
      <c r="A368" s="35" t="s">
        <v>746</v>
      </c>
      <c r="B368" s="36" t="s">
        <v>1791</v>
      </c>
      <c r="C368" s="432" t="s">
        <v>1877</v>
      </c>
      <c r="D368" s="432"/>
      <c r="E368" s="432"/>
      <c r="F368" s="3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BP368" s="33"/>
      <c r="BQ368" s="41" t="s">
        <v>1877</v>
      </c>
      <c r="BR368" s="34"/>
    </row>
    <row r="369" spans="1:70" s="3" customFormat="1" ht="67.5" x14ac:dyDescent="0.25">
      <c r="A369" s="35" t="s">
        <v>1878</v>
      </c>
      <c r="B369" s="36" t="s">
        <v>1743</v>
      </c>
      <c r="C369" s="432" t="s">
        <v>1744</v>
      </c>
      <c r="D369" s="432"/>
      <c r="E369" s="432"/>
      <c r="F369" s="3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BP369" s="33"/>
      <c r="BQ369" s="41" t="s">
        <v>1744</v>
      </c>
      <c r="BR369" s="34"/>
    </row>
    <row r="370" spans="1:70" s="3" customFormat="1" ht="67.5" x14ac:dyDescent="0.25">
      <c r="A370" s="35" t="s">
        <v>753</v>
      </c>
      <c r="B370" s="36" t="s">
        <v>1745</v>
      </c>
      <c r="C370" s="432" t="s">
        <v>1746</v>
      </c>
      <c r="D370" s="432"/>
      <c r="E370" s="432"/>
      <c r="F370" s="3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BP370" s="33"/>
      <c r="BQ370" s="41" t="s">
        <v>1746</v>
      </c>
      <c r="BR370" s="34"/>
    </row>
    <row r="371" spans="1:70" s="3" customFormat="1" ht="45" x14ac:dyDescent="0.25">
      <c r="A371" s="35" t="s">
        <v>755</v>
      </c>
      <c r="B371" s="36" t="s">
        <v>1741</v>
      </c>
      <c r="C371" s="432" t="s">
        <v>1742</v>
      </c>
      <c r="D371" s="432"/>
      <c r="E371" s="432"/>
      <c r="F371" s="3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BP371" s="33"/>
      <c r="BQ371" s="41" t="s">
        <v>1742</v>
      </c>
      <c r="BR371" s="34"/>
    </row>
    <row r="372" spans="1:70" s="3" customFormat="1" ht="67.5" x14ac:dyDescent="0.25">
      <c r="A372" s="35" t="s">
        <v>758</v>
      </c>
      <c r="B372" s="36" t="s">
        <v>1741</v>
      </c>
      <c r="C372" s="432" t="s">
        <v>1879</v>
      </c>
      <c r="D372" s="432"/>
      <c r="E372" s="432"/>
      <c r="F372" s="3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BP372" s="33"/>
      <c r="BQ372" s="41" t="s">
        <v>1879</v>
      </c>
      <c r="BR372" s="34"/>
    </row>
    <row r="373" spans="1:70" s="3" customFormat="1" ht="67.5" x14ac:dyDescent="0.25">
      <c r="A373" s="35" t="s">
        <v>1880</v>
      </c>
      <c r="B373" s="36" t="s">
        <v>1701</v>
      </c>
      <c r="C373" s="432" t="s">
        <v>1770</v>
      </c>
      <c r="D373" s="432"/>
      <c r="E373" s="432"/>
      <c r="F373" s="3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BP373" s="33"/>
      <c r="BQ373" s="41" t="s">
        <v>1770</v>
      </c>
      <c r="BR373" s="34"/>
    </row>
    <row r="374" spans="1:70" s="3" customFormat="1" ht="67.5" x14ac:dyDescent="0.25">
      <c r="A374" s="35" t="s">
        <v>763</v>
      </c>
      <c r="B374" s="36" t="s">
        <v>1881</v>
      </c>
      <c r="C374" s="432" t="s">
        <v>1882</v>
      </c>
      <c r="D374" s="432"/>
      <c r="E374" s="432"/>
      <c r="F374" s="3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BP374" s="33"/>
      <c r="BQ374" s="41" t="s">
        <v>1882</v>
      </c>
      <c r="BR374" s="34"/>
    </row>
    <row r="375" spans="1:70" s="3" customFormat="1" ht="67.5" x14ac:dyDescent="0.25">
      <c r="A375" s="35" t="s">
        <v>771</v>
      </c>
      <c r="B375" s="36" t="s">
        <v>1776</v>
      </c>
      <c r="C375" s="432" t="s">
        <v>1883</v>
      </c>
      <c r="D375" s="432"/>
      <c r="E375" s="432"/>
      <c r="F375" s="3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BP375" s="33"/>
      <c r="BQ375" s="41" t="s">
        <v>1883</v>
      </c>
      <c r="BR375" s="34"/>
    </row>
    <row r="376" spans="1:70" s="3" customFormat="1" ht="67.5" x14ac:dyDescent="0.25">
      <c r="A376" s="35" t="s">
        <v>774</v>
      </c>
      <c r="B376" s="36" t="s">
        <v>1778</v>
      </c>
      <c r="C376" s="432" t="s">
        <v>1884</v>
      </c>
      <c r="D376" s="432"/>
      <c r="E376" s="432"/>
      <c r="F376" s="3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BP376" s="33"/>
      <c r="BQ376" s="41" t="s">
        <v>1884</v>
      </c>
      <c r="BR376" s="34"/>
    </row>
    <row r="377" spans="1:70" s="3" customFormat="1" ht="67.5" x14ac:dyDescent="0.25">
      <c r="A377" s="35" t="s">
        <v>779</v>
      </c>
      <c r="B377" s="36" t="s">
        <v>1778</v>
      </c>
      <c r="C377" s="432" t="s">
        <v>1885</v>
      </c>
      <c r="D377" s="432"/>
      <c r="E377" s="432"/>
      <c r="F377" s="3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BP377" s="33"/>
      <c r="BQ377" s="41" t="s">
        <v>1885</v>
      </c>
      <c r="BR377" s="34"/>
    </row>
    <row r="378" spans="1:70" s="3" customFormat="1" ht="67.5" x14ac:dyDescent="0.25">
      <c r="A378" s="35" t="s">
        <v>788</v>
      </c>
      <c r="B378" s="36" t="s">
        <v>1778</v>
      </c>
      <c r="C378" s="432" t="s">
        <v>1782</v>
      </c>
      <c r="D378" s="432"/>
      <c r="E378" s="432"/>
      <c r="F378" s="3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BP378" s="33"/>
      <c r="BQ378" s="41" t="s">
        <v>1782</v>
      </c>
      <c r="BR378" s="34"/>
    </row>
    <row r="379" spans="1:70" s="3" customFormat="1" ht="67.5" x14ac:dyDescent="0.25">
      <c r="A379" s="35" t="s">
        <v>792</v>
      </c>
      <c r="B379" s="36" t="s">
        <v>1780</v>
      </c>
      <c r="C379" s="432" t="s">
        <v>1783</v>
      </c>
      <c r="D379" s="432"/>
      <c r="E379" s="432"/>
      <c r="F379" s="3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BP379" s="33"/>
      <c r="BQ379" s="41" t="s">
        <v>1783</v>
      </c>
      <c r="BR379" s="34"/>
    </row>
    <row r="380" spans="1:70" s="3" customFormat="1" ht="67.5" x14ac:dyDescent="0.25">
      <c r="A380" s="35" t="s">
        <v>794</v>
      </c>
      <c r="B380" s="36" t="s">
        <v>1788</v>
      </c>
      <c r="C380" s="432" t="s">
        <v>1789</v>
      </c>
      <c r="D380" s="432"/>
      <c r="E380" s="432"/>
      <c r="F380" s="3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BP380" s="33"/>
      <c r="BQ380" s="41" t="s">
        <v>1789</v>
      </c>
      <c r="BR380" s="34"/>
    </row>
    <row r="381" spans="1:70" s="3" customFormat="1" ht="67.5" x14ac:dyDescent="0.25">
      <c r="A381" s="35" t="s">
        <v>796</v>
      </c>
      <c r="B381" s="36" t="s">
        <v>1778</v>
      </c>
      <c r="C381" s="432" t="s">
        <v>1790</v>
      </c>
      <c r="D381" s="432"/>
      <c r="E381" s="432"/>
      <c r="F381" s="3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BP381" s="33"/>
      <c r="BQ381" s="41" t="s">
        <v>1790</v>
      </c>
      <c r="BR381" s="34"/>
    </row>
    <row r="382" spans="1:70" s="3" customFormat="1" ht="67.5" x14ac:dyDescent="0.25">
      <c r="A382" s="35" t="s">
        <v>798</v>
      </c>
      <c r="B382" s="36" t="s">
        <v>1816</v>
      </c>
      <c r="C382" s="432" t="s">
        <v>1886</v>
      </c>
      <c r="D382" s="432"/>
      <c r="E382" s="432"/>
      <c r="F382" s="3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BP382" s="33"/>
      <c r="BQ382" s="41" t="s">
        <v>1886</v>
      </c>
      <c r="BR382" s="34"/>
    </row>
    <row r="383" spans="1:70" s="3" customFormat="1" ht="67.5" x14ac:dyDescent="0.25">
      <c r="A383" s="35" t="s">
        <v>800</v>
      </c>
      <c r="B383" s="36" t="s">
        <v>1778</v>
      </c>
      <c r="C383" s="432" t="s">
        <v>1822</v>
      </c>
      <c r="D383" s="432"/>
      <c r="E383" s="432"/>
      <c r="F383" s="3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BP383" s="33"/>
      <c r="BQ383" s="41" t="s">
        <v>1822</v>
      </c>
      <c r="BR383" s="34"/>
    </row>
    <row r="384" spans="1:70" s="3" customFormat="1" ht="67.5" x14ac:dyDescent="0.25">
      <c r="A384" s="35" t="s">
        <v>802</v>
      </c>
      <c r="B384" s="36" t="s">
        <v>534</v>
      </c>
      <c r="C384" s="432" t="s">
        <v>535</v>
      </c>
      <c r="D384" s="432"/>
      <c r="E384" s="432"/>
      <c r="F384" s="3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1887</v>
      </c>
      <c r="O384" s="39">
        <v>19.66</v>
      </c>
      <c r="BP384" s="33"/>
      <c r="BQ384" s="41" t="s">
        <v>535</v>
      </c>
      <c r="BR384" s="34"/>
    </row>
    <row r="385" spans="1:70" s="3" customFormat="1" ht="15" x14ac:dyDescent="0.25">
      <c r="A385" s="42"/>
      <c r="B385" s="43"/>
      <c r="C385" s="44" t="s">
        <v>1888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  <c r="BR385" s="34"/>
    </row>
    <row r="386" spans="1:70" s="3" customFormat="1" ht="15" x14ac:dyDescent="0.25">
      <c r="A386" s="47"/>
      <c r="B386" s="48"/>
      <c r="C386" s="48"/>
      <c r="D386" s="48"/>
      <c r="E386" s="49" t="s">
        <v>1889</v>
      </c>
      <c r="F386" s="49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BP386" s="33"/>
      <c r="BQ386" s="41"/>
      <c r="BR386" s="34"/>
    </row>
    <row r="387" spans="1:70" s="3" customFormat="1" ht="15" x14ac:dyDescent="0.25">
      <c r="A387" s="47"/>
      <c r="B387" s="48"/>
      <c r="C387" s="48"/>
      <c r="D387" s="48"/>
      <c r="E387" s="49" t="s">
        <v>1890</v>
      </c>
      <c r="F387" s="49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BP387" s="33"/>
      <c r="BQ387" s="41"/>
      <c r="BR387" s="34"/>
    </row>
    <row r="388" spans="1:70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1715</v>
      </c>
      <c r="C389" s="432" t="s">
        <v>1891</v>
      </c>
      <c r="D389" s="432"/>
      <c r="E389" s="432"/>
      <c r="F389" s="3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BP389" s="33"/>
      <c r="BQ389" s="41" t="s">
        <v>1891</v>
      </c>
      <c r="BR389" s="34"/>
    </row>
    <row r="390" spans="1:70" s="3" customFormat="1" ht="67.5" x14ac:dyDescent="0.25">
      <c r="A390" s="35" t="s">
        <v>809</v>
      </c>
      <c r="B390" s="36" t="s">
        <v>1734</v>
      </c>
      <c r="C390" s="432" t="s">
        <v>1798</v>
      </c>
      <c r="D390" s="432"/>
      <c r="E390" s="432"/>
      <c r="F390" s="3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BP390" s="33"/>
      <c r="BQ390" s="41" t="s">
        <v>1798</v>
      </c>
      <c r="BR390" s="34"/>
    </row>
    <row r="391" spans="1:70" s="3" customFormat="1" ht="67.5" x14ac:dyDescent="0.25">
      <c r="A391" s="35" t="s">
        <v>811</v>
      </c>
      <c r="B391" s="36" t="s">
        <v>1769</v>
      </c>
      <c r="C391" s="432" t="s">
        <v>1799</v>
      </c>
      <c r="D391" s="432"/>
      <c r="E391" s="432"/>
      <c r="F391" s="3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BP391" s="33"/>
      <c r="BQ391" s="41" t="s">
        <v>1799</v>
      </c>
      <c r="BR391" s="34"/>
    </row>
    <row r="392" spans="1:70" s="3" customFormat="1" ht="67.5" x14ac:dyDescent="0.25">
      <c r="A392" s="35" t="s">
        <v>820</v>
      </c>
      <c r="B392" s="36" t="s">
        <v>1769</v>
      </c>
      <c r="C392" s="432" t="s">
        <v>1800</v>
      </c>
      <c r="D392" s="432"/>
      <c r="E392" s="432"/>
      <c r="F392" s="3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BP392" s="33"/>
      <c r="BQ392" s="41" t="s">
        <v>1800</v>
      </c>
      <c r="BR392" s="34"/>
    </row>
    <row r="393" spans="1:70" s="3" customFormat="1" ht="67.5" x14ac:dyDescent="0.25">
      <c r="A393" s="35" t="s">
        <v>1892</v>
      </c>
      <c r="B393" s="36" t="s">
        <v>1801</v>
      </c>
      <c r="C393" s="432" t="s">
        <v>1802</v>
      </c>
      <c r="D393" s="432"/>
      <c r="E393" s="432"/>
      <c r="F393" s="3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BP393" s="33"/>
      <c r="BQ393" s="41" t="s">
        <v>1802</v>
      </c>
      <c r="BR393" s="34"/>
    </row>
    <row r="394" spans="1:70" s="3" customFormat="1" ht="67.5" x14ac:dyDescent="0.25">
      <c r="A394" s="35" t="s">
        <v>825</v>
      </c>
      <c r="B394" s="36" t="s">
        <v>1816</v>
      </c>
      <c r="C394" s="432" t="s">
        <v>1893</v>
      </c>
      <c r="D394" s="432"/>
      <c r="E394" s="432"/>
      <c r="F394" s="3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BP394" s="33"/>
      <c r="BQ394" s="41" t="s">
        <v>1893</v>
      </c>
      <c r="BR394" s="34"/>
    </row>
    <row r="395" spans="1:70" s="3" customFormat="1" ht="67.5" x14ac:dyDescent="0.25">
      <c r="A395" s="35" t="s">
        <v>827</v>
      </c>
      <c r="B395" s="36" t="s">
        <v>1818</v>
      </c>
      <c r="C395" s="432" t="s">
        <v>1819</v>
      </c>
      <c r="D395" s="432"/>
      <c r="E395" s="432"/>
      <c r="F395" s="3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BP395" s="33"/>
      <c r="BQ395" s="41" t="s">
        <v>1819</v>
      </c>
      <c r="BR395" s="34"/>
    </row>
    <row r="396" spans="1:70" s="3" customFormat="1" ht="67.5" x14ac:dyDescent="0.25">
      <c r="A396" s="35" t="s">
        <v>832</v>
      </c>
      <c r="B396" s="36" t="s">
        <v>1816</v>
      </c>
      <c r="C396" s="432" t="s">
        <v>1886</v>
      </c>
      <c r="D396" s="432"/>
      <c r="E396" s="432"/>
      <c r="F396" s="3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BP396" s="33"/>
      <c r="BQ396" s="41" t="s">
        <v>1886</v>
      </c>
      <c r="BR396" s="34"/>
    </row>
    <row r="397" spans="1:70" s="3" customFormat="1" ht="67.5" x14ac:dyDescent="0.25">
      <c r="A397" s="35" t="s">
        <v>835</v>
      </c>
      <c r="B397" s="36" t="s">
        <v>1778</v>
      </c>
      <c r="C397" s="432" t="s">
        <v>1822</v>
      </c>
      <c r="D397" s="432"/>
      <c r="E397" s="432"/>
      <c r="F397" s="3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BP397" s="33"/>
      <c r="BQ397" s="41" t="s">
        <v>1822</v>
      </c>
      <c r="BR397" s="34"/>
    </row>
    <row r="398" spans="1:70" s="3" customFormat="1" ht="67.5" x14ac:dyDescent="0.25">
      <c r="A398" s="35" t="s">
        <v>837</v>
      </c>
      <c r="B398" s="36" t="s">
        <v>418</v>
      </c>
      <c r="C398" s="432" t="s">
        <v>419</v>
      </c>
      <c r="D398" s="432"/>
      <c r="E398" s="432"/>
      <c r="F398" s="3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1894</v>
      </c>
      <c r="O398" s="39">
        <v>927.56</v>
      </c>
      <c r="BP398" s="33"/>
      <c r="BQ398" s="41" t="s">
        <v>419</v>
      </c>
      <c r="BR398" s="34"/>
    </row>
    <row r="399" spans="1:70" s="3" customFormat="1" ht="15" x14ac:dyDescent="0.25">
      <c r="A399" s="42"/>
      <c r="B399" s="43"/>
      <c r="C399" s="44" t="s">
        <v>1895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  <c r="BR399" s="34"/>
    </row>
    <row r="400" spans="1:70" s="3" customFormat="1" ht="15" x14ac:dyDescent="0.25">
      <c r="A400" s="47"/>
      <c r="B400" s="48"/>
      <c r="C400" s="48"/>
      <c r="D400" s="48"/>
      <c r="E400" s="49" t="s">
        <v>1896</v>
      </c>
      <c r="F400" s="49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1897</v>
      </c>
      <c r="F401" s="49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47</v>
      </c>
      <c r="F402" s="49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1734</v>
      </c>
      <c r="C403" s="432" t="s">
        <v>1807</v>
      </c>
      <c r="D403" s="432"/>
      <c r="E403" s="432"/>
      <c r="F403" s="3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BP403" s="33"/>
      <c r="BQ403" s="41" t="s">
        <v>1807</v>
      </c>
      <c r="BR403" s="34"/>
    </row>
    <row r="404" spans="1:70" s="3" customFormat="1" ht="67.5" x14ac:dyDescent="0.25">
      <c r="A404" s="35" t="s">
        <v>848</v>
      </c>
      <c r="B404" s="36" t="s">
        <v>1734</v>
      </c>
      <c r="C404" s="432" t="s">
        <v>1809</v>
      </c>
      <c r="D404" s="432"/>
      <c r="E404" s="432"/>
      <c r="F404" s="3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BP404" s="33"/>
      <c r="BQ404" s="41" t="s">
        <v>1809</v>
      </c>
      <c r="BR404" s="34"/>
    </row>
    <row r="405" spans="1:70" s="3" customFormat="1" ht="67.5" x14ac:dyDescent="0.25">
      <c r="A405" s="35" t="s">
        <v>857</v>
      </c>
      <c r="B405" s="36" t="s">
        <v>1810</v>
      </c>
      <c r="C405" s="432" t="s">
        <v>1811</v>
      </c>
      <c r="D405" s="432"/>
      <c r="E405" s="432"/>
      <c r="F405" s="3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BP405" s="33"/>
      <c r="BQ405" s="41" t="s">
        <v>1811</v>
      </c>
      <c r="BR405" s="34"/>
    </row>
    <row r="406" spans="1:70" s="3" customFormat="1" ht="67.5" x14ac:dyDescent="0.25">
      <c r="A406" s="35" t="s">
        <v>861</v>
      </c>
      <c r="B406" s="36" t="s">
        <v>1801</v>
      </c>
      <c r="C406" s="432" t="s">
        <v>1898</v>
      </c>
      <c r="D406" s="432"/>
      <c r="E406" s="432"/>
      <c r="F406" s="3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BP406" s="33"/>
      <c r="BQ406" s="41" t="s">
        <v>1898</v>
      </c>
      <c r="BR406" s="34"/>
    </row>
    <row r="407" spans="1:70" s="3" customFormat="1" ht="67.5" x14ac:dyDescent="0.25">
      <c r="A407" s="35" t="s">
        <v>865</v>
      </c>
      <c r="B407" s="36" t="s">
        <v>1801</v>
      </c>
      <c r="C407" s="432" t="s">
        <v>1814</v>
      </c>
      <c r="D407" s="432"/>
      <c r="E407" s="432"/>
      <c r="F407" s="3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BP407" s="33"/>
      <c r="BQ407" s="41" t="s">
        <v>1814</v>
      </c>
      <c r="BR407" s="34"/>
    </row>
    <row r="408" spans="1:70" s="3" customFormat="1" ht="67.5" x14ac:dyDescent="0.25">
      <c r="A408" s="35" t="s">
        <v>869</v>
      </c>
      <c r="B408" s="36" t="s">
        <v>1899</v>
      </c>
      <c r="C408" s="432" t="s">
        <v>1900</v>
      </c>
      <c r="D408" s="432"/>
      <c r="E408" s="432"/>
      <c r="F408" s="3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BP408" s="33"/>
      <c r="BQ408" s="41" t="s">
        <v>1900</v>
      </c>
      <c r="BR408" s="34"/>
    </row>
    <row r="409" spans="1:70" s="3" customFormat="1" ht="67.5" x14ac:dyDescent="0.25">
      <c r="A409" s="35" t="s">
        <v>1901</v>
      </c>
      <c r="B409" s="36" t="s">
        <v>1747</v>
      </c>
      <c r="C409" s="432" t="s">
        <v>1748</v>
      </c>
      <c r="D409" s="432"/>
      <c r="E409" s="432"/>
      <c r="F409" s="35" t="s">
        <v>238</v>
      </c>
      <c r="G409" s="38">
        <v>0.6</v>
      </c>
      <c r="H409" s="39" t="s">
        <v>1749</v>
      </c>
      <c r="I409" s="39" t="s">
        <v>1750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1902</v>
      </c>
      <c r="O409" s="39">
        <v>1839.46</v>
      </c>
      <c r="BP409" s="33"/>
      <c r="BQ409" s="41" t="s">
        <v>1748</v>
      </c>
      <c r="BR409" s="34"/>
    </row>
    <row r="410" spans="1:70" s="3" customFormat="1" ht="15" x14ac:dyDescent="0.25">
      <c r="A410" s="42"/>
      <c r="B410" s="43"/>
      <c r="C410" s="44" t="s">
        <v>1303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  <c r="BR410" s="34"/>
    </row>
    <row r="411" spans="1:70" s="3" customFormat="1" ht="15" x14ac:dyDescent="0.25">
      <c r="A411" s="47"/>
      <c r="B411" s="48"/>
      <c r="C411" s="48"/>
      <c r="D411" s="48"/>
      <c r="E411" s="49" t="s">
        <v>1903</v>
      </c>
      <c r="F411" s="49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BP411" s="33"/>
      <c r="BQ411" s="41"/>
      <c r="BR411" s="34"/>
    </row>
    <row r="412" spans="1:70" s="3" customFormat="1" ht="15" x14ac:dyDescent="0.25">
      <c r="A412" s="47"/>
      <c r="B412" s="48"/>
      <c r="C412" s="48"/>
      <c r="D412" s="48"/>
      <c r="E412" s="49" t="s">
        <v>1904</v>
      </c>
      <c r="F412" s="49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1755</v>
      </c>
      <c r="C414" s="432" t="s">
        <v>1756</v>
      </c>
      <c r="D414" s="432"/>
      <c r="E414" s="432"/>
      <c r="F414" s="3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BP414" s="33"/>
      <c r="BQ414" s="41" t="s">
        <v>1756</v>
      </c>
      <c r="BR414" s="34"/>
    </row>
    <row r="415" spans="1:70" s="3" customFormat="1" ht="67.5" x14ac:dyDescent="0.25">
      <c r="A415" s="35" t="s">
        <v>1905</v>
      </c>
      <c r="B415" s="36" t="s">
        <v>1757</v>
      </c>
      <c r="C415" s="432" t="s">
        <v>1758</v>
      </c>
      <c r="D415" s="432"/>
      <c r="E415" s="432"/>
      <c r="F415" s="35" t="s">
        <v>238</v>
      </c>
      <c r="G415" s="38">
        <v>30.3</v>
      </c>
      <c r="H415" s="39" t="s">
        <v>1759</v>
      </c>
      <c r="I415" s="39" t="s">
        <v>1760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1906</v>
      </c>
      <c r="O415" s="39">
        <v>156411.87</v>
      </c>
      <c r="BP415" s="33"/>
      <c r="BQ415" s="41" t="s">
        <v>1758</v>
      </c>
      <c r="BR415" s="34"/>
    </row>
    <row r="416" spans="1:70" s="3" customFormat="1" ht="15" x14ac:dyDescent="0.25">
      <c r="A416" s="42"/>
      <c r="B416" s="43"/>
      <c r="C416" s="44" t="s">
        <v>1907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6"/>
      <c r="BP416" s="33"/>
      <c r="BQ416" s="41"/>
      <c r="BR416" s="34"/>
    </row>
    <row r="417" spans="1:70" s="3" customFormat="1" ht="15" x14ac:dyDescent="0.25">
      <c r="A417" s="47"/>
      <c r="B417" s="48"/>
      <c r="C417" s="48"/>
      <c r="D417" s="48"/>
      <c r="E417" s="49" t="s">
        <v>1908</v>
      </c>
      <c r="F417" s="49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BP417" s="33"/>
      <c r="BQ417" s="41"/>
      <c r="BR417" s="34"/>
    </row>
    <row r="418" spans="1:70" s="3" customFormat="1" ht="15" x14ac:dyDescent="0.25">
      <c r="A418" s="47"/>
      <c r="B418" s="48"/>
      <c r="C418" s="48"/>
      <c r="D418" s="48"/>
      <c r="E418" s="49" t="s">
        <v>1909</v>
      </c>
      <c r="F418" s="49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47</v>
      </c>
      <c r="F419" s="49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1765</v>
      </c>
      <c r="C420" s="432" t="s">
        <v>1910</v>
      </c>
      <c r="D420" s="432"/>
      <c r="E420" s="432"/>
      <c r="F420" s="3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BP420" s="33"/>
      <c r="BQ420" s="41" t="s">
        <v>1910</v>
      </c>
      <c r="BR420" s="34"/>
    </row>
    <row r="421" spans="1:70" s="3" customFormat="1" ht="67.5" x14ac:dyDescent="0.25">
      <c r="A421" s="35" t="s">
        <v>900</v>
      </c>
      <c r="B421" s="36" t="s">
        <v>1911</v>
      </c>
      <c r="C421" s="432" t="s">
        <v>1772</v>
      </c>
      <c r="D421" s="432"/>
      <c r="E421" s="432"/>
      <c r="F421" s="3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BP421" s="33"/>
      <c r="BQ421" s="41" t="s">
        <v>1772</v>
      </c>
      <c r="BR421" s="34"/>
    </row>
    <row r="422" spans="1:70" s="3" customFormat="1" ht="67.5" x14ac:dyDescent="0.25">
      <c r="A422" s="35" t="s">
        <v>1912</v>
      </c>
      <c r="B422" s="36" t="s">
        <v>1913</v>
      </c>
      <c r="C422" s="432" t="s">
        <v>1784</v>
      </c>
      <c r="D422" s="432"/>
      <c r="E422" s="432"/>
      <c r="F422" s="3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BP422" s="33"/>
      <c r="BQ422" s="41" t="s">
        <v>1784</v>
      </c>
      <c r="BR422" s="34"/>
    </row>
    <row r="423" spans="1:70" s="3" customFormat="1" ht="67.5" x14ac:dyDescent="0.25">
      <c r="A423" s="35" t="s">
        <v>907</v>
      </c>
      <c r="B423" s="36" t="s">
        <v>1786</v>
      </c>
      <c r="C423" s="432" t="s">
        <v>1787</v>
      </c>
      <c r="D423" s="432"/>
      <c r="E423" s="432"/>
      <c r="F423" s="3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BP423" s="33"/>
      <c r="BQ423" s="41" t="s">
        <v>1787</v>
      </c>
      <c r="BR423" s="34"/>
    </row>
    <row r="424" spans="1:70" s="3" customFormat="1" ht="67.5" x14ac:dyDescent="0.25">
      <c r="A424" s="35" t="s">
        <v>1914</v>
      </c>
      <c r="B424" s="36" t="s">
        <v>1773</v>
      </c>
      <c r="C424" s="432" t="s">
        <v>1774</v>
      </c>
      <c r="D424" s="432"/>
      <c r="E424" s="432"/>
      <c r="F424" s="35" t="s">
        <v>1775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BP424" s="33"/>
      <c r="BQ424" s="41" t="s">
        <v>1774</v>
      </c>
      <c r="BR424" s="34"/>
    </row>
    <row r="425" spans="1:70" s="3" customFormat="1" ht="15" x14ac:dyDescent="0.25">
      <c r="A425" s="445" t="s">
        <v>1915</v>
      </c>
      <c r="B425" s="446"/>
      <c r="C425" s="446"/>
      <c r="D425" s="446"/>
      <c r="E425" s="446"/>
      <c r="F425" s="446"/>
      <c r="G425" s="446"/>
      <c r="H425" s="446"/>
      <c r="I425" s="446"/>
      <c r="J425" s="446"/>
      <c r="K425" s="446"/>
      <c r="L425" s="446"/>
      <c r="M425" s="446"/>
      <c r="N425" s="446"/>
      <c r="O425" s="447"/>
      <c r="BP425" s="33"/>
      <c r="BQ425" s="41"/>
      <c r="BR425" s="34" t="s">
        <v>1915</v>
      </c>
    </row>
    <row r="426" spans="1:70" s="3" customFormat="1" ht="67.5" x14ac:dyDescent="0.25">
      <c r="A426" s="35" t="s">
        <v>919</v>
      </c>
      <c r="B426" s="36" t="s">
        <v>1916</v>
      </c>
      <c r="C426" s="432" t="s">
        <v>1917</v>
      </c>
      <c r="D426" s="432"/>
      <c r="E426" s="432"/>
      <c r="F426" s="35" t="s">
        <v>1918</v>
      </c>
      <c r="G426" s="56">
        <v>0.36</v>
      </c>
      <c r="H426" s="39" t="s">
        <v>1919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BP426" s="33"/>
      <c r="BQ426" s="41" t="s">
        <v>1917</v>
      </c>
      <c r="BR426" s="34"/>
    </row>
    <row r="427" spans="1:70" s="3" customFormat="1" ht="15" x14ac:dyDescent="0.25">
      <c r="A427" s="42"/>
      <c r="B427" s="43"/>
      <c r="C427" s="44" t="s">
        <v>1920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6"/>
      <c r="BP427" s="33"/>
      <c r="BQ427" s="41"/>
      <c r="BR427" s="34"/>
    </row>
    <row r="428" spans="1:70" s="3" customFormat="1" ht="15" x14ac:dyDescent="0.25">
      <c r="A428" s="47"/>
      <c r="B428" s="48"/>
      <c r="C428" s="48"/>
      <c r="D428" s="48"/>
      <c r="E428" s="49" t="s">
        <v>1921</v>
      </c>
      <c r="F428" s="49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BP428" s="33"/>
      <c r="BQ428" s="41"/>
      <c r="BR428" s="34"/>
    </row>
    <row r="429" spans="1:70" s="3" customFormat="1" ht="15" x14ac:dyDescent="0.25">
      <c r="A429" s="47"/>
      <c r="B429" s="48"/>
      <c r="C429" s="48"/>
      <c r="D429" s="48"/>
      <c r="E429" s="49" t="s">
        <v>1922</v>
      </c>
      <c r="F429" s="49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BP429" s="33"/>
      <c r="BQ429" s="41"/>
      <c r="BR429" s="34"/>
    </row>
    <row r="430" spans="1:70" s="3" customFormat="1" ht="15" x14ac:dyDescent="0.25">
      <c r="A430" s="47"/>
      <c r="B430" s="48"/>
      <c r="C430" s="48"/>
      <c r="D430" s="48"/>
      <c r="E430" s="49" t="s">
        <v>47</v>
      </c>
      <c r="F430" s="49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BP430" s="33"/>
      <c r="BQ430" s="41"/>
      <c r="BR430" s="34"/>
    </row>
    <row r="431" spans="1:70" s="3" customFormat="1" ht="67.5" x14ac:dyDescent="0.25">
      <c r="A431" s="35" t="s">
        <v>923</v>
      </c>
      <c r="B431" s="36" t="s">
        <v>1923</v>
      </c>
      <c r="C431" s="432" t="s">
        <v>1924</v>
      </c>
      <c r="D431" s="432"/>
      <c r="E431" s="432"/>
      <c r="F431" s="35" t="s">
        <v>1918</v>
      </c>
      <c r="G431" s="56">
        <v>0.36</v>
      </c>
      <c r="H431" s="39" t="s">
        <v>1925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BP431" s="33"/>
      <c r="BQ431" s="41" t="s">
        <v>1924</v>
      </c>
      <c r="BR431" s="34"/>
    </row>
    <row r="432" spans="1:70" s="3" customFormat="1" ht="15" x14ac:dyDescent="0.25">
      <c r="A432" s="47"/>
      <c r="B432" s="48"/>
      <c r="C432" s="48"/>
      <c r="D432" s="48"/>
      <c r="E432" s="49" t="s">
        <v>1926</v>
      </c>
      <c r="F432" s="49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BP432" s="33"/>
      <c r="BQ432" s="41"/>
      <c r="BR432" s="34"/>
    </row>
    <row r="433" spans="1:70" s="3" customFormat="1" ht="15" x14ac:dyDescent="0.25">
      <c r="A433" s="47"/>
      <c r="B433" s="48"/>
      <c r="C433" s="48"/>
      <c r="D433" s="48"/>
      <c r="E433" s="49" t="s">
        <v>1927</v>
      </c>
      <c r="F433" s="49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BP433" s="33"/>
      <c r="BQ433" s="41"/>
      <c r="BR433" s="34"/>
    </row>
    <row r="434" spans="1:70" s="3" customFormat="1" ht="15" x14ac:dyDescent="0.25">
      <c r="A434" s="47"/>
      <c r="B434" s="48"/>
      <c r="C434" s="48"/>
      <c r="D434" s="48"/>
      <c r="E434" s="49" t="s">
        <v>47</v>
      </c>
      <c r="F434" s="49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BP434" s="33"/>
      <c r="BQ434" s="41"/>
      <c r="BR434" s="34"/>
    </row>
    <row r="435" spans="1:70" s="3" customFormat="1" ht="67.5" x14ac:dyDescent="0.25">
      <c r="A435" s="35" t="s">
        <v>1928</v>
      </c>
      <c r="B435" s="36" t="s">
        <v>1064</v>
      </c>
      <c r="C435" s="432" t="s">
        <v>1929</v>
      </c>
      <c r="D435" s="432"/>
      <c r="E435" s="432"/>
      <c r="F435" s="35" t="s">
        <v>238</v>
      </c>
      <c r="G435" s="56">
        <v>1.44</v>
      </c>
      <c r="H435" s="39" t="s">
        <v>1066</v>
      </c>
      <c r="I435" s="39" t="s">
        <v>1067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1930</v>
      </c>
      <c r="O435" s="39">
        <v>1530.32</v>
      </c>
      <c r="BP435" s="33"/>
      <c r="BQ435" s="41" t="s">
        <v>1929</v>
      </c>
      <c r="BR435" s="34"/>
    </row>
    <row r="436" spans="1:70" s="3" customFormat="1" ht="15" x14ac:dyDescent="0.25">
      <c r="A436" s="42"/>
      <c r="B436" s="43"/>
      <c r="C436" s="44" t="s">
        <v>1931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6"/>
      <c r="BP436" s="33"/>
      <c r="BQ436" s="41"/>
      <c r="BR436" s="34"/>
    </row>
    <row r="437" spans="1:70" s="3" customFormat="1" ht="15" x14ac:dyDescent="0.25">
      <c r="A437" s="47"/>
      <c r="B437" s="48"/>
      <c r="C437" s="48"/>
      <c r="D437" s="48"/>
      <c r="E437" s="49" t="s">
        <v>1932</v>
      </c>
      <c r="F437" s="49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BP437" s="33"/>
      <c r="BQ437" s="41"/>
      <c r="BR437" s="34"/>
    </row>
    <row r="438" spans="1:70" s="3" customFormat="1" ht="15" x14ac:dyDescent="0.25">
      <c r="A438" s="47"/>
      <c r="B438" s="48"/>
      <c r="C438" s="48"/>
      <c r="D438" s="48"/>
      <c r="E438" s="49" t="s">
        <v>1933</v>
      </c>
      <c r="F438" s="49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BP438" s="33"/>
      <c r="BQ438" s="41"/>
      <c r="BR438" s="34"/>
    </row>
    <row r="439" spans="1:70" s="3" customFormat="1" ht="15" x14ac:dyDescent="0.25">
      <c r="A439" s="47"/>
      <c r="B439" s="48"/>
      <c r="C439" s="48"/>
      <c r="D439" s="48"/>
      <c r="E439" s="49" t="s">
        <v>47</v>
      </c>
      <c r="F439" s="49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BP439" s="33"/>
      <c r="BQ439" s="41"/>
      <c r="BR439" s="34"/>
    </row>
    <row r="440" spans="1:70" s="3" customFormat="1" ht="67.5" x14ac:dyDescent="0.25">
      <c r="A440" s="35" t="s">
        <v>930</v>
      </c>
      <c r="B440" s="36" t="s">
        <v>812</v>
      </c>
      <c r="C440" s="432" t="s">
        <v>813</v>
      </c>
      <c r="D440" s="432"/>
      <c r="E440" s="432"/>
      <c r="F440" s="35" t="s">
        <v>238</v>
      </c>
      <c r="G440" s="56">
        <v>39.17</v>
      </c>
      <c r="H440" s="39" t="s">
        <v>1934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1935</v>
      </c>
      <c r="O440" s="39">
        <v>7483.79</v>
      </c>
      <c r="BP440" s="33"/>
      <c r="BQ440" s="41" t="s">
        <v>813</v>
      </c>
      <c r="BR440" s="34"/>
    </row>
    <row r="441" spans="1:70" s="3" customFormat="1" ht="15" x14ac:dyDescent="0.25">
      <c r="A441" s="42"/>
      <c r="B441" s="43"/>
      <c r="C441" s="44" t="s">
        <v>1936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6"/>
      <c r="BP441" s="33"/>
      <c r="BQ441" s="41"/>
      <c r="BR441" s="34"/>
    </row>
    <row r="442" spans="1:70" s="3" customFormat="1" ht="15" x14ac:dyDescent="0.25">
      <c r="A442" s="47"/>
      <c r="B442" s="48"/>
      <c r="C442" s="48"/>
      <c r="D442" s="48"/>
      <c r="E442" s="49" t="s">
        <v>1937</v>
      </c>
      <c r="F442" s="49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BP442" s="33"/>
      <c r="BQ442" s="41"/>
      <c r="BR442" s="34"/>
    </row>
    <row r="443" spans="1:70" s="3" customFormat="1" ht="15" x14ac:dyDescent="0.25">
      <c r="A443" s="47"/>
      <c r="B443" s="48"/>
      <c r="C443" s="48"/>
      <c r="D443" s="48"/>
      <c r="E443" s="49" t="s">
        <v>1938</v>
      </c>
      <c r="F443" s="49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BP443" s="33"/>
      <c r="BQ443" s="41"/>
      <c r="BR443" s="34"/>
    </row>
    <row r="444" spans="1:70" s="3" customFormat="1" ht="15" x14ac:dyDescent="0.25">
      <c r="A444" s="47"/>
      <c r="B444" s="48"/>
      <c r="C444" s="48"/>
      <c r="D444" s="48"/>
      <c r="E444" s="49" t="s">
        <v>47</v>
      </c>
      <c r="F444" s="49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1939</v>
      </c>
      <c r="C445" s="432" t="s">
        <v>822</v>
      </c>
      <c r="D445" s="432"/>
      <c r="E445" s="432"/>
      <c r="F445" s="3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1940</v>
      </c>
      <c r="C446" s="432" t="s">
        <v>824</v>
      </c>
      <c r="D446" s="432"/>
      <c r="E446" s="432"/>
      <c r="F446" s="3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BP446" s="33"/>
      <c r="BQ446" s="41" t="s">
        <v>824</v>
      </c>
      <c r="BR446" s="34"/>
    </row>
    <row r="447" spans="1:70" s="3" customFormat="1" ht="67.5" x14ac:dyDescent="0.25">
      <c r="A447" s="35" t="s">
        <v>936</v>
      </c>
      <c r="B447" s="36" t="s">
        <v>780</v>
      </c>
      <c r="C447" s="432" t="s">
        <v>781</v>
      </c>
      <c r="D447" s="432"/>
      <c r="E447" s="432"/>
      <c r="F447" s="35" t="s">
        <v>238</v>
      </c>
      <c r="G447" s="55">
        <v>18</v>
      </c>
      <c r="H447" s="39" t="s">
        <v>1941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1942</v>
      </c>
      <c r="O447" s="39">
        <v>10526.75</v>
      </c>
      <c r="BP447" s="33"/>
      <c r="BQ447" s="41" t="s">
        <v>781</v>
      </c>
      <c r="BR447" s="34"/>
    </row>
    <row r="448" spans="1:70" s="3" customFormat="1" ht="15" x14ac:dyDescent="0.25">
      <c r="A448" s="42"/>
      <c r="B448" s="43"/>
      <c r="C448" s="44" t="s">
        <v>1943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1944</v>
      </c>
      <c r="F449" s="49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1945</v>
      </c>
      <c r="F450" s="49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1946</v>
      </c>
      <c r="B452" s="36" t="s">
        <v>1939</v>
      </c>
      <c r="C452" s="432" t="s">
        <v>1947</v>
      </c>
      <c r="D452" s="432"/>
      <c r="E452" s="432"/>
      <c r="F452" s="3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BP452" s="33"/>
      <c r="BQ452" s="41" t="s">
        <v>1947</v>
      </c>
      <c r="BR452" s="34"/>
    </row>
    <row r="453" spans="1:70" s="3" customFormat="1" ht="67.5" x14ac:dyDescent="0.25">
      <c r="A453" s="35" t="s">
        <v>1948</v>
      </c>
      <c r="B453" s="36" t="s">
        <v>1949</v>
      </c>
      <c r="C453" s="432" t="s">
        <v>1950</v>
      </c>
      <c r="D453" s="432"/>
      <c r="E453" s="432"/>
      <c r="F453" s="3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BP453" s="33"/>
      <c r="BQ453" s="41" t="s">
        <v>1950</v>
      </c>
      <c r="BR453" s="34"/>
    </row>
    <row r="454" spans="1:70" s="3" customFormat="1" ht="67.5" x14ac:dyDescent="0.25">
      <c r="A454" s="35" t="s">
        <v>1951</v>
      </c>
      <c r="B454" s="36" t="s">
        <v>1952</v>
      </c>
      <c r="C454" s="432" t="s">
        <v>1953</v>
      </c>
      <c r="D454" s="432"/>
      <c r="E454" s="432"/>
      <c r="F454" s="3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BP454" s="33"/>
      <c r="BQ454" s="41" t="s">
        <v>1953</v>
      </c>
      <c r="BR454" s="34"/>
    </row>
    <row r="455" spans="1:70" s="3" customFormat="1" ht="67.5" x14ac:dyDescent="0.25">
      <c r="A455" s="35" t="s">
        <v>1954</v>
      </c>
      <c r="B455" s="36" t="s">
        <v>1955</v>
      </c>
      <c r="C455" s="432" t="s">
        <v>1956</v>
      </c>
      <c r="D455" s="432"/>
      <c r="E455" s="432"/>
      <c r="F455" s="3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BP455" s="33"/>
      <c r="BQ455" s="41" t="s">
        <v>1956</v>
      </c>
      <c r="BR455" s="34"/>
    </row>
    <row r="456" spans="1:70" s="3" customFormat="1" ht="67.5" x14ac:dyDescent="0.25">
      <c r="A456" s="35" t="s">
        <v>1957</v>
      </c>
      <c r="B456" s="36" t="s">
        <v>1958</v>
      </c>
      <c r="C456" s="432" t="s">
        <v>797</v>
      </c>
      <c r="D456" s="432"/>
      <c r="E456" s="432"/>
      <c r="F456" s="3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BP456" s="33"/>
      <c r="BQ456" s="41" t="s">
        <v>797</v>
      </c>
      <c r="BR456" s="34"/>
    </row>
    <row r="457" spans="1:70" s="3" customFormat="1" ht="67.5" x14ac:dyDescent="0.25">
      <c r="A457" s="35" t="s">
        <v>1959</v>
      </c>
      <c r="B457" s="36" t="s">
        <v>1960</v>
      </c>
      <c r="C457" s="432" t="s">
        <v>1961</v>
      </c>
      <c r="D457" s="432"/>
      <c r="E457" s="432"/>
      <c r="F457" s="3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BP457" s="33"/>
      <c r="BQ457" s="41" t="s">
        <v>1961</v>
      </c>
      <c r="BR457" s="34"/>
    </row>
    <row r="458" spans="1:70" s="3" customFormat="1" ht="67.5" x14ac:dyDescent="0.25">
      <c r="A458" s="35" t="s">
        <v>1962</v>
      </c>
      <c r="B458" s="36" t="s">
        <v>1958</v>
      </c>
      <c r="C458" s="432" t="s">
        <v>1963</v>
      </c>
      <c r="D458" s="432"/>
      <c r="E458" s="432"/>
      <c r="F458" s="3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BP458" s="33"/>
      <c r="BQ458" s="41" t="s">
        <v>1963</v>
      </c>
      <c r="BR458" s="34"/>
    </row>
    <row r="459" spans="1:70" s="3" customFormat="1" ht="67.5" x14ac:dyDescent="0.25">
      <c r="A459" s="35" t="s">
        <v>1964</v>
      </c>
      <c r="B459" s="36" t="s">
        <v>849</v>
      </c>
      <c r="C459" s="432" t="s">
        <v>850</v>
      </c>
      <c r="D459" s="432"/>
      <c r="E459" s="432"/>
      <c r="F459" s="35" t="s">
        <v>520</v>
      </c>
      <c r="G459" s="55">
        <v>4</v>
      </c>
      <c r="H459" s="39" t="s">
        <v>1965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1966</v>
      </c>
      <c r="O459" s="39">
        <v>382.8</v>
      </c>
      <c r="BP459" s="33"/>
      <c r="BQ459" s="41" t="s">
        <v>850</v>
      </c>
      <c r="BR459" s="34"/>
    </row>
    <row r="460" spans="1:70" s="3" customFormat="1" ht="15" x14ac:dyDescent="0.25">
      <c r="A460" s="42"/>
      <c r="B460" s="43"/>
      <c r="C460" s="44" t="s">
        <v>1967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41"/>
      <c r="BR460" s="34"/>
    </row>
    <row r="461" spans="1:70" s="3" customFormat="1" ht="15" x14ac:dyDescent="0.25">
      <c r="A461" s="47"/>
      <c r="B461" s="48"/>
      <c r="C461" s="48"/>
      <c r="D461" s="48"/>
      <c r="E461" s="49" t="s">
        <v>1968</v>
      </c>
      <c r="F461" s="49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BP461" s="33"/>
      <c r="BQ461" s="41"/>
      <c r="BR461" s="34"/>
    </row>
    <row r="462" spans="1:70" s="3" customFormat="1" ht="15" x14ac:dyDescent="0.25">
      <c r="A462" s="47"/>
      <c r="B462" s="48"/>
      <c r="C462" s="48"/>
      <c r="D462" s="48"/>
      <c r="E462" s="49" t="s">
        <v>1969</v>
      </c>
      <c r="F462" s="49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BP462" s="33"/>
      <c r="BQ462" s="41"/>
      <c r="BR462" s="34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BP463" s="33"/>
      <c r="BQ463" s="41"/>
      <c r="BR463" s="34"/>
    </row>
    <row r="464" spans="1:70" s="3" customFormat="1" ht="67.5" x14ac:dyDescent="0.25">
      <c r="A464" s="35" t="s">
        <v>1970</v>
      </c>
      <c r="B464" s="36" t="s">
        <v>1971</v>
      </c>
      <c r="C464" s="432" t="s">
        <v>1972</v>
      </c>
      <c r="D464" s="432"/>
      <c r="E464" s="432"/>
      <c r="F464" s="35" t="s">
        <v>1973</v>
      </c>
      <c r="G464" s="55">
        <v>470</v>
      </c>
      <c r="H464" s="39" t="s">
        <v>1974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BP464" s="33"/>
      <c r="BQ464" s="41" t="s">
        <v>1972</v>
      </c>
      <c r="BR464" s="34"/>
    </row>
    <row r="465" spans="1:71" s="3" customFormat="1" ht="15" x14ac:dyDescent="0.25">
      <c r="A465" s="42"/>
      <c r="B465" s="43"/>
      <c r="C465" s="44" t="s">
        <v>1975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41"/>
      <c r="BR465" s="34"/>
    </row>
    <row r="466" spans="1:71" s="3" customFormat="1" ht="15" x14ac:dyDescent="0.25">
      <c r="A466" s="47"/>
      <c r="B466" s="48"/>
      <c r="C466" s="48"/>
      <c r="D466" s="48"/>
      <c r="E466" s="49" t="s">
        <v>1976</v>
      </c>
      <c r="F466" s="49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BP466" s="33"/>
      <c r="BQ466" s="41"/>
      <c r="BR466" s="34"/>
    </row>
    <row r="467" spans="1:71" s="3" customFormat="1" ht="15" x14ac:dyDescent="0.25">
      <c r="A467" s="47"/>
      <c r="B467" s="48"/>
      <c r="C467" s="48"/>
      <c r="D467" s="48"/>
      <c r="E467" s="49" t="s">
        <v>1977</v>
      </c>
      <c r="F467" s="49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BP467" s="33"/>
      <c r="BQ467" s="41"/>
      <c r="BR467" s="34"/>
    </row>
    <row r="468" spans="1:71" s="3" customFormat="1" ht="15" x14ac:dyDescent="0.25">
      <c r="A468" s="47"/>
      <c r="B468" s="48"/>
      <c r="C468" s="48"/>
      <c r="D468" s="48"/>
      <c r="E468" s="49" t="s">
        <v>47</v>
      </c>
      <c r="F468" s="49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BP468" s="33"/>
      <c r="BQ468" s="41"/>
      <c r="BR468" s="34"/>
    </row>
    <row r="469" spans="1:71" s="3" customFormat="1" ht="67.5" x14ac:dyDescent="0.25">
      <c r="A469" s="35" t="s">
        <v>1978</v>
      </c>
      <c r="B469" s="36" t="s">
        <v>1979</v>
      </c>
      <c r="C469" s="432" t="s">
        <v>1980</v>
      </c>
      <c r="D469" s="432"/>
      <c r="E469" s="432"/>
      <c r="F469" s="35" t="s">
        <v>1973</v>
      </c>
      <c r="G469" s="55">
        <v>470</v>
      </c>
      <c r="H469" s="39" t="s">
        <v>1981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BP469" s="33"/>
      <c r="BQ469" s="41" t="s">
        <v>1980</v>
      </c>
      <c r="BR469" s="34"/>
    </row>
    <row r="470" spans="1:71" s="3" customFormat="1" ht="15" x14ac:dyDescent="0.25">
      <c r="A470" s="47"/>
      <c r="B470" s="48"/>
      <c r="C470" s="48"/>
      <c r="D470" s="48"/>
      <c r="E470" s="49" t="s">
        <v>1982</v>
      </c>
      <c r="F470" s="49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BP470" s="33"/>
      <c r="BQ470" s="41"/>
      <c r="BR470" s="34"/>
    </row>
    <row r="471" spans="1:71" s="3" customFormat="1" ht="15" x14ac:dyDescent="0.25">
      <c r="A471" s="47"/>
      <c r="B471" s="48"/>
      <c r="C471" s="48"/>
      <c r="D471" s="48"/>
      <c r="E471" s="49" t="s">
        <v>1983</v>
      </c>
      <c r="F471" s="49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BP471" s="33"/>
      <c r="BQ471" s="41"/>
      <c r="BR471" s="34"/>
    </row>
    <row r="472" spans="1:71" s="3" customFormat="1" ht="15" x14ac:dyDescent="0.25">
      <c r="A472" s="47"/>
      <c r="B472" s="48"/>
      <c r="C472" s="48"/>
      <c r="D472" s="48"/>
      <c r="E472" s="49" t="s">
        <v>47</v>
      </c>
      <c r="F472" s="49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BP472" s="33"/>
      <c r="BQ472" s="41"/>
      <c r="BR472" s="34"/>
    </row>
    <row r="473" spans="1:71" s="3" customFormat="1" ht="67.5" x14ac:dyDescent="0.25">
      <c r="A473" s="35" t="s">
        <v>1984</v>
      </c>
      <c r="B473" s="36" t="s">
        <v>1985</v>
      </c>
      <c r="C473" s="432" t="s">
        <v>1986</v>
      </c>
      <c r="D473" s="432"/>
      <c r="E473" s="432"/>
      <c r="F473" s="3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BP473" s="33"/>
      <c r="BQ473" s="41" t="s">
        <v>1986</v>
      </c>
      <c r="BR473" s="34"/>
    </row>
    <row r="474" spans="1:71" s="3" customFormat="1" ht="67.5" x14ac:dyDescent="0.25">
      <c r="A474" s="35" t="s">
        <v>1987</v>
      </c>
      <c r="B474" s="36" t="s">
        <v>1988</v>
      </c>
      <c r="C474" s="432" t="s">
        <v>1989</v>
      </c>
      <c r="D474" s="432"/>
      <c r="E474" s="432"/>
      <c r="F474" s="35" t="s">
        <v>238</v>
      </c>
      <c r="G474" s="60">
        <v>5.0000000000000001E-3</v>
      </c>
      <c r="H474" s="39" t="s">
        <v>1990</v>
      </c>
      <c r="I474" s="39" t="s">
        <v>1991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1992</v>
      </c>
      <c r="O474" s="39">
        <v>9.32</v>
      </c>
      <c r="BP474" s="33"/>
      <c r="BQ474" s="41" t="s">
        <v>1989</v>
      </c>
      <c r="BR474" s="34"/>
    </row>
    <row r="475" spans="1:71" s="3" customFormat="1" ht="15" x14ac:dyDescent="0.25">
      <c r="A475" s="42"/>
      <c r="B475" s="43"/>
      <c r="C475" s="44" t="s">
        <v>1993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6"/>
      <c r="BP475" s="33"/>
      <c r="BQ475" s="41"/>
      <c r="BR475" s="34"/>
    </row>
    <row r="476" spans="1:71" s="3" customFormat="1" ht="15" x14ac:dyDescent="0.25">
      <c r="A476" s="47"/>
      <c r="B476" s="48"/>
      <c r="C476" s="48"/>
      <c r="D476" s="48"/>
      <c r="E476" s="49" t="s">
        <v>1994</v>
      </c>
      <c r="F476" s="49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BP476" s="33"/>
      <c r="BQ476" s="41"/>
      <c r="BR476" s="34"/>
    </row>
    <row r="477" spans="1:71" s="3" customFormat="1" ht="15" x14ac:dyDescent="0.25">
      <c r="A477" s="47"/>
      <c r="B477" s="48"/>
      <c r="C477" s="48"/>
      <c r="D477" s="48"/>
      <c r="E477" s="49" t="s">
        <v>1995</v>
      </c>
      <c r="F477" s="49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BP477" s="33"/>
      <c r="BQ477" s="41"/>
      <c r="BR477" s="34"/>
    </row>
    <row r="478" spans="1:71" s="3" customFormat="1" ht="15" x14ac:dyDescent="0.25">
      <c r="A478" s="47"/>
      <c r="B478" s="48"/>
      <c r="C478" s="48"/>
      <c r="D478" s="48"/>
      <c r="E478" s="49" t="s">
        <v>47</v>
      </c>
      <c r="F478" s="49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BP478" s="33"/>
      <c r="BQ478" s="41"/>
      <c r="BR478" s="34"/>
    </row>
    <row r="479" spans="1:71" s="3" customFormat="1" ht="67.5" x14ac:dyDescent="0.25">
      <c r="A479" s="35" t="s">
        <v>1996</v>
      </c>
      <c r="B479" s="36" t="s">
        <v>1997</v>
      </c>
      <c r="C479" s="432" t="s">
        <v>1998</v>
      </c>
      <c r="D479" s="432"/>
      <c r="E479" s="432"/>
      <c r="F479" s="3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BP479" s="33"/>
      <c r="BQ479" s="41" t="s">
        <v>1998</v>
      </c>
      <c r="BR479" s="34"/>
    </row>
    <row r="480" spans="1:71" s="3" customFormat="1" ht="22.5" x14ac:dyDescent="0.25">
      <c r="A480" s="440" t="s">
        <v>938</v>
      </c>
      <c r="B480" s="441"/>
      <c r="C480" s="441"/>
      <c r="D480" s="441"/>
      <c r="E480" s="441"/>
      <c r="F480" s="441"/>
      <c r="G480" s="441"/>
      <c r="H480" s="441"/>
      <c r="I480" s="441"/>
      <c r="J480" s="441"/>
      <c r="K480" s="442"/>
      <c r="L480" s="39">
        <v>245051651.41</v>
      </c>
      <c r="M480" s="39">
        <v>7435951.2300000004</v>
      </c>
      <c r="N480" s="39" t="s">
        <v>1999</v>
      </c>
      <c r="O480" s="39">
        <v>233568650.06999999</v>
      </c>
      <c r="BS480" s="41" t="s">
        <v>938</v>
      </c>
    </row>
    <row r="481" spans="1:72" s="3" customFormat="1" ht="15" x14ac:dyDescent="0.25">
      <c r="A481" s="440" t="s">
        <v>940</v>
      </c>
      <c r="B481" s="441"/>
      <c r="C481" s="441"/>
      <c r="D481" s="441"/>
      <c r="E481" s="441"/>
      <c r="F481" s="441"/>
      <c r="G481" s="441"/>
      <c r="H481" s="441"/>
      <c r="I481" s="441"/>
      <c r="J481" s="441"/>
      <c r="K481" s="442"/>
      <c r="L481" s="39">
        <v>6976421.8600000003</v>
      </c>
      <c r="M481" s="39"/>
      <c r="N481" s="39"/>
      <c r="O481" s="39"/>
      <c r="BS481" s="41" t="s">
        <v>940</v>
      </c>
    </row>
    <row r="482" spans="1:72" s="3" customFormat="1" ht="15" x14ac:dyDescent="0.25">
      <c r="A482" s="437" t="s">
        <v>941</v>
      </c>
      <c r="B482" s="438"/>
      <c r="C482" s="438"/>
      <c r="D482" s="438"/>
      <c r="E482" s="438"/>
      <c r="F482" s="438"/>
      <c r="G482" s="438"/>
      <c r="H482" s="438"/>
      <c r="I482" s="438"/>
      <c r="J482" s="438"/>
      <c r="K482" s="439"/>
      <c r="L482" s="61"/>
      <c r="M482" s="61"/>
      <c r="N482" s="61"/>
      <c r="O482" s="61"/>
      <c r="BS482" s="41"/>
      <c r="BT482" s="2" t="s">
        <v>941</v>
      </c>
    </row>
    <row r="483" spans="1:72" s="3" customFormat="1" ht="15" x14ac:dyDescent="0.25">
      <c r="A483" s="437" t="s">
        <v>2000</v>
      </c>
      <c r="B483" s="438"/>
      <c r="C483" s="438"/>
      <c r="D483" s="438"/>
      <c r="E483" s="438"/>
      <c r="F483" s="438"/>
      <c r="G483" s="438"/>
      <c r="H483" s="438"/>
      <c r="I483" s="438"/>
      <c r="J483" s="438"/>
      <c r="K483" s="439"/>
      <c r="L483" s="61">
        <v>3498255.53</v>
      </c>
      <c r="M483" s="61"/>
      <c r="N483" s="61"/>
      <c r="O483" s="61"/>
      <c r="BS483" s="41"/>
      <c r="BT483" s="2" t="s">
        <v>2000</v>
      </c>
    </row>
    <row r="484" spans="1:72" s="3" customFormat="1" ht="15" x14ac:dyDescent="0.25">
      <c r="A484" s="437" t="s">
        <v>2001</v>
      </c>
      <c r="B484" s="438"/>
      <c r="C484" s="438"/>
      <c r="D484" s="438"/>
      <c r="E484" s="438"/>
      <c r="F484" s="438"/>
      <c r="G484" s="438"/>
      <c r="H484" s="438"/>
      <c r="I484" s="438"/>
      <c r="J484" s="438"/>
      <c r="K484" s="439"/>
      <c r="L484" s="61">
        <v>387536.11</v>
      </c>
      <c r="M484" s="61"/>
      <c r="N484" s="61"/>
      <c r="O484" s="61"/>
      <c r="BS484" s="41"/>
      <c r="BT484" s="2" t="s">
        <v>2001</v>
      </c>
    </row>
    <row r="485" spans="1:72" s="3" customFormat="1" ht="23.25" x14ac:dyDescent="0.25">
      <c r="A485" s="437" t="s">
        <v>2002</v>
      </c>
      <c r="B485" s="438"/>
      <c r="C485" s="438"/>
      <c r="D485" s="438"/>
      <c r="E485" s="438"/>
      <c r="F485" s="438"/>
      <c r="G485" s="438"/>
      <c r="H485" s="438"/>
      <c r="I485" s="438"/>
      <c r="J485" s="438"/>
      <c r="K485" s="439"/>
      <c r="L485" s="61">
        <v>3090630.22</v>
      </c>
      <c r="M485" s="61"/>
      <c r="N485" s="61"/>
      <c r="O485" s="61"/>
      <c r="BS485" s="41"/>
      <c r="BT485" s="2" t="s">
        <v>2002</v>
      </c>
    </row>
    <row r="486" spans="1:72" s="3" customFormat="1" ht="15" x14ac:dyDescent="0.25">
      <c r="A486" s="440" t="s">
        <v>945</v>
      </c>
      <c r="B486" s="441"/>
      <c r="C486" s="441"/>
      <c r="D486" s="441"/>
      <c r="E486" s="441"/>
      <c r="F486" s="441"/>
      <c r="G486" s="441"/>
      <c r="H486" s="441"/>
      <c r="I486" s="441"/>
      <c r="J486" s="441"/>
      <c r="K486" s="442"/>
      <c r="L486" s="39">
        <v>3395340.56</v>
      </c>
      <c r="M486" s="39"/>
      <c r="N486" s="39"/>
      <c r="O486" s="39"/>
      <c r="BS486" s="41" t="s">
        <v>945</v>
      </c>
    </row>
    <row r="487" spans="1:72" s="3" customFormat="1" ht="15" x14ac:dyDescent="0.25">
      <c r="A487" s="437" t="s">
        <v>941</v>
      </c>
      <c r="B487" s="438"/>
      <c r="C487" s="438"/>
      <c r="D487" s="438"/>
      <c r="E487" s="438"/>
      <c r="F487" s="438"/>
      <c r="G487" s="438"/>
      <c r="H487" s="438"/>
      <c r="I487" s="438"/>
      <c r="J487" s="438"/>
      <c r="K487" s="439"/>
      <c r="L487" s="61"/>
      <c r="M487" s="61"/>
      <c r="N487" s="61"/>
      <c r="O487" s="61"/>
      <c r="BS487" s="41"/>
      <c r="BT487" s="2" t="s">
        <v>941</v>
      </c>
    </row>
    <row r="488" spans="1:72" s="3" customFormat="1" ht="15" x14ac:dyDescent="0.25">
      <c r="A488" s="437" t="s">
        <v>2003</v>
      </c>
      <c r="B488" s="438"/>
      <c r="C488" s="438"/>
      <c r="D488" s="438"/>
      <c r="E488" s="438"/>
      <c r="F488" s="438"/>
      <c r="G488" s="438"/>
      <c r="H488" s="438"/>
      <c r="I488" s="438"/>
      <c r="J488" s="438"/>
      <c r="K488" s="439"/>
      <c r="L488" s="61">
        <v>1572249.68</v>
      </c>
      <c r="M488" s="61"/>
      <c r="N488" s="61"/>
      <c r="O488" s="61"/>
      <c r="BS488" s="41"/>
      <c r="BT488" s="2" t="s">
        <v>2003</v>
      </c>
    </row>
    <row r="489" spans="1:72" s="3" customFormat="1" ht="15" x14ac:dyDescent="0.25">
      <c r="A489" s="437" t="s">
        <v>2004</v>
      </c>
      <c r="B489" s="438"/>
      <c r="C489" s="438"/>
      <c r="D489" s="438"/>
      <c r="E489" s="438"/>
      <c r="F489" s="438"/>
      <c r="G489" s="438"/>
      <c r="H489" s="438"/>
      <c r="I489" s="438"/>
      <c r="J489" s="438"/>
      <c r="K489" s="439"/>
      <c r="L489" s="61">
        <v>198074.01</v>
      </c>
      <c r="M489" s="61"/>
      <c r="N489" s="61"/>
      <c r="O489" s="61"/>
      <c r="BS489" s="41"/>
      <c r="BT489" s="2" t="s">
        <v>2004</v>
      </c>
    </row>
    <row r="490" spans="1:72" s="3" customFormat="1" ht="23.25" x14ac:dyDescent="0.25">
      <c r="A490" s="437" t="s">
        <v>2005</v>
      </c>
      <c r="B490" s="438"/>
      <c r="C490" s="438"/>
      <c r="D490" s="438"/>
      <c r="E490" s="438"/>
      <c r="F490" s="438"/>
      <c r="G490" s="438"/>
      <c r="H490" s="438"/>
      <c r="I490" s="438"/>
      <c r="J490" s="438"/>
      <c r="K490" s="439"/>
      <c r="L490" s="61">
        <v>1624379.68</v>
      </c>
      <c r="M490" s="61"/>
      <c r="N490" s="61"/>
      <c r="O490" s="61"/>
      <c r="BS490" s="41"/>
      <c r="BT490" s="2" t="s">
        <v>2005</v>
      </c>
    </row>
    <row r="491" spans="1:72" s="3" customFormat="1" ht="15" x14ac:dyDescent="0.25">
      <c r="A491" s="437" t="s">
        <v>2006</v>
      </c>
      <c r="B491" s="438"/>
      <c r="C491" s="438"/>
      <c r="D491" s="438"/>
      <c r="E491" s="438"/>
      <c r="F491" s="438"/>
      <c r="G491" s="438"/>
      <c r="H491" s="438"/>
      <c r="I491" s="438"/>
      <c r="J491" s="438"/>
      <c r="K491" s="439"/>
      <c r="L491" s="61">
        <v>637.19000000000005</v>
      </c>
      <c r="M491" s="61"/>
      <c r="N491" s="61"/>
      <c r="O491" s="61"/>
      <c r="BS491" s="41"/>
      <c r="BT491" s="2" t="s">
        <v>2006</v>
      </c>
    </row>
    <row r="492" spans="1:72" s="3" customFormat="1" ht="15" x14ac:dyDescent="0.25">
      <c r="A492" s="440" t="s">
        <v>951</v>
      </c>
      <c r="B492" s="441"/>
      <c r="C492" s="441"/>
      <c r="D492" s="441"/>
      <c r="E492" s="441"/>
      <c r="F492" s="441"/>
      <c r="G492" s="441"/>
      <c r="H492" s="441"/>
      <c r="I492" s="441"/>
      <c r="J492" s="441"/>
      <c r="K492" s="442"/>
      <c r="L492" s="39"/>
      <c r="M492" s="39"/>
      <c r="N492" s="39"/>
      <c r="O492" s="39"/>
      <c r="BS492" s="41" t="s">
        <v>951</v>
      </c>
    </row>
    <row r="493" spans="1:72" s="3" customFormat="1" ht="15" x14ac:dyDescent="0.25">
      <c r="A493" s="437" t="s">
        <v>952</v>
      </c>
      <c r="B493" s="438"/>
      <c r="C493" s="438"/>
      <c r="D493" s="438"/>
      <c r="E493" s="438"/>
      <c r="F493" s="438"/>
      <c r="G493" s="438"/>
      <c r="H493" s="438"/>
      <c r="I493" s="438"/>
      <c r="J493" s="438"/>
      <c r="K493" s="439"/>
      <c r="L493" s="61"/>
      <c r="M493" s="61"/>
      <c r="N493" s="61"/>
      <c r="O493" s="61"/>
      <c r="BS493" s="41"/>
      <c r="BT493" s="2" t="s">
        <v>952</v>
      </c>
    </row>
    <row r="494" spans="1:72" s="3" customFormat="1" ht="15" x14ac:dyDescent="0.25">
      <c r="A494" s="437" t="s">
        <v>2007</v>
      </c>
      <c r="B494" s="438"/>
      <c r="C494" s="438"/>
      <c r="D494" s="438"/>
      <c r="E494" s="438"/>
      <c r="F494" s="438"/>
      <c r="G494" s="438"/>
      <c r="H494" s="438"/>
      <c r="I494" s="438"/>
      <c r="J494" s="438"/>
      <c r="K494" s="439"/>
      <c r="L494" s="61"/>
      <c r="M494" s="61"/>
      <c r="N494" s="61"/>
      <c r="O494" s="61"/>
      <c r="BS494" s="41"/>
      <c r="BT494" s="2" t="s">
        <v>2007</v>
      </c>
    </row>
    <row r="495" spans="1:72" s="3" customFormat="1" ht="23.25" x14ac:dyDescent="0.25">
      <c r="A495" s="437" t="s">
        <v>2008</v>
      </c>
      <c r="B495" s="438"/>
      <c r="C495" s="438"/>
      <c r="D495" s="438"/>
      <c r="E495" s="438"/>
      <c r="F495" s="438"/>
      <c r="G495" s="438"/>
      <c r="H495" s="438"/>
      <c r="I495" s="438"/>
      <c r="J495" s="438"/>
      <c r="K495" s="439"/>
      <c r="L495" s="61">
        <v>229890606.66</v>
      </c>
      <c r="M495" s="61"/>
      <c r="N495" s="61"/>
      <c r="O495" s="61">
        <v>229890606.66</v>
      </c>
      <c r="BS495" s="41"/>
      <c r="BT495" s="2" t="s">
        <v>2008</v>
      </c>
    </row>
    <row r="496" spans="1:72" s="3" customFormat="1" ht="15" x14ac:dyDescent="0.25">
      <c r="A496" s="437" t="s">
        <v>953</v>
      </c>
      <c r="B496" s="438"/>
      <c r="C496" s="438"/>
      <c r="D496" s="438"/>
      <c r="E496" s="438"/>
      <c r="F496" s="438"/>
      <c r="G496" s="438"/>
      <c r="H496" s="438"/>
      <c r="I496" s="438"/>
      <c r="J496" s="438"/>
      <c r="K496" s="439"/>
      <c r="L496" s="61"/>
      <c r="M496" s="61"/>
      <c r="N496" s="61"/>
      <c r="O496" s="61"/>
      <c r="BS496" s="41"/>
      <c r="BT496" s="2" t="s">
        <v>953</v>
      </c>
    </row>
    <row r="497" spans="1:72" s="3" customFormat="1" ht="15" x14ac:dyDescent="0.25">
      <c r="A497" s="437" t="s">
        <v>2009</v>
      </c>
      <c r="B497" s="438"/>
      <c r="C497" s="438"/>
      <c r="D497" s="438"/>
      <c r="E497" s="438"/>
      <c r="F497" s="438"/>
      <c r="G497" s="438"/>
      <c r="H497" s="438"/>
      <c r="I497" s="438"/>
      <c r="J497" s="438"/>
      <c r="K497" s="439"/>
      <c r="L497" s="61">
        <v>1401.16</v>
      </c>
      <c r="M497" s="61">
        <v>1158.53</v>
      </c>
      <c r="N497" s="61">
        <v>242.63</v>
      </c>
      <c r="O497" s="61"/>
      <c r="BS497" s="41"/>
      <c r="BT497" s="2" t="s">
        <v>2009</v>
      </c>
    </row>
    <row r="498" spans="1:72" s="3" customFormat="1" ht="15" x14ac:dyDescent="0.25">
      <c r="A498" s="437" t="s">
        <v>2010</v>
      </c>
      <c r="B498" s="438"/>
      <c r="C498" s="438"/>
      <c r="D498" s="438"/>
      <c r="E498" s="438"/>
      <c r="F498" s="438"/>
      <c r="G498" s="438"/>
      <c r="H498" s="438"/>
      <c r="I498" s="438"/>
      <c r="J498" s="438"/>
      <c r="K498" s="439"/>
      <c r="L498" s="61">
        <v>1123.77</v>
      </c>
      <c r="M498" s="61"/>
      <c r="N498" s="61"/>
      <c r="O498" s="61"/>
      <c r="BS498" s="41"/>
      <c r="BT498" s="2" t="s">
        <v>2010</v>
      </c>
    </row>
    <row r="499" spans="1:72" s="3" customFormat="1" ht="15" x14ac:dyDescent="0.25">
      <c r="A499" s="437" t="s">
        <v>2011</v>
      </c>
      <c r="B499" s="438"/>
      <c r="C499" s="438"/>
      <c r="D499" s="438"/>
      <c r="E499" s="438"/>
      <c r="F499" s="438"/>
      <c r="G499" s="438"/>
      <c r="H499" s="438"/>
      <c r="I499" s="438"/>
      <c r="J499" s="438"/>
      <c r="K499" s="439"/>
      <c r="L499" s="61">
        <v>637.19000000000005</v>
      </c>
      <c r="M499" s="61"/>
      <c r="N499" s="61"/>
      <c r="O499" s="61"/>
      <c r="BS499" s="41"/>
      <c r="BT499" s="2" t="s">
        <v>2011</v>
      </c>
    </row>
    <row r="500" spans="1:72" s="3" customFormat="1" ht="15" x14ac:dyDescent="0.25">
      <c r="A500" s="437" t="s">
        <v>957</v>
      </c>
      <c r="B500" s="438"/>
      <c r="C500" s="438"/>
      <c r="D500" s="438"/>
      <c r="E500" s="438"/>
      <c r="F500" s="438"/>
      <c r="G500" s="438"/>
      <c r="H500" s="438"/>
      <c r="I500" s="438"/>
      <c r="J500" s="438"/>
      <c r="K500" s="439"/>
      <c r="L500" s="61">
        <v>3162.12</v>
      </c>
      <c r="M500" s="61"/>
      <c r="N500" s="61"/>
      <c r="O500" s="61"/>
      <c r="BS500" s="41"/>
      <c r="BT500" s="2" t="s">
        <v>957</v>
      </c>
    </row>
    <row r="501" spans="1:72" s="3" customFormat="1" ht="15" x14ac:dyDescent="0.25">
      <c r="A501" s="437" t="s">
        <v>2012</v>
      </c>
      <c r="B501" s="438"/>
      <c r="C501" s="438"/>
      <c r="D501" s="438"/>
      <c r="E501" s="438"/>
      <c r="F501" s="438"/>
      <c r="G501" s="438"/>
      <c r="H501" s="438"/>
      <c r="I501" s="438"/>
      <c r="J501" s="438"/>
      <c r="K501" s="439"/>
      <c r="L501" s="61"/>
      <c r="M501" s="61"/>
      <c r="N501" s="61"/>
      <c r="O501" s="61"/>
      <c r="BS501" s="41"/>
      <c r="BT501" s="2" t="s">
        <v>2012</v>
      </c>
    </row>
    <row r="502" spans="1:72" s="3" customFormat="1" ht="15" x14ac:dyDescent="0.25">
      <c r="A502" s="437" t="s">
        <v>2013</v>
      </c>
      <c r="B502" s="438"/>
      <c r="C502" s="438"/>
      <c r="D502" s="438"/>
      <c r="E502" s="438"/>
      <c r="F502" s="438"/>
      <c r="G502" s="438"/>
      <c r="H502" s="438"/>
      <c r="I502" s="438"/>
      <c r="J502" s="438"/>
      <c r="K502" s="439"/>
      <c r="L502" s="61">
        <v>7113780.0300000003</v>
      </c>
      <c r="M502" s="61">
        <v>3930624.19</v>
      </c>
      <c r="N502" s="61"/>
      <c r="O502" s="61">
        <v>3183155.84</v>
      </c>
      <c r="BS502" s="41"/>
      <c r="BT502" s="2" t="s">
        <v>2013</v>
      </c>
    </row>
    <row r="503" spans="1:72" s="3" customFormat="1" ht="15" x14ac:dyDescent="0.25">
      <c r="A503" s="437" t="s">
        <v>2014</v>
      </c>
      <c r="B503" s="438"/>
      <c r="C503" s="438"/>
      <c r="D503" s="438"/>
      <c r="E503" s="438"/>
      <c r="F503" s="438"/>
      <c r="G503" s="438"/>
      <c r="H503" s="438"/>
      <c r="I503" s="438"/>
      <c r="J503" s="438"/>
      <c r="K503" s="439"/>
      <c r="L503" s="61">
        <v>3498255.53</v>
      </c>
      <c r="M503" s="61"/>
      <c r="N503" s="61"/>
      <c r="O503" s="61"/>
      <c r="BS503" s="41"/>
      <c r="BT503" s="2" t="s">
        <v>2014</v>
      </c>
    </row>
    <row r="504" spans="1:72" s="3" customFormat="1" ht="15" x14ac:dyDescent="0.25">
      <c r="A504" s="437" t="s">
        <v>2015</v>
      </c>
      <c r="B504" s="438"/>
      <c r="C504" s="438"/>
      <c r="D504" s="438"/>
      <c r="E504" s="438"/>
      <c r="F504" s="438"/>
      <c r="G504" s="438"/>
      <c r="H504" s="438"/>
      <c r="I504" s="438"/>
      <c r="J504" s="438"/>
      <c r="K504" s="439"/>
      <c r="L504" s="61">
        <v>1572249.68</v>
      </c>
      <c r="M504" s="61"/>
      <c r="N504" s="61"/>
      <c r="O504" s="61"/>
      <c r="BS504" s="41"/>
      <c r="BT504" s="2" t="s">
        <v>2015</v>
      </c>
    </row>
    <row r="505" spans="1:72" s="3" customFormat="1" ht="15" x14ac:dyDescent="0.25">
      <c r="A505" s="437" t="s">
        <v>957</v>
      </c>
      <c r="B505" s="438"/>
      <c r="C505" s="438"/>
      <c r="D505" s="438"/>
      <c r="E505" s="438"/>
      <c r="F505" s="438"/>
      <c r="G505" s="438"/>
      <c r="H505" s="438"/>
      <c r="I505" s="438"/>
      <c r="J505" s="438"/>
      <c r="K505" s="439"/>
      <c r="L505" s="61">
        <v>12184285.24</v>
      </c>
      <c r="M505" s="61"/>
      <c r="N505" s="61"/>
      <c r="O505" s="61"/>
      <c r="BS505" s="41"/>
      <c r="BT505" s="2" t="s">
        <v>957</v>
      </c>
    </row>
    <row r="506" spans="1:72" s="3" customFormat="1" ht="15" x14ac:dyDescent="0.25">
      <c r="A506" s="437" t="s">
        <v>958</v>
      </c>
      <c r="B506" s="438"/>
      <c r="C506" s="438"/>
      <c r="D506" s="438"/>
      <c r="E506" s="438"/>
      <c r="F506" s="438"/>
      <c r="G506" s="438"/>
      <c r="H506" s="438"/>
      <c r="I506" s="438"/>
      <c r="J506" s="438"/>
      <c r="K506" s="439"/>
      <c r="L506" s="61">
        <v>242078054.02000001</v>
      </c>
      <c r="M506" s="61"/>
      <c r="N506" s="61"/>
      <c r="O506" s="61"/>
      <c r="BS506" s="41"/>
      <c r="BT506" s="2" t="s">
        <v>958</v>
      </c>
    </row>
    <row r="507" spans="1:72" s="3" customFormat="1" ht="15" x14ac:dyDescent="0.25">
      <c r="A507" s="437" t="s">
        <v>959</v>
      </c>
      <c r="B507" s="438"/>
      <c r="C507" s="438"/>
      <c r="D507" s="438"/>
      <c r="E507" s="438"/>
      <c r="F507" s="438"/>
      <c r="G507" s="438"/>
      <c r="H507" s="438"/>
      <c r="I507" s="438"/>
      <c r="J507" s="438"/>
      <c r="K507" s="439"/>
      <c r="L507" s="61"/>
      <c r="M507" s="61"/>
      <c r="N507" s="61"/>
      <c r="O507" s="61"/>
      <c r="BS507" s="41"/>
      <c r="BT507" s="2" t="s">
        <v>959</v>
      </c>
    </row>
    <row r="508" spans="1:72" s="3" customFormat="1" ht="15" x14ac:dyDescent="0.25">
      <c r="A508" s="437" t="s">
        <v>960</v>
      </c>
      <c r="B508" s="438"/>
      <c r="C508" s="438"/>
      <c r="D508" s="438"/>
      <c r="E508" s="438"/>
      <c r="F508" s="438"/>
      <c r="G508" s="438"/>
      <c r="H508" s="438"/>
      <c r="I508" s="438"/>
      <c r="J508" s="438"/>
      <c r="K508" s="439"/>
      <c r="L508" s="61"/>
      <c r="M508" s="61"/>
      <c r="N508" s="61"/>
      <c r="O508" s="61"/>
      <c r="BS508" s="41"/>
      <c r="BT508" s="2" t="s">
        <v>960</v>
      </c>
    </row>
    <row r="509" spans="1:72" s="3" customFormat="1" ht="22.5" x14ac:dyDescent="0.25">
      <c r="A509" s="437" t="s">
        <v>2016</v>
      </c>
      <c r="B509" s="438"/>
      <c r="C509" s="438"/>
      <c r="D509" s="438"/>
      <c r="E509" s="438"/>
      <c r="F509" s="438"/>
      <c r="G509" s="438"/>
      <c r="H509" s="438"/>
      <c r="I509" s="438"/>
      <c r="J509" s="438"/>
      <c r="K509" s="439"/>
      <c r="L509" s="61">
        <v>3995090.48</v>
      </c>
      <c r="M509" s="61">
        <v>3144055.48</v>
      </c>
      <c r="N509" s="61" t="s">
        <v>2017</v>
      </c>
      <c r="O509" s="61">
        <v>452065.91</v>
      </c>
      <c r="BS509" s="41"/>
      <c r="BT509" s="2" t="s">
        <v>2016</v>
      </c>
    </row>
    <row r="510" spans="1:72" s="3" customFormat="1" ht="15" x14ac:dyDescent="0.25">
      <c r="A510" s="437" t="s">
        <v>2018</v>
      </c>
      <c r="B510" s="438"/>
      <c r="C510" s="438"/>
      <c r="D510" s="438"/>
      <c r="E510" s="438"/>
      <c r="F510" s="438"/>
      <c r="G510" s="438"/>
      <c r="H510" s="438"/>
      <c r="I510" s="438"/>
      <c r="J510" s="438"/>
      <c r="K510" s="439"/>
      <c r="L510" s="61">
        <v>3089506.45</v>
      </c>
      <c r="M510" s="61"/>
      <c r="N510" s="61"/>
      <c r="O510" s="61"/>
      <c r="BS510" s="41"/>
      <c r="BT510" s="2" t="s">
        <v>2018</v>
      </c>
    </row>
    <row r="511" spans="1:72" s="3" customFormat="1" ht="15" x14ac:dyDescent="0.25">
      <c r="A511" s="437" t="s">
        <v>2019</v>
      </c>
      <c r="B511" s="438"/>
      <c r="C511" s="438"/>
      <c r="D511" s="438"/>
      <c r="E511" s="438"/>
      <c r="F511" s="438"/>
      <c r="G511" s="438"/>
      <c r="H511" s="438"/>
      <c r="I511" s="438"/>
      <c r="J511" s="438"/>
      <c r="K511" s="439"/>
      <c r="L511" s="61">
        <v>1624379.68</v>
      </c>
      <c r="M511" s="61"/>
      <c r="N511" s="61"/>
      <c r="O511" s="61"/>
      <c r="BS511" s="41"/>
      <c r="BT511" s="2" t="s">
        <v>2019</v>
      </c>
    </row>
    <row r="512" spans="1:72" s="3" customFormat="1" ht="15" x14ac:dyDescent="0.25">
      <c r="A512" s="437" t="s">
        <v>957</v>
      </c>
      <c r="B512" s="438"/>
      <c r="C512" s="438"/>
      <c r="D512" s="438"/>
      <c r="E512" s="438"/>
      <c r="F512" s="438"/>
      <c r="G512" s="438"/>
      <c r="H512" s="438"/>
      <c r="I512" s="438"/>
      <c r="J512" s="438"/>
      <c r="K512" s="439"/>
      <c r="L512" s="61">
        <v>8708976.6099999994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437" t="s">
        <v>972</v>
      </c>
      <c r="B513" s="438"/>
      <c r="C513" s="438"/>
      <c r="D513" s="438"/>
      <c r="E513" s="438"/>
      <c r="F513" s="438"/>
      <c r="G513" s="438"/>
      <c r="H513" s="438"/>
      <c r="I513" s="438"/>
      <c r="J513" s="438"/>
      <c r="K513" s="439"/>
      <c r="L513" s="61"/>
      <c r="M513" s="61"/>
      <c r="N513" s="61"/>
      <c r="O513" s="61"/>
      <c r="BS513" s="41"/>
      <c r="BT513" s="2" t="s">
        <v>972</v>
      </c>
    </row>
    <row r="514" spans="1:72" s="3" customFormat="1" ht="22.5" x14ac:dyDescent="0.25">
      <c r="A514" s="437" t="s">
        <v>2020</v>
      </c>
      <c r="B514" s="438"/>
      <c r="C514" s="438"/>
      <c r="D514" s="438"/>
      <c r="E514" s="438"/>
      <c r="F514" s="438"/>
      <c r="G514" s="438"/>
      <c r="H514" s="438"/>
      <c r="I514" s="438"/>
      <c r="J514" s="438"/>
      <c r="K514" s="439"/>
      <c r="L514" s="61">
        <v>621445.09</v>
      </c>
      <c r="M514" s="61">
        <v>360113.03</v>
      </c>
      <c r="N514" s="61" t="s">
        <v>1640</v>
      </c>
      <c r="O514" s="61">
        <v>42821.66</v>
      </c>
      <c r="BS514" s="41"/>
      <c r="BT514" s="2" t="s">
        <v>2020</v>
      </c>
    </row>
    <row r="515" spans="1:72" s="3" customFormat="1" ht="15" x14ac:dyDescent="0.25">
      <c r="A515" s="437" t="s">
        <v>2021</v>
      </c>
      <c r="B515" s="438"/>
      <c r="C515" s="438"/>
      <c r="D515" s="438"/>
      <c r="E515" s="438"/>
      <c r="F515" s="438"/>
      <c r="G515" s="438"/>
      <c r="H515" s="438"/>
      <c r="I515" s="438"/>
      <c r="J515" s="438"/>
      <c r="K515" s="439"/>
      <c r="L515" s="61">
        <v>387536.11</v>
      </c>
      <c r="M515" s="61"/>
      <c r="N515" s="61"/>
      <c r="O515" s="61"/>
      <c r="BS515" s="41"/>
      <c r="BT515" s="2" t="s">
        <v>2021</v>
      </c>
    </row>
    <row r="516" spans="1:72" s="3" customFormat="1" ht="15" x14ac:dyDescent="0.25">
      <c r="A516" s="437" t="s">
        <v>2022</v>
      </c>
      <c r="B516" s="438"/>
      <c r="C516" s="438"/>
      <c r="D516" s="438"/>
      <c r="E516" s="438"/>
      <c r="F516" s="438"/>
      <c r="G516" s="438"/>
      <c r="H516" s="438"/>
      <c r="I516" s="438"/>
      <c r="J516" s="438"/>
      <c r="K516" s="439"/>
      <c r="L516" s="61">
        <v>198074.01</v>
      </c>
      <c r="M516" s="61"/>
      <c r="N516" s="61"/>
      <c r="O516" s="61"/>
      <c r="BS516" s="41"/>
      <c r="BT516" s="2" t="s">
        <v>2022</v>
      </c>
    </row>
    <row r="517" spans="1:72" s="3" customFormat="1" ht="15" x14ac:dyDescent="0.25">
      <c r="A517" s="437" t="s">
        <v>957</v>
      </c>
      <c r="B517" s="438"/>
      <c r="C517" s="438"/>
      <c r="D517" s="438"/>
      <c r="E517" s="438"/>
      <c r="F517" s="438"/>
      <c r="G517" s="438"/>
      <c r="H517" s="438"/>
      <c r="I517" s="438"/>
      <c r="J517" s="438"/>
      <c r="K517" s="439"/>
      <c r="L517" s="61">
        <v>1207055.21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437" t="s">
        <v>958</v>
      </c>
      <c r="B518" s="438"/>
      <c r="C518" s="438"/>
      <c r="D518" s="438"/>
      <c r="E518" s="438"/>
      <c r="F518" s="438"/>
      <c r="G518" s="438"/>
      <c r="H518" s="438"/>
      <c r="I518" s="438"/>
      <c r="J518" s="438"/>
      <c r="K518" s="439"/>
      <c r="L518" s="61">
        <v>9916031.8200000003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437" t="s">
        <v>983</v>
      </c>
      <c r="B519" s="438"/>
      <c r="C519" s="438"/>
      <c r="D519" s="438"/>
      <c r="E519" s="438"/>
      <c r="F519" s="438"/>
      <c r="G519" s="438"/>
      <c r="H519" s="438"/>
      <c r="I519" s="438"/>
      <c r="J519" s="438"/>
      <c r="K519" s="439"/>
      <c r="L519" s="61"/>
      <c r="M519" s="61"/>
      <c r="N519" s="61"/>
      <c r="O519" s="61"/>
      <c r="BS519" s="41"/>
      <c r="BT519" s="2" t="s">
        <v>983</v>
      </c>
    </row>
    <row r="520" spans="1:72" s="3" customFormat="1" ht="15" x14ac:dyDescent="0.25">
      <c r="A520" s="437" t="s">
        <v>986</v>
      </c>
      <c r="B520" s="438"/>
      <c r="C520" s="438"/>
      <c r="D520" s="438"/>
      <c r="E520" s="438"/>
      <c r="F520" s="438"/>
      <c r="G520" s="438"/>
      <c r="H520" s="438"/>
      <c r="I520" s="438"/>
      <c r="J520" s="438"/>
      <c r="K520" s="439"/>
      <c r="L520" s="61"/>
      <c r="M520" s="61"/>
      <c r="N520" s="61"/>
      <c r="O520" s="61"/>
      <c r="BS520" s="41"/>
      <c r="BT520" s="2" t="s">
        <v>986</v>
      </c>
    </row>
    <row r="521" spans="1:72" s="3" customFormat="1" ht="15" x14ac:dyDescent="0.25">
      <c r="A521" s="437" t="s">
        <v>1244</v>
      </c>
      <c r="B521" s="438"/>
      <c r="C521" s="438"/>
      <c r="D521" s="438"/>
      <c r="E521" s="438"/>
      <c r="F521" s="438"/>
      <c r="G521" s="438"/>
      <c r="H521" s="438"/>
      <c r="I521" s="438"/>
      <c r="J521" s="438"/>
      <c r="K521" s="439"/>
      <c r="L521" s="61">
        <v>3429327.99</v>
      </c>
      <c r="M521" s="61"/>
      <c r="N521" s="61"/>
      <c r="O521" s="61"/>
      <c r="BS521" s="41"/>
      <c r="BT521" s="2" t="s">
        <v>1244</v>
      </c>
    </row>
    <row r="522" spans="1:72" s="3" customFormat="1" ht="15" x14ac:dyDescent="0.25">
      <c r="A522" s="437" t="s">
        <v>958</v>
      </c>
      <c r="B522" s="438"/>
      <c r="C522" s="438"/>
      <c r="D522" s="438"/>
      <c r="E522" s="438"/>
      <c r="F522" s="438"/>
      <c r="G522" s="438"/>
      <c r="H522" s="438"/>
      <c r="I522" s="438"/>
      <c r="J522" s="438"/>
      <c r="K522" s="439"/>
      <c r="L522" s="61">
        <v>3429327.99</v>
      </c>
      <c r="M522" s="61"/>
      <c r="N522" s="61"/>
      <c r="O522" s="61"/>
      <c r="BS522" s="41"/>
      <c r="BT522" s="2" t="s">
        <v>958</v>
      </c>
    </row>
    <row r="523" spans="1:72" s="3" customFormat="1" ht="15" x14ac:dyDescent="0.25">
      <c r="A523" s="437" t="s">
        <v>988</v>
      </c>
      <c r="B523" s="438"/>
      <c r="C523" s="438"/>
      <c r="D523" s="438"/>
      <c r="E523" s="438"/>
      <c r="F523" s="438"/>
      <c r="G523" s="438"/>
      <c r="H523" s="438"/>
      <c r="I523" s="438"/>
      <c r="J523" s="438"/>
      <c r="K523" s="439"/>
      <c r="L523" s="61">
        <v>255423413.83000001</v>
      </c>
      <c r="M523" s="61"/>
      <c r="N523" s="61"/>
      <c r="O523" s="61"/>
      <c r="BS523" s="41"/>
      <c r="BT523" s="2" t="s">
        <v>988</v>
      </c>
    </row>
    <row r="524" spans="1:72" s="3" customFormat="1" ht="15" x14ac:dyDescent="0.25">
      <c r="A524" s="437" t="s">
        <v>989</v>
      </c>
      <c r="B524" s="438"/>
      <c r="C524" s="438"/>
      <c r="D524" s="438"/>
      <c r="E524" s="438"/>
      <c r="F524" s="438"/>
      <c r="G524" s="438"/>
      <c r="H524" s="438"/>
      <c r="I524" s="438"/>
      <c r="J524" s="438"/>
      <c r="K524" s="439"/>
      <c r="L524" s="61"/>
      <c r="M524" s="61"/>
      <c r="N524" s="61"/>
      <c r="O524" s="61"/>
      <c r="BS524" s="41"/>
      <c r="BT524" s="2" t="s">
        <v>989</v>
      </c>
    </row>
    <row r="525" spans="1:72" s="3" customFormat="1" ht="15" x14ac:dyDescent="0.25">
      <c r="A525" s="437" t="s">
        <v>1254</v>
      </c>
      <c r="B525" s="438"/>
      <c r="C525" s="438"/>
      <c r="D525" s="438"/>
      <c r="E525" s="438"/>
      <c r="F525" s="438"/>
      <c r="G525" s="438"/>
      <c r="H525" s="438"/>
      <c r="I525" s="438"/>
      <c r="J525" s="438"/>
      <c r="K525" s="439"/>
      <c r="L525" s="61">
        <v>7435951.2300000004</v>
      </c>
      <c r="M525" s="61"/>
      <c r="N525" s="61"/>
      <c r="O525" s="61"/>
      <c r="BS525" s="41"/>
      <c r="BT525" s="2" t="s">
        <v>1254</v>
      </c>
    </row>
    <row r="526" spans="1:72" s="3" customFormat="1" ht="15" x14ac:dyDescent="0.25">
      <c r="A526" s="437" t="s">
        <v>990</v>
      </c>
      <c r="B526" s="438"/>
      <c r="C526" s="438"/>
      <c r="D526" s="438"/>
      <c r="E526" s="438"/>
      <c r="F526" s="438"/>
      <c r="G526" s="438"/>
      <c r="H526" s="438"/>
      <c r="I526" s="438"/>
      <c r="J526" s="438"/>
      <c r="K526" s="439"/>
      <c r="L526" s="61">
        <v>233568650.06999999</v>
      </c>
      <c r="M526" s="61"/>
      <c r="N526" s="61"/>
      <c r="O526" s="61"/>
      <c r="BS526" s="41"/>
      <c r="BT526" s="2" t="s">
        <v>990</v>
      </c>
    </row>
    <row r="527" spans="1:72" s="3" customFormat="1" ht="15" x14ac:dyDescent="0.25">
      <c r="A527" s="437" t="s">
        <v>991</v>
      </c>
      <c r="B527" s="438"/>
      <c r="C527" s="438"/>
      <c r="D527" s="438"/>
      <c r="E527" s="438"/>
      <c r="F527" s="438"/>
      <c r="G527" s="438"/>
      <c r="H527" s="438"/>
      <c r="I527" s="438"/>
      <c r="J527" s="438"/>
      <c r="K527" s="439"/>
      <c r="L527" s="61">
        <v>617722.12</v>
      </c>
      <c r="M527" s="61"/>
      <c r="N527" s="61"/>
      <c r="O527" s="61"/>
      <c r="BS527" s="41"/>
      <c r="BT527" s="2" t="s">
        <v>991</v>
      </c>
    </row>
    <row r="528" spans="1:72" s="3" customFormat="1" ht="15" x14ac:dyDescent="0.25">
      <c r="A528" s="437" t="s">
        <v>1255</v>
      </c>
      <c r="B528" s="438"/>
      <c r="C528" s="438"/>
      <c r="D528" s="438"/>
      <c r="E528" s="438"/>
      <c r="F528" s="438"/>
      <c r="G528" s="438"/>
      <c r="H528" s="438"/>
      <c r="I528" s="438"/>
      <c r="J528" s="438"/>
      <c r="K528" s="439"/>
      <c r="L528" s="61">
        <v>111485.37</v>
      </c>
      <c r="M528" s="61"/>
      <c r="N528" s="61"/>
      <c r="O528" s="61"/>
      <c r="BS528" s="41"/>
      <c r="BT528" s="2" t="s">
        <v>1255</v>
      </c>
    </row>
    <row r="529" spans="1:74" s="3" customFormat="1" ht="15" x14ac:dyDescent="0.25">
      <c r="A529" s="437" t="s">
        <v>993</v>
      </c>
      <c r="B529" s="438"/>
      <c r="C529" s="438"/>
      <c r="D529" s="438"/>
      <c r="E529" s="438"/>
      <c r="F529" s="438"/>
      <c r="G529" s="438"/>
      <c r="H529" s="438"/>
      <c r="I529" s="438"/>
      <c r="J529" s="438"/>
      <c r="K529" s="439"/>
      <c r="L529" s="61">
        <v>3429327.99</v>
      </c>
      <c r="M529" s="61"/>
      <c r="N529" s="61"/>
      <c r="O529" s="61"/>
      <c r="BS529" s="41"/>
      <c r="BT529" s="2" t="s">
        <v>993</v>
      </c>
    </row>
    <row r="530" spans="1:74" s="3" customFormat="1" ht="15" x14ac:dyDescent="0.25">
      <c r="A530" s="437" t="s">
        <v>994</v>
      </c>
      <c r="B530" s="438"/>
      <c r="C530" s="438"/>
      <c r="D530" s="438"/>
      <c r="E530" s="438"/>
      <c r="F530" s="438"/>
      <c r="G530" s="438"/>
      <c r="H530" s="438"/>
      <c r="I530" s="438"/>
      <c r="J530" s="438"/>
      <c r="K530" s="439"/>
      <c r="L530" s="61">
        <v>6976421.8600000003</v>
      </c>
      <c r="M530" s="61"/>
      <c r="N530" s="61"/>
      <c r="O530" s="61"/>
      <c r="BS530" s="41"/>
      <c r="BT530" s="2" t="s">
        <v>994</v>
      </c>
    </row>
    <row r="531" spans="1:74" s="3" customFormat="1" ht="15" x14ac:dyDescent="0.25">
      <c r="A531" s="437" t="s">
        <v>995</v>
      </c>
      <c r="B531" s="438"/>
      <c r="C531" s="438"/>
      <c r="D531" s="438"/>
      <c r="E531" s="438"/>
      <c r="F531" s="438"/>
      <c r="G531" s="438"/>
      <c r="H531" s="438"/>
      <c r="I531" s="438"/>
      <c r="J531" s="438"/>
      <c r="K531" s="439"/>
      <c r="L531" s="61">
        <v>3395340.56</v>
      </c>
      <c r="M531" s="61"/>
      <c r="N531" s="61"/>
      <c r="O531" s="61"/>
      <c r="BS531" s="41"/>
      <c r="BT531" s="2" t="s">
        <v>995</v>
      </c>
    </row>
    <row r="532" spans="1:74" s="3" customFormat="1" ht="15" x14ac:dyDescent="0.25">
      <c r="A532" s="437" t="s">
        <v>996</v>
      </c>
      <c r="B532" s="438"/>
      <c r="C532" s="438"/>
      <c r="D532" s="438"/>
      <c r="E532" s="438"/>
      <c r="F532" s="438"/>
      <c r="G532" s="438"/>
      <c r="H532" s="438"/>
      <c r="I532" s="438"/>
      <c r="J532" s="438"/>
      <c r="K532" s="439"/>
      <c r="L532" s="61">
        <v>251994085.84</v>
      </c>
      <c r="M532" s="61"/>
      <c r="N532" s="61"/>
      <c r="O532" s="61"/>
      <c r="BS532" s="41"/>
      <c r="BT532" s="2" t="s">
        <v>996</v>
      </c>
    </row>
    <row r="533" spans="1:74" s="3" customFormat="1" ht="15" x14ac:dyDescent="0.25">
      <c r="A533" s="437" t="s">
        <v>997</v>
      </c>
      <c r="B533" s="438"/>
      <c r="C533" s="438"/>
      <c r="D533" s="438"/>
      <c r="E533" s="438"/>
      <c r="F533" s="438"/>
      <c r="G533" s="438"/>
      <c r="H533" s="438"/>
      <c r="I533" s="438"/>
      <c r="J533" s="438"/>
      <c r="K533" s="439"/>
      <c r="L533" s="61">
        <v>13103692.460000001</v>
      </c>
      <c r="M533" s="61"/>
      <c r="N533" s="61"/>
      <c r="O533" s="61"/>
      <c r="BS533" s="41"/>
      <c r="BT533" s="2" t="s">
        <v>997</v>
      </c>
    </row>
    <row r="534" spans="1:74" s="3" customFormat="1" ht="15" x14ac:dyDescent="0.25">
      <c r="A534" s="440" t="s">
        <v>988</v>
      </c>
      <c r="B534" s="441"/>
      <c r="C534" s="441"/>
      <c r="D534" s="441"/>
      <c r="E534" s="441"/>
      <c r="F534" s="441"/>
      <c r="G534" s="441"/>
      <c r="H534" s="441"/>
      <c r="I534" s="441"/>
      <c r="J534" s="441"/>
      <c r="K534" s="442"/>
      <c r="L534" s="39">
        <v>265097778.30000001</v>
      </c>
      <c r="M534" s="39"/>
      <c r="N534" s="39"/>
      <c r="O534" s="39"/>
      <c r="BS534" s="41"/>
      <c r="BU534" s="41" t="s">
        <v>988</v>
      </c>
    </row>
    <row r="535" spans="1:74" s="3" customFormat="1" ht="15" x14ac:dyDescent="0.25">
      <c r="A535" s="437" t="s">
        <v>998</v>
      </c>
      <c r="B535" s="438"/>
      <c r="C535" s="438"/>
      <c r="D535" s="438"/>
      <c r="E535" s="438"/>
      <c r="F535" s="438"/>
      <c r="G535" s="438"/>
      <c r="H535" s="438"/>
      <c r="I535" s="438"/>
      <c r="J535" s="438"/>
      <c r="K535" s="439"/>
      <c r="L535" s="61">
        <v>5567053.3399999999</v>
      </c>
      <c r="M535" s="61"/>
      <c r="N535" s="61"/>
      <c r="O535" s="61"/>
      <c r="BS535" s="41"/>
      <c r="BT535" s="2" t="s">
        <v>998</v>
      </c>
      <c r="BU535" s="41"/>
    </row>
    <row r="536" spans="1:74" s="3" customFormat="1" ht="15" x14ac:dyDescent="0.25">
      <c r="A536" s="437" t="s">
        <v>999</v>
      </c>
      <c r="B536" s="438"/>
      <c r="C536" s="438"/>
      <c r="D536" s="438"/>
      <c r="E536" s="438"/>
      <c r="F536" s="438"/>
      <c r="G536" s="438"/>
      <c r="H536" s="438"/>
      <c r="I536" s="438"/>
      <c r="J536" s="438"/>
      <c r="K536" s="439"/>
      <c r="L536" s="61">
        <v>9278422.2400000002</v>
      </c>
      <c r="M536" s="61"/>
      <c r="N536" s="61"/>
      <c r="O536" s="61"/>
      <c r="BS536" s="41"/>
      <c r="BT536" s="2" t="s">
        <v>999</v>
      </c>
      <c r="BU536" s="41"/>
    </row>
    <row r="537" spans="1:74" s="3" customFormat="1" ht="15" x14ac:dyDescent="0.25">
      <c r="A537" s="437" t="s">
        <v>1000</v>
      </c>
      <c r="B537" s="438"/>
      <c r="C537" s="438"/>
      <c r="D537" s="438"/>
      <c r="E537" s="438"/>
      <c r="F537" s="438"/>
      <c r="G537" s="438"/>
      <c r="H537" s="438"/>
      <c r="I537" s="438"/>
      <c r="J537" s="438"/>
      <c r="K537" s="439"/>
      <c r="L537" s="61">
        <v>6627444.46</v>
      </c>
      <c r="M537" s="61"/>
      <c r="N537" s="61"/>
      <c r="O537" s="61"/>
      <c r="BS537" s="41"/>
      <c r="BT537" s="2" t="s">
        <v>1000</v>
      </c>
      <c r="BU537" s="41"/>
    </row>
    <row r="538" spans="1:74" s="3" customFormat="1" ht="15" x14ac:dyDescent="0.25">
      <c r="A538" s="437" t="s">
        <v>1001</v>
      </c>
      <c r="B538" s="438"/>
      <c r="C538" s="438"/>
      <c r="D538" s="438"/>
      <c r="E538" s="438"/>
      <c r="F538" s="438"/>
      <c r="G538" s="438"/>
      <c r="H538" s="438"/>
      <c r="I538" s="438"/>
      <c r="J538" s="438"/>
      <c r="K538" s="439"/>
      <c r="L538" s="61">
        <v>5301955.57</v>
      </c>
      <c r="M538" s="61"/>
      <c r="N538" s="61"/>
      <c r="O538" s="61"/>
      <c r="BS538" s="41"/>
      <c r="BT538" s="2" t="s">
        <v>1001</v>
      </c>
      <c r="BU538" s="41"/>
    </row>
    <row r="539" spans="1:74" s="3" customFormat="1" ht="15" x14ac:dyDescent="0.25">
      <c r="A539" s="440" t="s">
        <v>988</v>
      </c>
      <c r="B539" s="441"/>
      <c r="C539" s="441"/>
      <c r="D539" s="441"/>
      <c r="E539" s="441"/>
      <c r="F539" s="441"/>
      <c r="G539" s="441"/>
      <c r="H539" s="441"/>
      <c r="I539" s="441"/>
      <c r="J539" s="441"/>
      <c r="K539" s="442"/>
      <c r="L539" s="39">
        <v>291872653.91000003</v>
      </c>
      <c r="M539" s="39"/>
      <c r="N539" s="39"/>
      <c r="O539" s="39"/>
      <c r="BS539" s="41"/>
      <c r="BU539" s="41" t="s">
        <v>988</v>
      </c>
    </row>
    <row r="540" spans="1:74" s="3" customFormat="1" ht="15" x14ac:dyDescent="0.25">
      <c r="A540" s="437" t="s">
        <v>2023</v>
      </c>
      <c r="B540" s="438"/>
      <c r="C540" s="438"/>
      <c r="D540" s="438"/>
      <c r="E540" s="438"/>
      <c r="F540" s="438"/>
      <c r="G540" s="438"/>
      <c r="H540" s="438"/>
      <c r="I540" s="438"/>
      <c r="J540" s="438"/>
      <c r="K540" s="439"/>
      <c r="L540" s="61">
        <v>295301981.89999998</v>
      </c>
      <c r="M540" s="61"/>
      <c r="N540" s="61"/>
      <c r="O540" s="61"/>
      <c r="BS540" s="41"/>
      <c r="BT540" s="2" t="s">
        <v>2023</v>
      </c>
      <c r="BU540" s="41"/>
    </row>
    <row r="541" spans="1:74" s="3" customFormat="1" ht="15" x14ac:dyDescent="0.25">
      <c r="A541" s="437" t="s">
        <v>1003</v>
      </c>
      <c r="B541" s="438"/>
      <c r="C541" s="438"/>
      <c r="D541" s="438"/>
      <c r="E541" s="438"/>
      <c r="F541" s="438"/>
      <c r="G541" s="438"/>
      <c r="H541" s="438"/>
      <c r="I541" s="438"/>
      <c r="J541" s="438"/>
      <c r="K541" s="439"/>
      <c r="L541" s="61">
        <v>8859059.4600000009</v>
      </c>
      <c r="M541" s="61"/>
      <c r="N541" s="61"/>
      <c r="O541" s="61"/>
      <c r="BS541" s="41"/>
      <c r="BT541" s="2" t="s">
        <v>1003</v>
      </c>
      <c r="BU541" s="41"/>
    </row>
    <row r="542" spans="1:74" s="3" customFormat="1" ht="15" x14ac:dyDescent="0.25">
      <c r="A542" s="440" t="s">
        <v>1004</v>
      </c>
      <c r="B542" s="441"/>
      <c r="C542" s="441"/>
      <c r="D542" s="441"/>
      <c r="E542" s="441"/>
      <c r="F542" s="441"/>
      <c r="G542" s="441"/>
      <c r="H542" s="441"/>
      <c r="I542" s="441"/>
      <c r="J542" s="441"/>
      <c r="K542" s="442"/>
      <c r="L542" s="39">
        <v>304161041.36000001</v>
      </c>
      <c r="M542" s="39"/>
      <c r="N542" s="39"/>
      <c r="O542" s="39"/>
      <c r="BS542" s="41"/>
      <c r="BU542" s="41" t="s">
        <v>1004</v>
      </c>
    </row>
    <row r="543" spans="1:74" s="3" customFormat="1" ht="15" x14ac:dyDescent="0.25">
      <c r="A543" s="437" t="s">
        <v>1005</v>
      </c>
      <c r="B543" s="438"/>
      <c r="C543" s="438"/>
      <c r="D543" s="438"/>
      <c r="E543" s="438"/>
      <c r="F543" s="438"/>
      <c r="G543" s="438"/>
      <c r="H543" s="438"/>
      <c r="I543" s="438"/>
      <c r="J543" s="438"/>
      <c r="K543" s="439"/>
      <c r="L543" s="61">
        <v>60832208.270000003</v>
      </c>
      <c r="M543" s="61"/>
      <c r="N543" s="61"/>
      <c r="O543" s="61"/>
      <c r="BS543" s="41"/>
      <c r="BT543" s="2" t="s">
        <v>1005</v>
      </c>
      <c r="BU543" s="41"/>
    </row>
    <row r="544" spans="1:74" s="3" customFormat="1" ht="15" x14ac:dyDescent="0.25">
      <c r="A544" s="440" t="s">
        <v>1006</v>
      </c>
      <c r="B544" s="441"/>
      <c r="C544" s="441"/>
      <c r="D544" s="441"/>
      <c r="E544" s="441"/>
      <c r="F544" s="441"/>
      <c r="G544" s="441"/>
      <c r="H544" s="441"/>
      <c r="I544" s="441"/>
      <c r="J544" s="441"/>
      <c r="K544" s="442"/>
      <c r="L544" s="39">
        <v>364993249.63</v>
      </c>
      <c r="M544" s="39"/>
      <c r="N544" s="39"/>
      <c r="O544" s="39"/>
      <c r="BS544" s="41"/>
      <c r="BU544" s="41"/>
      <c r="BV544" s="41" t="s">
        <v>1006</v>
      </c>
    </row>
    <row r="545" spans="1:74" s="3" customFormat="1" ht="53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74" s="16" customFormat="1" ht="12.75" customHeight="1" x14ac:dyDescent="0.2">
      <c r="A546" s="444" t="s">
        <v>1257</v>
      </c>
      <c r="B546" s="444"/>
      <c r="C546" s="444"/>
      <c r="D546" s="444"/>
      <c r="E546" s="444"/>
      <c r="F546" s="444"/>
      <c r="G546" s="444"/>
      <c r="H546" s="444"/>
      <c r="I546" s="444"/>
      <c r="J546" s="444"/>
      <c r="K546" s="444"/>
      <c r="L546" s="444"/>
      <c r="M546" s="444"/>
      <c r="N546" s="444"/>
      <c r="O546" s="444"/>
      <c r="P546" s="62"/>
      <c r="Q546" s="62"/>
      <c r="R546" s="62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</row>
    <row r="547" spans="1:74" s="16" customFormat="1" ht="12.75" customHeight="1" x14ac:dyDescent="0.2">
      <c r="A547" s="443" t="s">
        <v>1008</v>
      </c>
      <c r="B547" s="443"/>
      <c r="C547" s="443"/>
      <c r="D547" s="443"/>
      <c r="E547" s="443"/>
      <c r="F547" s="443"/>
      <c r="G547" s="443"/>
      <c r="H547" s="443"/>
      <c r="I547" s="443"/>
      <c r="J547" s="443"/>
      <c r="K547" s="443"/>
      <c r="L547" s="443"/>
      <c r="M547" s="443"/>
      <c r="N547" s="443"/>
      <c r="O547" s="443"/>
      <c r="P547" s="63"/>
      <c r="Q547" s="63"/>
      <c r="R547" s="63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</row>
    <row r="548" spans="1:74" s="16" customFormat="1" ht="13.5" customHeight="1" x14ac:dyDescent="0.25">
      <c r="A548" s="14"/>
      <c r="B548" s="14"/>
      <c r="C548" s="14"/>
      <c r="D548" s="14"/>
      <c r="E548" s="14"/>
      <c r="F548" s="14"/>
      <c r="G548" s="14"/>
      <c r="H548" s="64"/>
      <c r="I548" s="10"/>
      <c r="J548" s="10"/>
      <c r="K548" s="10"/>
      <c r="L548" s="10"/>
      <c r="M548" s="14"/>
      <c r="N548" s="14"/>
      <c r="O548" s="14"/>
      <c r="P548" s="3"/>
      <c r="Q548" s="3"/>
      <c r="R548" s="3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</row>
    <row r="549" spans="1:74" s="16" customFormat="1" ht="12.75" customHeight="1" x14ac:dyDescent="0.2">
      <c r="A549" s="444" t="s">
        <v>2024</v>
      </c>
      <c r="B549" s="444"/>
      <c r="C549" s="444"/>
      <c r="D549" s="444"/>
      <c r="E549" s="444"/>
      <c r="F549" s="444"/>
      <c r="G549" s="444"/>
      <c r="H549" s="444"/>
      <c r="I549" s="444"/>
      <c r="J549" s="444"/>
      <c r="K549" s="444"/>
      <c r="L549" s="444"/>
      <c r="M549" s="444"/>
      <c r="N549" s="444"/>
      <c r="O549" s="444"/>
      <c r="P549" s="62"/>
      <c r="Q549" s="62"/>
      <c r="R549" s="62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</row>
    <row r="550" spans="1:74" s="16" customFormat="1" ht="12.75" customHeight="1" x14ac:dyDescent="0.2">
      <c r="A550" s="443" t="s">
        <v>1008</v>
      </c>
      <c r="B550" s="443"/>
      <c r="C550" s="443"/>
      <c r="D550" s="443"/>
      <c r="E550" s="443"/>
      <c r="F550" s="443"/>
      <c r="G550" s="443"/>
      <c r="H550" s="443"/>
      <c r="I550" s="443"/>
      <c r="J550" s="443"/>
      <c r="K550" s="443"/>
      <c r="L550" s="443"/>
      <c r="M550" s="443"/>
      <c r="N550" s="443"/>
      <c r="O550" s="443"/>
      <c r="P550" s="63"/>
      <c r="Q550" s="63"/>
      <c r="R550" s="63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74" s="16" customFormat="1" ht="13.5" customHeight="1" x14ac:dyDescent="0.25">
      <c r="A551" s="14"/>
      <c r="B551" s="14"/>
      <c r="C551" s="14"/>
      <c r="D551" s="14"/>
      <c r="E551" s="14"/>
      <c r="F551" s="14"/>
      <c r="G551" s="14"/>
      <c r="H551" s="64"/>
      <c r="I551" s="10"/>
      <c r="J551" s="10"/>
      <c r="K551" s="10"/>
      <c r="L551" s="10"/>
      <c r="M551" s="14"/>
      <c r="N551" s="14"/>
      <c r="O551" s="14"/>
      <c r="P551" s="3"/>
      <c r="Q551" s="3"/>
      <c r="R551" s="3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</row>
    <row r="552" spans="1:74" s="16" customFormat="1" ht="12.75" customHeight="1" x14ac:dyDescent="0.2">
      <c r="A552" s="444" t="s">
        <v>2025</v>
      </c>
      <c r="B552" s="444"/>
      <c r="C552" s="444"/>
      <c r="D552" s="444"/>
      <c r="E552" s="444"/>
      <c r="F552" s="444"/>
      <c r="G552" s="444"/>
      <c r="H552" s="444"/>
      <c r="I552" s="444"/>
      <c r="J552" s="444"/>
      <c r="K552" s="444"/>
      <c r="L552" s="444"/>
      <c r="M552" s="444"/>
      <c r="N552" s="444"/>
      <c r="O552" s="444"/>
      <c r="P552" s="62"/>
      <c r="Q552" s="62"/>
      <c r="R552" s="62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</row>
    <row r="553" spans="1:74" s="16" customFormat="1" ht="12.75" customHeight="1" x14ac:dyDescent="0.2">
      <c r="A553" s="443" t="s">
        <v>1008</v>
      </c>
      <c r="B553" s="443"/>
      <c r="C553" s="443"/>
      <c r="D553" s="443"/>
      <c r="E553" s="443"/>
      <c r="F553" s="443"/>
      <c r="G553" s="443"/>
      <c r="H553" s="443"/>
      <c r="I553" s="443"/>
      <c r="J553" s="443"/>
      <c r="K553" s="443"/>
      <c r="L553" s="443"/>
      <c r="M553" s="443"/>
      <c r="N553" s="443"/>
      <c r="O553" s="443"/>
      <c r="P553" s="63"/>
      <c r="Q553" s="63"/>
      <c r="R553" s="63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</row>
    <row r="554" spans="1:74" s="16" customFormat="1" ht="13.5" customHeight="1" x14ac:dyDescent="0.25">
      <c r="A554" s="14"/>
      <c r="B554" s="14"/>
      <c r="C554" s="14"/>
      <c r="D554" s="14"/>
      <c r="E554" s="14"/>
      <c r="F554" s="14"/>
      <c r="G554" s="14"/>
      <c r="H554" s="64"/>
      <c r="I554" s="10"/>
      <c r="J554" s="10"/>
      <c r="K554" s="10"/>
      <c r="L554" s="10"/>
      <c r="M554" s="14"/>
      <c r="N554" s="14"/>
      <c r="O554" s="14"/>
      <c r="P554" s="3"/>
      <c r="Q554" s="3"/>
      <c r="R554" s="3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</row>
    <row r="555" spans="1:74" s="3" customFormat="1" ht="15" x14ac:dyDescent="0.25">
      <c r="A555" s="4"/>
      <c r="B555" s="4"/>
      <c r="C555" s="4"/>
      <c r="D555" s="4"/>
      <c r="E555" s="4"/>
      <c r="F555" s="4"/>
      <c r="G555" s="4"/>
      <c r="H555" s="14"/>
      <c r="I555" s="65"/>
      <c r="J555" s="65"/>
      <c r="K555" s="65"/>
      <c r="L555" s="65"/>
      <c r="M555" s="4"/>
      <c r="N555" s="4"/>
      <c r="O555" s="4"/>
    </row>
  </sheetData>
  <mergeCells count="330">
    <mergeCell ref="A550:O550"/>
    <mergeCell ref="A552:O552"/>
    <mergeCell ref="A553:O553"/>
    <mergeCell ref="A543:K543"/>
    <mergeCell ref="A544:K544"/>
    <mergeCell ref="A546:O546"/>
    <mergeCell ref="A547:O547"/>
    <mergeCell ref="A549:O549"/>
    <mergeCell ref="A538:K538"/>
    <mergeCell ref="A539:K539"/>
    <mergeCell ref="A540:K540"/>
    <mergeCell ref="A541:K541"/>
    <mergeCell ref="A542:K542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1:E51"/>
    <mergeCell ref="C56:E56"/>
    <mergeCell ref="C61:E61"/>
    <mergeCell ref="C66:E66"/>
    <mergeCell ref="C71:E71"/>
    <mergeCell ref="C42:E42"/>
    <mergeCell ref="C43:E43"/>
    <mergeCell ref="C44:E44"/>
    <mergeCell ref="A45:O45"/>
    <mergeCell ref="C46:E46"/>
    <mergeCell ref="A33:O33"/>
    <mergeCell ref="C34:E34"/>
    <mergeCell ref="C39:E39"/>
    <mergeCell ref="C40:E40"/>
    <mergeCell ref="C41:E41"/>
    <mergeCell ref="C28:E28"/>
    <mergeCell ref="A29:O29"/>
    <mergeCell ref="C30:E30"/>
    <mergeCell ref="C31:E31"/>
    <mergeCell ref="C32:E32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V69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2026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26.25" x14ac:dyDescent="0.25">
      <c r="A13" s="411" t="s">
        <v>2027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2027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2028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279857.96500000003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148489.76800000001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40890.807000000001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7071.8720000000003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5115.2659999999996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12554.83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2030</v>
      </c>
      <c r="C30" s="432" t="s">
        <v>2031</v>
      </c>
      <c r="D30" s="432"/>
      <c r="E30" s="432"/>
      <c r="F30" s="35" t="s">
        <v>437</v>
      </c>
      <c r="G30" s="55">
        <v>1</v>
      </c>
      <c r="H30" s="39" t="s">
        <v>2032</v>
      </c>
      <c r="I30" s="39" t="s">
        <v>2033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2034</v>
      </c>
      <c r="O30" s="39">
        <v>2501</v>
      </c>
      <c r="BP30" s="33"/>
      <c r="BQ30" s="41" t="s">
        <v>2031</v>
      </c>
    </row>
    <row r="31" spans="1:69" s="3" customFormat="1" ht="15" x14ac:dyDescent="0.25">
      <c r="A31" s="47"/>
      <c r="B31" s="48"/>
      <c r="C31" s="48"/>
      <c r="D31" s="48"/>
      <c r="E31" s="49" t="s">
        <v>2035</v>
      </c>
      <c r="F31" s="49"/>
      <c r="G31" s="50"/>
      <c r="H31" s="51"/>
      <c r="I31" s="17"/>
      <c r="J31" s="17"/>
      <c r="K31" s="17"/>
      <c r="L31" s="52">
        <v>941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2036</v>
      </c>
      <c r="F32" s="49"/>
      <c r="G32" s="50"/>
      <c r="H32" s="51"/>
      <c r="I32" s="17"/>
      <c r="J32" s="17"/>
      <c r="K32" s="17"/>
      <c r="L32" s="52">
        <v>495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5446</v>
      </c>
      <c r="M33" s="53"/>
      <c r="N33" s="53"/>
      <c r="O33" s="54"/>
      <c r="BP33" s="33"/>
      <c r="BQ33" s="41"/>
    </row>
    <row r="34" spans="1:69" s="3" customFormat="1" ht="23.25" x14ac:dyDescent="0.25">
      <c r="A34" s="35" t="s">
        <v>48</v>
      </c>
      <c r="B34" s="36" t="s">
        <v>1488</v>
      </c>
      <c r="C34" s="432" t="s">
        <v>1489</v>
      </c>
      <c r="D34" s="432"/>
      <c r="E34" s="432"/>
      <c r="F34" s="35" t="s">
        <v>51</v>
      </c>
      <c r="G34" s="55">
        <v>1</v>
      </c>
      <c r="H34" s="39">
        <v>2840000</v>
      </c>
      <c r="I34" s="39"/>
      <c r="J34" s="39"/>
      <c r="K34" s="37"/>
      <c r="L34" s="39">
        <v>2840000</v>
      </c>
      <c r="M34" s="39"/>
      <c r="N34" s="40"/>
      <c r="O34" s="39"/>
      <c r="BP34" s="33"/>
      <c r="BQ34" s="41" t="s">
        <v>1489</v>
      </c>
    </row>
    <row r="35" spans="1:69" s="3" customFormat="1" ht="67.5" x14ac:dyDescent="0.25">
      <c r="A35" s="35" t="s">
        <v>63</v>
      </c>
      <c r="B35" s="36" t="s">
        <v>2037</v>
      </c>
      <c r="C35" s="432" t="s">
        <v>2038</v>
      </c>
      <c r="D35" s="432"/>
      <c r="E35" s="432"/>
      <c r="F35" s="35" t="s">
        <v>109</v>
      </c>
      <c r="G35" s="55">
        <v>8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2041</v>
      </c>
      <c r="O35" s="39">
        <v>2995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2042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2043</v>
      </c>
      <c r="F37" s="49"/>
      <c r="G37" s="50"/>
      <c r="H37" s="51"/>
      <c r="I37" s="17"/>
      <c r="J37" s="17"/>
      <c r="K37" s="17"/>
      <c r="L37" s="52">
        <v>10466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2044</v>
      </c>
      <c r="F38" s="49"/>
      <c r="G38" s="50"/>
      <c r="H38" s="51"/>
      <c r="I38" s="17"/>
      <c r="J38" s="17"/>
      <c r="K38" s="17"/>
      <c r="L38" s="52">
        <v>5503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30355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2045</v>
      </c>
      <c r="B40" s="36" t="s">
        <v>1490</v>
      </c>
      <c r="C40" s="432" t="s">
        <v>1491</v>
      </c>
      <c r="D40" s="432"/>
      <c r="E40" s="432"/>
      <c r="F40" s="35" t="s">
        <v>51</v>
      </c>
      <c r="G40" s="55">
        <v>4</v>
      </c>
      <c r="H40" s="39">
        <v>31316.85</v>
      </c>
      <c r="I40" s="39"/>
      <c r="J40" s="39"/>
      <c r="K40" s="37" t="s">
        <v>52</v>
      </c>
      <c r="L40" s="39">
        <v>780416</v>
      </c>
      <c r="M40" s="39"/>
      <c r="N40" s="40"/>
      <c r="O40" s="39"/>
      <c r="BP40" s="33"/>
      <c r="BQ40" s="41" t="s">
        <v>1491</v>
      </c>
    </row>
    <row r="41" spans="1:69" s="3" customFormat="1" ht="45" x14ac:dyDescent="0.25">
      <c r="A41" s="35" t="s">
        <v>2046</v>
      </c>
      <c r="B41" s="36" t="s">
        <v>1490</v>
      </c>
      <c r="C41" s="432" t="s">
        <v>1492</v>
      </c>
      <c r="D41" s="432"/>
      <c r="E41" s="432"/>
      <c r="F41" s="35" t="s">
        <v>51</v>
      </c>
      <c r="G41" s="55">
        <v>4</v>
      </c>
      <c r="H41" s="39">
        <v>30456.5</v>
      </c>
      <c r="I41" s="39"/>
      <c r="J41" s="39"/>
      <c r="K41" s="37" t="s">
        <v>52</v>
      </c>
      <c r="L41" s="39">
        <v>758976</v>
      </c>
      <c r="M41" s="39"/>
      <c r="N41" s="40"/>
      <c r="O41" s="39"/>
      <c r="BP41" s="33"/>
      <c r="BQ41" s="41" t="s">
        <v>1492</v>
      </c>
    </row>
    <row r="42" spans="1:69" s="3" customFormat="1" ht="15" x14ac:dyDescent="0.25">
      <c r="A42" s="434" t="s">
        <v>1493</v>
      </c>
      <c r="B42" s="435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6"/>
      <c r="BP42" s="33" t="s">
        <v>1493</v>
      </c>
      <c r="BQ42" s="41"/>
    </row>
    <row r="43" spans="1:69" s="3" customFormat="1" ht="67.5" x14ac:dyDescent="0.25">
      <c r="A43" s="35" t="s">
        <v>89</v>
      </c>
      <c r="B43" s="36" t="s">
        <v>203</v>
      </c>
      <c r="C43" s="432" t="s">
        <v>204</v>
      </c>
      <c r="D43" s="432"/>
      <c r="E43" s="432"/>
      <c r="F43" s="35" t="s">
        <v>174</v>
      </c>
      <c r="G43" s="5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2047</v>
      </c>
      <c r="O43" s="39">
        <v>20491</v>
      </c>
      <c r="BP43" s="33"/>
      <c r="BQ43" s="41" t="s">
        <v>204</v>
      </c>
    </row>
    <row r="44" spans="1:69" s="3" customFormat="1" ht="15" x14ac:dyDescent="0.25">
      <c r="A44" s="42"/>
      <c r="B44" s="43"/>
      <c r="C44" s="44" t="s">
        <v>2048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2049</v>
      </c>
      <c r="F45" s="49"/>
      <c r="G45" s="50"/>
      <c r="H45" s="51"/>
      <c r="I45" s="17"/>
      <c r="J45" s="17"/>
      <c r="K45" s="17"/>
      <c r="L45" s="52">
        <v>157384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2050</v>
      </c>
      <c r="F46" s="49"/>
      <c r="G46" s="50"/>
      <c r="H46" s="51"/>
      <c r="I46" s="17"/>
      <c r="J46" s="17"/>
      <c r="K46" s="17"/>
      <c r="L46" s="52">
        <v>82749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436563</v>
      </c>
      <c r="M47" s="53"/>
      <c r="N47" s="53"/>
      <c r="O47" s="54"/>
      <c r="BP47" s="33"/>
      <c r="BQ47" s="41"/>
    </row>
    <row r="48" spans="1:69" s="3" customFormat="1" ht="67.5" x14ac:dyDescent="0.25">
      <c r="A48" s="35" t="s">
        <v>1072</v>
      </c>
      <c r="B48" s="36" t="s">
        <v>2051</v>
      </c>
      <c r="C48" s="432" t="s">
        <v>1499</v>
      </c>
      <c r="D48" s="432"/>
      <c r="E48" s="432"/>
      <c r="F48" s="35" t="s">
        <v>437</v>
      </c>
      <c r="G48" s="55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BP48" s="33"/>
      <c r="BQ48" s="41" t="s">
        <v>1499</v>
      </c>
    </row>
    <row r="49" spans="1:69" s="3" customFormat="1" ht="68.25" x14ac:dyDescent="0.25">
      <c r="A49" s="35" t="s">
        <v>101</v>
      </c>
      <c r="B49" s="36" t="s">
        <v>2051</v>
      </c>
      <c r="C49" s="432" t="s">
        <v>1500</v>
      </c>
      <c r="D49" s="432"/>
      <c r="E49" s="432"/>
      <c r="F49" s="35" t="s">
        <v>437</v>
      </c>
      <c r="G49" s="55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BP49" s="33"/>
      <c r="BQ49" s="41" t="s">
        <v>1500</v>
      </c>
    </row>
    <row r="50" spans="1:69" s="3" customFormat="1" ht="67.5" x14ac:dyDescent="0.25">
      <c r="A50" s="35" t="s">
        <v>106</v>
      </c>
      <c r="B50" s="36" t="s">
        <v>2051</v>
      </c>
      <c r="C50" s="432" t="s">
        <v>2052</v>
      </c>
      <c r="D50" s="432"/>
      <c r="E50" s="432"/>
      <c r="F50" s="35" t="s">
        <v>437</v>
      </c>
      <c r="G50" s="55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BP50" s="33"/>
      <c r="BQ50" s="41" t="s">
        <v>2052</v>
      </c>
    </row>
    <row r="51" spans="1:69" s="3" customFormat="1" ht="68.25" x14ac:dyDescent="0.25">
      <c r="A51" s="35" t="s">
        <v>1082</v>
      </c>
      <c r="B51" s="36" t="s">
        <v>2051</v>
      </c>
      <c r="C51" s="432" t="s">
        <v>1501</v>
      </c>
      <c r="D51" s="432"/>
      <c r="E51" s="432"/>
      <c r="F51" s="35" t="s">
        <v>437</v>
      </c>
      <c r="G51" s="55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BP51" s="33"/>
      <c r="BQ51" s="41" t="s">
        <v>1501</v>
      </c>
    </row>
    <row r="52" spans="1:69" s="3" customFormat="1" ht="67.5" x14ac:dyDescent="0.25">
      <c r="A52" s="35" t="s">
        <v>119</v>
      </c>
      <c r="B52" s="36" t="s">
        <v>2051</v>
      </c>
      <c r="C52" s="432" t="s">
        <v>1502</v>
      </c>
      <c r="D52" s="432"/>
      <c r="E52" s="432"/>
      <c r="F52" s="35" t="s">
        <v>437</v>
      </c>
      <c r="G52" s="55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BP52" s="33"/>
      <c r="BQ52" s="41" t="s">
        <v>1502</v>
      </c>
    </row>
    <row r="53" spans="1:69" s="3" customFormat="1" ht="67.5" x14ac:dyDescent="0.25">
      <c r="A53" s="35" t="s">
        <v>1088</v>
      </c>
      <c r="B53" s="36" t="s">
        <v>2051</v>
      </c>
      <c r="C53" s="432" t="s">
        <v>1503</v>
      </c>
      <c r="D53" s="432"/>
      <c r="E53" s="432"/>
      <c r="F53" s="35" t="s">
        <v>437</v>
      </c>
      <c r="G53" s="55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BP53" s="33"/>
      <c r="BQ53" s="41" t="s">
        <v>1503</v>
      </c>
    </row>
    <row r="54" spans="1:69" s="3" customFormat="1" ht="15" x14ac:dyDescent="0.25">
      <c r="A54" s="434" t="s">
        <v>2053</v>
      </c>
      <c r="B54" s="435"/>
      <c r="C54" s="435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6"/>
      <c r="BP54" s="33" t="s">
        <v>2053</v>
      </c>
      <c r="BQ54" s="41"/>
    </row>
    <row r="55" spans="1:69" s="3" customFormat="1" ht="67.5" x14ac:dyDescent="0.25">
      <c r="A55" s="35" t="s">
        <v>131</v>
      </c>
      <c r="B55" s="36" t="s">
        <v>255</v>
      </c>
      <c r="C55" s="432" t="s">
        <v>256</v>
      </c>
      <c r="D55" s="432"/>
      <c r="E55" s="432"/>
      <c r="F55" s="35" t="s">
        <v>238</v>
      </c>
      <c r="G55" s="5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2054</v>
      </c>
      <c r="O55" s="39">
        <v>76443</v>
      </c>
      <c r="BP55" s="33"/>
      <c r="BQ55" s="41" t="s">
        <v>256</v>
      </c>
    </row>
    <row r="56" spans="1:69" s="3" customFormat="1" ht="15" x14ac:dyDescent="0.25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2055</v>
      </c>
      <c r="F57" s="49"/>
      <c r="G57" s="50"/>
      <c r="H57" s="51"/>
      <c r="I57" s="17"/>
      <c r="J57" s="17"/>
      <c r="K57" s="17"/>
      <c r="L57" s="52">
        <v>856646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2056</v>
      </c>
      <c r="F58" s="49"/>
      <c r="G58" s="50"/>
      <c r="H58" s="51"/>
      <c r="I58" s="17"/>
      <c r="J58" s="17"/>
      <c r="K58" s="17"/>
      <c r="L58" s="52">
        <v>450401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2359361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1097</v>
      </c>
      <c r="B60" s="36" t="s">
        <v>246</v>
      </c>
      <c r="C60" s="432" t="s">
        <v>247</v>
      </c>
      <c r="D60" s="432"/>
      <c r="E60" s="432"/>
      <c r="F60" s="35" t="s">
        <v>238</v>
      </c>
      <c r="G60" s="5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2057</v>
      </c>
      <c r="O60" s="39">
        <v>17426</v>
      </c>
      <c r="BP60" s="33"/>
      <c r="BQ60" s="41" t="s">
        <v>247</v>
      </c>
    </row>
    <row r="61" spans="1:69" s="3" customFormat="1" ht="15" x14ac:dyDescent="0.25">
      <c r="A61" s="42"/>
      <c r="B61" s="43"/>
      <c r="C61" s="44" t="s">
        <v>2058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2059</v>
      </c>
      <c r="F62" s="49"/>
      <c r="G62" s="50"/>
      <c r="H62" s="51"/>
      <c r="I62" s="17"/>
      <c r="J62" s="17"/>
      <c r="K62" s="17"/>
      <c r="L62" s="52">
        <v>109373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2060</v>
      </c>
      <c r="F63" s="49"/>
      <c r="G63" s="50"/>
      <c r="H63" s="51"/>
      <c r="I63" s="17"/>
      <c r="J63" s="17"/>
      <c r="K63" s="17"/>
      <c r="L63" s="52">
        <v>57506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300398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142</v>
      </c>
      <c r="B65" s="36" t="s">
        <v>1513</v>
      </c>
      <c r="C65" s="432" t="s">
        <v>1514</v>
      </c>
      <c r="D65" s="432"/>
      <c r="E65" s="432"/>
      <c r="F65" s="35" t="s">
        <v>56</v>
      </c>
      <c r="G65" s="38">
        <v>0.3</v>
      </c>
      <c r="H65" s="39" t="s">
        <v>1515</v>
      </c>
      <c r="I65" s="39" t="s">
        <v>1516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2061</v>
      </c>
      <c r="O65" s="39">
        <v>1989</v>
      </c>
      <c r="BP65" s="33"/>
      <c r="BQ65" s="41" t="s">
        <v>1514</v>
      </c>
    </row>
    <row r="66" spans="1:69" s="3" customFormat="1" ht="15" x14ac:dyDescent="0.25">
      <c r="A66" s="42"/>
      <c r="B66" s="43"/>
      <c r="C66" s="44" t="s">
        <v>2062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2063</v>
      </c>
      <c r="F67" s="49"/>
      <c r="G67" s="50"/>
      <c r="H67" s="51"/>
      <c r="I67" s="17"/>
      <c r="J67" s="17"/>
      <c r="K67" s="17"/>
      <c r="L67" s="52">
        <v>14191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2064</v>
      </c>
      <c r="F68" s="49"/>
      <c r="G68" s="50"/>
      <c r="H68" s="51"/>
      <c r="I68" s="17"/>
      <c r="J68" s="17"/>
      <c r="K68" s="17"/>
      <c r="L68" s="52">
        <v>7461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38485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1103</v>
      </c>
      <c r="B70" s="36" t="s">
        <v>1521</v>
      </c>
      <c r="C70" s="432" t="s">
        <v>1522</v>
      </c>
      <c r="D70" s="432"/>
      <c r="E70" s="432"/>
      <c r="F70" s="35" t="s">
        <v>56</v>
      </c>
      <c r="G70" s="38">
        <v>0.3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2065</v>
      </c>
      <c r="O70" s="39">
        <v>1552</v>
      </c>
      <c r="BP70" s="33"/>
      <c r="BQ70" s="41" t="s">
        <v>1522</v>
      </c>
    </row>
    <row r="71" spans="1:69" s="3" customFormat="1" ht="15" x14ac:dyDescent="0.25">
      <c r="A71" s="42"/>
      <c r="B71" s="43"/>
      <c r="C71" s="44" t="s">
        <v>1326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2066</v>
      </c>
      <c r="F72" s="49"/>
      <c r="G72" s="50"/>
      <c r="H72" s="51"/>
      <c r="I72" s="17"/>
      <c r="J72" s="17"/>
      <c r="K72" s="17"/>
      <c r="L72" s="52">
        <v>12543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2067</v>
      </c>
      <c r="F73" s="49"/>
      <c r="G73" s="50"/>
      <c r="H73" s="51"/>
      <c r="I73" s="17"/>
      <c r="J73" s="17"/>
      <c r="K73" s="17"/>
      <c r="L73" s="52">
        <v>6595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33798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1105</v>
      </c>
      <c r="B75" s="36" t="s">
        <v>81</v>
      </c>
      <c r="C75" s="432" t="s">
        <v>82</v>
      </c>
      <c r="D75" s="432"/>
      <c r="E75" s="432"/>
      <c r="F75" s="35" t="s">
        <v>56</v>
      </c>
      <c r="G75" s="38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2068</v>
      </c>
      <c r="O75" s="39">
        <v>1412</v>
      </c>
      <c r="BP75" s="33"/>
      <c r="BQ75" s="41" t="s">
        <v>82</v>
      </c>
    </row>
    <row r="76" spans="1:69" s="3" customFormat="1" ht="15" x14ac:dyDescent="0.25">
      <c r="A76" s="42"/>
      <c r="B76" s="43"/>
      <c r="C76" s="44" t="s">
        <v>251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2069</v>
      </c>
      <c r="F77" s="49"/>
      <c r="G77" s="50"/>
      <c r="H77" s="51"/>
      <c r="I77" s="17"/>
      <c r="J77" s="17"/>
      <c r="K77" s="17"/>
      <c r="L77" s="52">
        <v>14922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2070</v>
      </c>
      <c r="F78" s="49"/>
      <c r="G78" s="50"/>
      <c r="H78" s="51"/>
      <c r="I78" s="17"/>
      <c r="J78" s="17"/>
      <c r="K78" s="17"/>
      <c r="L78" s="52">
        <v>7845</v>
      </c>
      <c r="M78" s="53"/>
      <c r="N78" s="53"/>
      <c r="O78" s="54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39745</v>
      </c>
      <c r="M79" s="53"/>
      <c r="N79" s="53"/>
      <c r="O79" s="54"/>
      <c r="BP79" s="33"/>
      <c r="BQ79" s="41"/>
    </row>
    <row r="80" spans="1:69" s="3" customFormat="1" ht="67.5" x14ac:dyDescent="0.25">
      <c r="A80" s="35" t="s">
        <v>151</v>
      </c>
      <c r="B80" s="36" t="s">
        <v>1531</v>
      </c>
      <c r="C80" s="432" t="s">
        <v>1532</v>
      </c>
      <c r="D80" s="432"/>
      <c r="E80" s="432"/>
      <c r="F80" s="35" t="s">
        <v>56</v>
      </c>
      <c r="G80" s="38">
        <v>0.4</v>
      </c>
      <c r="H80" s="39" t="s">
        <v>1533</v>
      </c>
      <c r="I80" s="39" t="s">
        <v>1534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2071</v>
      </c>
      <c r="O80" s="39">
        <v>1257</v>
      </c>
      <c r="BP80" s="33"/>
      <c r="BQ80" s="41" t="s">
        <v>1532</v>
      </c>
    </row>
    <row r="81" spans="1:69" s="3" customFormat="1" ht="15" x14ac:dyDescent="0.25">
      <c r="A81" s="42"/>
      <c r="B81" s="43"/>
      <c r="C81" s="44" t="s">
        <v>251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2072</v>
      </c>
      <c r="F82" s="49"/>
      <c r="G82" s="50"/>
      <c r="H82" s="51"/>
      <c r="I82" s="17"/>
      <c r="J82" s="17"/>
      <c r="K82" s="17"/>
      <c r="L82" s="52">
        <v>11518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2073</v>
      </c>
      <c r="F83" s="49"/>
      <c r="G83" s="50"/>
      <c r="H83" s="51"/>
      <c r="I83" s="17"/>
      <c r="J83" s="17"/>
      <c r="K83" s="17"/>
      <c r="L83" s="52">
        <v>6056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30859</v>
      </c>
      <c r="M84" s="53"/>
      <c r="N84" s="53"/>
      <c r="O84" s="54"/>
      <c r="BP84" s="33"/>
      <c r="BQ84" s="41"/>
    </row>
    <row r="85" spans="1:69" s="3" customFormat="1" ht="67.5" x14ac:dyDescent="0.25">
      <c r="A85" s="35" t="s">
        <v>156</v>
      </c>
      <c r="B85" s="36" t="s">
        <v>1539</v>
      </c>
      <c r="C85" s="432" t="s">
        <v>1540</v>
      </c>
      <c r="D85" s="432"/>
      <c r="E85" s="432"/>
      <c r="F85" s="35" t="s">
        <v>56</v>
      </c>
      <c r="G85" s="38">
        <v>0.3</v>
      </c>
      <c r="H85" s="39" t="s">
        <v>1541</v>
      </c>
      <c r="I85" s="39" t="s">
        <v>1542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2074</v>
      </c>
      <c r="O85" s="39">
        <v>778</v>
      </c>
      <c r="BP85" s="33"/>
      <c r="BQ85" s="41" t="s">
        <v>1540</v>
      </c>
    </row>
    <row r="86" spans="1:69" s="3" customFormat="1" ht="15" x14ac:dyDescent="0.25">
      <c r="A86" s="42"/>
      <c r="B86" s="43"/>
      <c r="C86" s="44" t="s">
        <v>1326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2075</v>
      </c>
      <c r="F87" s="49"/>
      <c r="G87" s="50"/>
      <c r="H87" s="51"/>
      <c r="I87" s="17"/>
      <c r="J87" s="17"/>
      <c r="K87" s="17"/>
      <c r="L87" s="52">
        <v>6612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2076</v>
      </c>
      <c r="F88" s="49"/>
      <c r="G88" s="50"/>
      <c r="H88" s="51"/>
      <c r="I88" s="17"/>
      <c r="J88" s="17"/>
      <c r="K88" s="17"/>
      <c r="L88" s="52">
        <v>3476</v>
      </c>
      <c r="M88" s="53"/>
      <c r="N88" s="53"/>
      <c r="O88" s="54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17792</v>
      </c>
      <c r="M89" s="53"/>
      <c r="N89" s="53"/>
      <c r="O89" s="54"/>
      <c r="BP89" s="33"/>
      <c r="BQ89" s="41"/>
    </row>
    <row r="90" spans="1:69" s="3" customFormat="1" ht="67.5" x14ac:dyDescent="0.25">
      <c r="A90" s="35" t="s">
        <v>1127</v>
      </c>
      <c r="B90" s="36" t="s">
        <v>73</v>
      </c>
      <c r="C90" s="432" t="s">
        <v>74</v>
      </c>
      <c r="D90" s="432"/>
      <c r="E90" s="432"/>
      <c r="F90" s="35" t="s">
        <v>56</v>
      </c>
      <c r="G90" s="38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2077</v>
      </c>
      <c r="O90" s="39">
        <v>6130</v>
      </c>
      <c r="BP90" s="33"/>
      <c r="BQ90" s="41" t="s">
        <v>74</v>
      </c>
    </row>
    <row r="91" spans="1:69" s="3" customFormat="1" ht="15" x14ac:dyDescent="0.25">
      <c r="A91" s="42"/>
      <c r="B91" s="43"/>
      <c r="C91" s="44" t="s">
        <v>2078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2079</v>
      </c>
      <c r="F92" s="49"/>
      <c r="G92" s="50"/>
      <c r="H92" s="51"/>
      <c r="I92" s="17"/>
      <c r="J92" s="17"/>
      <c r="K92" s="17"/>
      <c r="L92" s="52">
        <v>49530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2080</v>
      </c>
      <c r="F93" s="49"/>
      <c r="G93" s="50"/>
      <c r="H93" s="51"/>
      <c r="I93" s="17"/>
      <c r="J93" s="17"/>
      <c r="K93" s="17"/>
      <c r="L93" s="52">
        <v>26042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133488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1137</v>
      </c>
      <c r="B95" s="36" t="s">
        <v>64</v>
      </c>
      <c r="C95" s="432" t="s">
        <v>65</v>
      </c>
      <c r="D95" s="432"/>
      <c r="E95" s="432"/>
      <c r="F95" s="35" t="s">
        <v>56</v>
      </c>
      <c r="G95" s="38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2081</v>
      </c>
      <c r="O95" s="39">
        <v>831</v>
      </c>
      <c r="BP95" s="33"/>
      <c r="BQ95" s="41" t="s">
        <v>65</v>
      </c>
    </row>
    <row r="96" spans="1:69" s="3" customFormat="1" ht="15" x14ac:dyDescent="0.25">
      <c r="A96" s="42"/>
      <c r="B96" s="43"/>
      <c r="C96" s="44" t="s">
        <v>1303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2082</v>
      </c>
      <c r="F97" s="49"/>
      <c r="G97" s="50"/>
      <c r="H97" s="51"/>
      <c r="I97" s="17"/>
      <c r="J97" s="17"/>
      <c r="K97" s="17"/>
      <c r="L97" s="52">
        <v>9841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2083</v>
      </c>
      <c r="F98" s="49"/>
      <c r="G98" s="50"/>
      <c r="H98" s="51"/>
      <c r="I98" s="17"/>
      <c r="J98" s="17"/>
      <c r="K98" s="17"/>
      <c r="L98" s="52">
        <v>5174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26116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171</v>
      </c>
      <c r="B100" s="36" t="s">
        <v>54</v>
      </c>
      <c r="C100" s="432" t="s">
        <v>55</v>
      </c>
      <c r="D100" s="432"/>
      <c r="E100" s="432"/>
      <c r="F100" s="35" t="s">
        <v>56</v>
      </c>
      <c r="G100" s="5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2084</v>
      </c>
      <c r="O100" s="39">
        <v>4350</v>
      </c>
      <c r="BP100" s="33"/>
      <c r="BQ100" s="41" t="s">
        <v>55</v>
      </c>
    </row>
    <row r="101" spans="1:69" s="3" customFormat="1" ht="15" x14ac:dyDescent="0.25">
      <c r="A101" s="42"/>
      <c r="B101" s="43"/>
      <c r="C101" s="44" t="s">
        <v>2085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2086</v>
      </c>
      <c r="F102" s="49"/>
      <c r="G102" s="50"/>
      <c r="H102" s="51"/>
      <c r="I102" s="17"/>
      <c r="J102" s="17"/>
      <c r="K102" s="17"/>
      <c r="L102" s="52">
        <v>35272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2087</v>
      </c>
      <c r="F103" s="49"/>
      <c r="G103" s="50"/>
      <c r="H103" s="51"/>
      <c r="I103" s="17"/>
      <c r="J103" s="17"/>
      <c r="K103" s="17"/>
      <c r="L103" s="52">
        <v>18545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94657</v>
      </c>
      <c r="M104" s="53"/>
      <c r="N104" s="53"/>
      <c r="O104" s="54"/>
      <c r="BP104" s="33"/>
      <c r="BQ104" s="41"/>
    </row>
    <row r="105" spans="1:69" s="3" customFormat="1" ht="67.5" x14ac:dyDescent="0.25">
      <c r="A105" s="35" t="s">
        <v>181</v>
      </c>
      <c r="B105" s="36" t="s">
        <v>1559</v>
      </c>
      <c r="C105" s="432" t="s">
        <v>1562</v>
      </c>
      <c r="D105" s="432"/>
      <c r="E105" s="432"/>
      <c r="F105" s="35" t="s">
        <v>265</v>
      </c>
      <c r="G105" s="55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BP105" s="33"/>
      <c r="BQ105" s="41" t="s">
        <v>1562</v>
      </c>
    </row>
    <row r="106" spans="1:69" s="3" customFormat="1" ht="15" x14ac:dyDescent="0.25">
      <c r="A106" s="42"/>
      <c r="B106" s="43"/>
      <c r="C106" s="44" t="s">
        <v>1574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7.5" x14ac:dyDescent="0.25">
      <c r="A107" s="35" t="s">
        <v>185</v>
      </c>
      <c r="B107" s="36" t="s">
        <v>1559</v>
      </c>
      <c r="C107" s="432" t="s">
        <v>2088</v>
      </c>
      <c r="D107" s="432"/>
      <c r="E107" s="432"/>
      <c r="F107" s="35" t="s">
        <v>265</v>
      </c>
      <c r="G107" s="55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BP107" s="33"/>
      <c r="BQ107" s="41" t="s">
        <v>2088</v>
      </c>
    </row>
    <row r="108" spans="1:69" s="3" customFormat="1" ht="15" x14ac:dyDescent="0.25">
      <c r="A108" s="42"/>
      <c r="B108" s="43"/>
      <c r="C108" s="44" t="s">
        <v>1568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7.5" x14ac:dyDescent="0.25">
      <c r="A109" s="35" t="s">
        <v>187</v>
      </c>
      <c r="B109" s="36" t="s">
        <v>1559</v>
      </c>
      <c r="C109" s="432" t="s">
        <v>1564</v>
      </c>
      <c r="D109" s="432"/>
      <c r="E109" s="432"/>
      <c r="F109" s="35" t="s">
        <v>265</v>
      </c>
      <c r="G109" s="55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BP109" s="33"/>
      <c r="BQ109" s="41" t="s">
        <v>1564</v>
      </c>
    </row>
    <row r="110" spans="1:69" s="3" customFormat="1" ht="15" x14ac:dyDescent="0.25">
      <c r="A110" s="42"/>
      <c r="B110" s="43"/>
      <c r="C110" s="44" t="s">
        <v>1563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7.5" x14ac:dyDescent="0.25">
      <c r="A111" s="35" t="s">
        <v>196</v>
      </c>
      <c r="B111" s="36" t="s">
        <v>1559</v>
      </c>
      <c r="C111" s="432" t="s">
        <v>1565</v>
      </c>
      <c r="D111" s="432"/>
      <c r="E111" s="432"/>
      <c r="F111" s="35" t="s">
        <v>265</v>
      </c>
      <c r="G111" s="55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BP111" s="33"/>
      <c r="BQ111" s="41" t="s">
        <v>1565</v>
      </c>
    </row>
    <row r="112" spans="1:69" s="3" customFormat="1" ht="15" x14ac:dyDescent="0.25">
      <c r="A112" s="42"/>
      <c r="B112" s="43"/>
      <c r="C112" s="44" t="s">
        <v>2089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7.5" x14ac:dyDescent="0.25">
      <c r="A113" s="35" t="s">
        <v>198</v>
      </c>
      <c r="B113" s="36" t="s">
        <v>1559</v>
      </c>
      <c r="C113" s="432" t="s">
        <v>1567</v>
      </c>
      <c r="D113" s="432"/>
      <c r="E113" s="432"/>
      <c r="F113" s="35" t="s">
        <v>265</v>
      </c>
      <c r="G113" s="55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BP113" s="33"/>
      <c r="BQ113" s="41" t="s">
        <v>1567</v>
      </c>
    </row>
    <row r="114" spans="1:69" s="3" customFormat="1" ht="15" x14ac:dyDescent="0.25">
      <c r="A114" s="42"/>
      <c r="B114" s="43"/>
      <c r="C114" s="44" t="s">
        <v>2090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7.5" x14ac:dyDescent="0.25">
      <c r="A115" s="35" t="s">
        <v>200</v>
      </c>
      <c r="B115" s="36" t="s">
        <v>1559</v>
      </c>
      <c r="C115" s="432" t="s">
        <v>1570</v>
      </c>
      <c r="D115" s="432"/>
      <c r="E115" s="432"/>
      <c r="F115" s="35" t="s">
        <v>265</v>
      </c>
      <c r="G115" s="55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BP115" s="33"/>
      <c r="BQ115" s="41" t="s">
        <v>1570</v>
      </c>
    </row>
    <row r="116" spans="1:69" s="3" customFormat="1" ht="15" x14ac:dyDescent="0.25">
      <c r="A116" s="42"/>
      <c r="B116" s="43"/>
      <c r="C116" s="44" t="s">
        <v>1591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7.5" x14ac:dyDescent="0.25">
      <c r="A117" s="35" t="s">
        <v>202</v>
      </c>
      <c r="B117" s="36" t="s">
        <v>1559</v>
      </c>
      <c r="C117" s="432" t="s">
        <v>1573</v>
      </c>
      <c r="D117" s="432"/>
      <c r="E117" s="432"/>
      <c r="F117" s="35" t="s">
        <v>265</v>
      </c>
      <c r="G117" s="55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BP117" s="33"/>
      <c r="BQ117" s="41" t="s">
        <v>1573</v>
      </c>
    </row>
    <row r="118" spans="1:69" s="3" customFormat="1" ht="15" x14ac:dyDescent="0.25">
      <c r="A118" s="42"/>
      <c r="B118" s="43"/>
      <c r="C118" s="44" t="s">
        <v>1605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7.5" x14ac:dyDescent="0.25">
      <c r="A119" s="35" t="s">
        <v>211</v>
      </c>
      <c r="B119" s="36" t="s">
        <v>1559</v>
      </c>
      <c r="C119" s="432" t="s">
        <v>1575</v>
      </c>
      <c r="D119" s="432"/>
      <c r="E119" s="432"/>
      <c r="F119" s="35" t="s">
        <v>265</v>
      </c>
      <c r="G119" s="55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BP119" s="33"/>
      <c r="BQ119" s="41" t="s">
        <v>1575</v>
      </c>
    </row>
    <row r="120" spans="1:69" s="3" customFormat="1" ht="15" x14ac:dyDescent="0.25">
      <c r="A120" s="42"/>
      <c r="B120" s="43"/>
      <c r="C120" s="44" t="s">
        <v>2091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7.5" x14ac:dyDescent="0.25">
      <c r="A121" s="35" t="s">
        <v>213</v>
      </c>
      <c r="B121" s="36" t="s">
        <v>1559</v>
      </c>
      <c r="C121" s="432" t="s">
        <v>1577</v>
      </c>
      <c r="D121" s="432"/>
      <c r="E121" s="432"/>
      <c r="F121" s="35" t="s">
        <v>265</v>
      </c>
      <c r="G121" s="55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BP121" s="33"/>
      <c r="BQ121" s="41" t="s">
        <v>1577</v>
      </c>
    </row>
    <row r="122" spans="1:69" s="3" customFormat="1" ht="15" x14ac:dyDescent="0.25">
      <c r="A122" s="42"/>
      <c r="B122" s="43"/>
      <c r="C122" s="44" t="s">
        <v>749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7.5" x14ac:dyDescent="0.25">
      <c r="A123" s="35" t="s">
        <v>215</v>
      </c>
      <c r="B123" s="36" t="s">
        <v>1559</v>
      </c>
      <c r="C123" s="432" t="s">
        <v>1579</v>
      </c>
      <c r="D123" s="432"/>
      <c r="E123" s="432"/>
      <c r="F123" s="35" t="s">
        <v>265</v>
      </c>
      <c r="G123" s="55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BP123" s="33"/>
      <c r="BQ123" s="41" t="s">
        <v>1579</v>
      </c>
    </row>
    <row r="124" spans="1:69" s="3" customFormat="1" ht="15" x14ac:dyDescent="0.25">
      <c r="A124" s="42"/>
      <c r="B124" s="43"/>
      <c r="C124" s="44" t="s">
        <v>1591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217</v>
      </c>
      <c r="B125" s="36" t="s">
        <v>1559</v>
      </c>
      <c r="C125" s="432" t="s">
        <v>1569</v>
      </c>
      <c r="D125" s="432"/>
      <c r="E125" s="432"/>
      <c r="F125" s="35" t="s">
        <v>265</v>
      </c>
      <c r="G125" s="55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BP125" s="33"/>
      <c r="BQ125" s="41" t="s">
        <v>1569</v>
      </c>
    </row>
    <row r="126" spans="1:69" s="3" customFormat="1" ht="15" x14ac:dyDescent="0.25">
      <c r="A126" s="42"/>
      <c r="B126" s="43"/>
      <c r="C126" s="44" t="s">
        <v>280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219</v>
      </c>
      <c r="B127" s="36" t="s">
        <v>1559</v>
      </c>
      <c r="C127" s="432" t="s">
        <v>1584</v>
      </c>
      <c r="D127" s="432"/>
      <c r="E127" s="432"/>
      <c r="F127" s="35" t="s">
        <v>265</v>
      </c>
      <c r="G127" s="55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BP127" s="33"/>
      <c r="BQ127" s="41" t="s">
        <v>1584</v>
      </c>
    </row>
    <row r="128" spans="1:69" s="3" customFormat="1" ht="15" x14ac:dyDescent="0.25">
      <c r="A128" s="42"/>
      <c r="B128" s="43"/>
      <c r="C128" s="44" t="s">
        <v>1563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221</v>
      </c>
      <c r="B129" s="36" t="s">
        <v>1559</v>
      </c>
      <c r="C129" s="432" t="s">
        <v>2092</v>
      </c>
      <c r="D129" s="432"/>
      <c r="E129" s="432"/>
      <c r="F129" s="35" t="s">
        <v>265</v>
      </c>
      <c r="G129" s="55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BP129" s="33"/>
      <c r="BQ129" s="41" t="s">
        <v>2092</v>
      </c>
    </row>
    <row r="130" spans="1:69" s="3" customFormat="1" ht="15" x14ac:dyDescent="0.25">
      <c r="A130" s="42"/>
      <c r="B130" s="43"/>
      <c r="C130" s="44" t="s">
        <v>287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230</v>
      </c>
      <c r="B131" s="36" t="s">
        <v>1559</v>
      </c>
      <c r="C131" s="432" t="s">
        <v>1585</v>
      </c>
      <c r="D131" s="432"/>
      <c r="E131" s="432"/>
      <c r="F131" s="35" t="s">
        <v>265</v>
      </c>
      <c r="G131" s="55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BP131" s="33"/>
      <c r="BQ131" s="41" t="s">
        <v>1585</v>
      </c>
    </row>
    <row r="132" spans="1:69" s="3" customFormat="1" ht="15" x14ac:dyDescent="0.25">
      <c r="A132" s="42"/>
      <c r="B132" s="43"/>
      <c r="C132" s="44" t="s">
        <v>2093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232</v>
      </c>
      <c r="B133" s="36" t="s">
        <v>1581</v>
      </c>
      <c r="C133" s="432" t="s">
        <v>1587</v>
      </c>
      <c r="D133" s="432"/>
      <c r="E133" s="432"/>
      <c r="F133" s="35" t="s">
        <v>265</v>
      </c>
      <c r="G133" s="55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BP133" s="33"/>
      <c r="BQ133" s="41" t="s">
        <v>1587</v>
      </c>
    </row>
    <row r="134" spans="1:69" s="3" customFormat="1" ht="15" x14ac:dyDescent="0.25">
      <c r="A134" s="42"/>
      <c r="B134" s="43"/>
      <c r="C134" s="44" t="s">
        <v>2094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235</v>
      </c>
      <c r="B135" s="36" t="s">
        <v>1581</v>
      </c>
      <c r="C135" s="432" t="s">
        <v>1588</v>
      </c>
      <c r="D135" s="432"/>
      <c r="E135" s="432"/>
      <c r="F135" s="35" t="s">
        <v>265</v>
      </c>
      <c r="G135" s="55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BP135" s="33"/>
      <c r="BQ135" s="41" t="s">
        <v>1588</v>
      </c>
    </row>
    <row r="136" spans="1:69" s="3" customFormat="1" ht="15" x14ac:dyDescent="0.25">
      <c r="A136" s="42"/>
      <c r="B136" s="43"/>
      <c r="C136" s="44" t="s">
        <v>2095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245</v>
      </c>
      <c r="B137" s="36" t="s">
        <v>1581</v>
      </c>
      <c r="C137" s="432" t="s">
        <v>1590</v>
      </c>
      <c r="D137" s="432"/>
      <c r="E137" s="432"/>
      <c r="F137" s="35" t="s">
        <v>265</v>
      </c>
      <c r="G137" s="55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BP137" s="33"/>
      <c r="BQ137" s="41" t="s">
        <v>1590</v>
      </c>
    </row>
    <row r="138" spans="1:69" s="3" customFormat="1" ht="15" x14ac:dyDescent="0.25">
      <c r="A138" s="42"/>
      <c r="B138" s="43"/>
      <c r="C138" s="44" t="s">
        <v>2096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254</v>
      </c>
      <c r="B139" s="36" t="s">
        <v>310</v>
      </c>
      <c r="C139" s="432" t="s">
        <v>311</v>
      </c>
      <c r="D139" s="432"/>
      <c r="E139" s="432"/>
      <c r="F139" s="35" t="s">
        <v>238</v>
      </c>
      <c r="G139" s="38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2097</v>
      </c>
      <c r="O139" s="39">
        <v>7945</v>
      </c>
      <c r="BP139" s="33"/>
      <c r="BQ139" s="41" t="s">
        <v>311</v>
      </c>
    </row>
    <row r="140" spans="1:69" s="3" customFormat="1" ht="15" x14ac:dyDescent="0.25">
      <c r="A140" s="42"/>
      <c r="B140" s="43"/>
      <c r="C140" s="44" t="s">
        <v>2098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15" x14ac:dyDescent="0.25">
      <c r="A141" s="47"/>
      <c r="B141" s="48"/>
      <c r="C141" s="48"/>
      <c r="D141" s="48"/>
      <c r="E141" s="49" t="s">
        <v>2099</v>
      </c>
      <c r="F141" s="49"/>
      <c r="G141" s="50"/>
      <c r="H141" s="51"/>
      <c r="I141" s="17"/>
      <c r="J141" s="17"/>
      <c r="K141" s="17"/>
      <c r="L141" s="52">
        <v>77921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2100</v>
      </c>
      <c r="F142" s="49"/>
      <c r="G142" s="50"/>
      <c r="H142" s="51"/>
      <c r="I142" s="17"/>
      <c r="J142" s="17"/>
      <c r="K142" s="17"/>
      <c r="L142" s="52">
        <v>40969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209421</v>
      </c>
      <c r="M143" s="53"/>
      <c r="N143" s="53"/>
      <c r="O143" s="54"/>
      <c r="BP143" s="33"/>
      <c r="BQ143" s="41"/>
    </row>
    <row r="144" spans="1:69" s="3" customFormat="1" ht="67.5" x14ac:dyDescent="0.25">
      <c r="A144" s="35" t="s">
        <v>288</v>
      </c>
      <c r="B144" s="36" t="s">
        <v>1593</v>
      </c>
      <c r="C144" s="432" t="s">
        <v>1594</v>
      </c>
      <c r="D144" s="432"/>
      <c r="E144" s="432"/>
      <c r="F144" s="35" t="s">
        <v>265</v>
      </c>
      <c r="G144" s="55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BP144" s="33"/>
      <c r="BQ144" s="41" t="s">
        <v>1594</v>
      </c>
    </row>
    <row r="145" spans="1:69" s="3" customFormat="1" ht="15" x14ac:dyDescent="0.25">
      <c r="A145" s="42"/>
      <c r="B145" s="43"/>
      <c r="C145" s="44" t="s">
        <v>287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67.5" x14ac:dyDescent="0.25">
      <c r="A146" s="35" t="s">
        <v>300</v>
      </c>
      <c r="B146" s="36" t="s">
        <v>1593</v>
      </c>
      <c r="C146" s="432" t="s">
        <v>2101</v>
      </c>
      <c r="D146" s="432"/>
      <c r="E146" s="432"/>
      <c r="F146" s="35" t="s">
        <v>265</v>
      </c>
      <c r="G146" s="38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BP146" s="33"/>
      <c r="BQ146" s="41" t="s">
        <v>2101</v>
      </c>
    </row>
    <row r="147" spans="1:69" s="3" customFormat="1" ht="15" x14ac:dyDescent="0.25">
      <c r="A147" s="42"/>
      <c r="B147" s="43"/>
      <c r="C147" s="44" t="s">
        <v>268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67.5" x14ac:dyDescent="0.25">
      <c r="A148" s="35" t="s">
        <v>309</v>
      </c>
      <c r="B148" s="36" t="s">
        <v>1593</v>
      </c>
      <c r="C148" s="432" t="s">
        <v>2102</v>
      </c>
      <c r="D148" s="432"/>
      <c r="E148" s="432"/>
      <c r="F148" s="35" t="s">
        <v>265</v>
      </c>
      <c r="G148" s="55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BP148" s="33"/>
      <c r="BQ148" s="41" t="s">
        <v>2102</v>
      </c>
    </row>
    <row r="149" spans="1:69" s="3" customFormat="1" ht="15" x14ac:dyDescent="0.25">
      <c r="A149" s="42"/>
      <c r="B149" s="43"/>
      <c r="C149" s="44" t="s">
        <v>1605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</row>
    <row r="150" spans="1:69" s="3" customFormat="1" ht="67.5" x14ac:dyDescent="0.25">
      <c r="A150" s="35" t="s">
        <v>323</v>
      </c>
      <c r="B150" s="36" t="s">
        <v>1603</v>
      </c>
      <c r="C150" s="432" t="s">
        <v>2103</v>
      </c>
      <c r="D150" s="432"/>
      <c r="E150" s="432"/>
      <c r="F150" s="35" t="s">
        <v>265</v>
      </c>
      <c r="G150" s="38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BP150" s="33"/>
      <c r="BQ150" s="41" t="s">
        <v>2103</v>
      </c>
    </row>
    <row r="151" spans="1:69" s="3" customFormat="1" ht="15" x14ac:dyDescent="0.25">
      <c r="A151" s="42"/>
      <c r="B151" s="43"/>
      <c r="C151" s="44" t="s">
        <v>2104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7.5" x14ac:dyDescent="0.25">
      <c r="A152" s="35" t="s">
        <v>331</v>
      </c>
      <c r="B152" s="36" t="s">
        <v>2105</v>
      </c>
      <c r="C152" s="432" t="s">
        <v>2106</v>
      </c>
      <c r="D152" s="432"/>
      <c r="E152" s="432"/>
      <c r="F152" s="35" t="s">
        <v>265</v>
      </c>
      <c r="G152" s="55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BP152" s="33"/>
      <c r="BQ152" s="41" t="s">
        <v>2106</v>
      </c>
    </row>
    <row r="153" spans="1:69" s="3" customFormat="1" ht="15" x14ac:dyDescent="0.25">
      <c r="A153" s="42"/>
      <c r="B153" s="43"/>
      <c r="C153" s="44" t="s">
        <v>272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5" x14ac:dyDescent="0.25">
      <c r="A154" s="434" t="s">
        <v>2107</v>
      </c>
      <c r="B154" s="435"/>
      <c r="C154" s="435"/>
      <c r="D154" s="435"/>
      <c r="E154" s="435"/>
      <c r="F154" s="435"/>
      <c r="G154" s="435"/>
      <c r="H154" s="435"/>
      <c r="I154" s="435"/>
      <c r="J154" s="435"/>
      <c r="K154" s="435"/>
      <c r="L154" s="435"/>
      <c r="M154" s="435"/>
      <c r="N154" s="435"/>
      <c r="O154" s="436"/>
      <c r="BP154" s="33" t="s">
        <v>2107</v>
      </c>
      <c r="BQ154" s="41"/>
    </row>
    <row r="155" spans="1:69" s="3" customFormat="1" ht="67.5" x14ac:dyDescent="0.25">
      <c r="A155" s="35" t="s">
        <v>335</v>
      </c>
      <c r="B155" s="36" t="s">
        <v>589</v>
      </c>
      <c r="C155" s="432" t="s">
        <v>590</v>
      </c>
      <c r="D155" s="432"/>
      <c r="E155" s="432"/>
      <c r="F155" s="35" t="s">
        <v>174</v>
      </c>
      <c r="G155" s="55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2108</v>
      </c>
      <c r="O155" s="39">
        <v>2810</v>
      </c>
      <c r="BP155" s="33"/>
      <c r="BQ155" s="41" t="s">
        <v>590</v>
      </c>
    </row>
    <row r="156" spans="1:69" s="3" customFormat="1" ht="15" x14ac:dyDescent="0.25">
      <c r="A156" s="42"/>
      <c r="B156" s="43"/>
      <c r="C156" s="44" t="s">
        <v>2109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2110</v>
      </c>
      <c r="F157" s="49"/>
      <c r="G157" s="50"/>
      <c r="H157" s="51"/>
      <c r="I157" s="17"/>
      <c r="J157" s="17"/>
      <c r="K157" s="17"/>
      <c r="L157" s="52">
        <v>44848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2111</v>
      </c>
      <c r="F158" s="49"/>
      <c r="G158" s="50"/>
      <c r="H158" s="51"/>
      <c r="I158" s="17"/>
      <c r="J158" s="17"/>
      <c r="K158" s="17"/>
      <c r="L158" s="52">
        <v>23580</v>
      </c>
      <c r="M158" s="53"/>
      <c r="N158" s="53"/>
      <c r="O158" s="54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118003</v>
      </c>
      <c r="M159" s="53"/>
      <c r="N159" s="53"/>
      <c r="O159" s="54"/>
      <c r="BP159" s="33"/>
      <c r="BQ159" s="41"/>
    </row>
    <row r="160" spans="1:69" s="3" customFormat="1" ht="45" x14ac:dyDescent="0.25">
      <c r="A160" s="35" t="s">
        <v>2112</v>
      </c>
      <c r="B160" s="36" t="s">
        <v>2113</v>
      </c>
      <c r="C160" s="432" t="s">
        <v>1612</v>
      </c>
      <c r="D160" s="432"/>
      <c r="E160" s="432"/>
      <c r="F160" s="35" t="s">
        <v>437</v>
      </c>
      <c r="G160" s="55">
        <v>2</v>
      </c>
      <c r="H160" s="39">
        <v>1737.2</v>
      </c>
      <c r="I160" s="39"/>
      <c r="J160" s="39"/>
      <c r="K160" s="37" t="s">
        <v>52</v>
      </c>
      <c r="L160" s="39">
        <v>21646</v>
      </c>
      <c r="M160" s="39"/>
      <c r="N160" s="40"/>
      <c r="O160" s="39"/>
      <c r="BP160" s="33"/>
      <c r="BQ160" s="41" t="s">
        <v>1612</v>
      </c>
    </row>
    <row r="161" spans="1:69" s="3" customFormat="1" ht="45" x14ac:dyDescent="0.25">
      <c r="A161" s="35" t="s">
        <v>2114</v>
      </c>
      <c r="B161" s="36" t="s">
        <v>2113</v>
      </c>
      <c r="C161" s="432" t="s">
        <v>1614</v>
      </c>
      <c r="D161" s="432"/>
      <c r="E161" s="432"/>
      <c r="F161" s="35" t="s">
        <v>437</v>
      </c>
      <c r="G161" s="55">
        <v>1</v>
      </c>
      <c r="H161" s="39">
        <v>1289.81</v>
      </c>
      <c r="I161" s="39"/>
      <c r="J161" s="39"/>
      <c r="K161" s="37" t="s">
        <v>52</v>
      </c>
      <c r="L161" s="39">
        <v>8036</v>
      </c>
      <c r="M161" s="39"/>
      <c r="N161" s="40"/>
      <c r="O161" s="39"/>
      <c r="BP161" s="33"/>
      <c r="BQ161" s="41" t="s">
        <v>1614</v>
      </c>
    </row>
    <row r="162" spans="1:69" s="3" customFormat="1" ht="15" x14ac:dyDescent="0.25">
      <c r="A162" s="434" t="s">
        <v>2115</v>
      </c>
      <c r="B162" s="435"/>
      <c r="C162" s="435"/>
      <c r="D162" s="435"/>
      <c r="E162" s="435"/>
      <c r="F162" s="435"/>
      <c r="G162" s="435"/>
      <c r="H162" s="435"/>
      <c r="I162" s="435"/>
      <c r="J162" s="435"/>
      <c r="K162" s="435"/>
      <c r="L162" s="435"/>
      <c r="M162" s="435"/>
      <c r="N162" s="435"/>
      <c r="O162" s="436"/>
      <c r="BP162" s="33" t="s">
        <v>2115</v>
      </c>
      <c r="BQ162" s="41"/>
    </row>
    <row r="163" spans="1:69" s="3" customFormat="1" ht="67.5" x14ac:dyDescent="0.25">
      <c r="A163" s="35" t="s">
        <v>350</v>
      </c>
      <c r="B163" s="36" t="s">
        <v>578</v>
      </c>
      <c r="C163" s="432" t="s">
        <v>579</v>
      </c>
      <c r="D163" s="432"/>
      <c r="E163" s="432"/>
      <c r="F163" s="35" t="s">
        <v>109</v>
      </c>
      <c r="G163" s="55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2116</v>
      </c>
      <c r="O163" s="39">
        <v>61</v>
      </c>
      <c r="BP163" s="33"/>
      <c r="BQ163" s="41" t="s">
        <v>579</v>
      </c>
    </row>
    <row r="164" spans="1:69" s="3" customFormat="1" ht="15" x14ac:dyDescent="0.25">
      <c r="A164" s="47"/>
      <c r="B164" s="48"/>
      <c r="C164" s="48"/>
      <c r="D164" s="48"/>
      <c r="E164" s="49" t="s">
        <v>2117</v>
      </c>
      <c r="F164" s="49"/>
      <c r="G164" s="50"/>
      <c r="H164" s="51"/>
      <c r="I164" s="17"/>
      <c r="J164" s="17"/>
      <c r="K164" s="17"/>
      <c r="L164" s="52">
        <v>1089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2118</v>
      </c>
      <c r="F165" s="49"/>
      <c r="G165" s="50"/>
      <c r="H165" s="51"/>
      <c r="I165" s="17"/>
      <c r="J165" s="17"/>
      <c r="K165" s="17"/>
      <c r="L165" s="52">
        <v>573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2912</v>
      </c>
      <c r="M166" s="53"/>
      <c r="N166" s="53"/>
      <c r="O166" s="54"/>
      <c r="BP166" s="33"/>
      <c r="BQ166" s="41"/>
    </row>
    <row r="167" spans="1:69" s="3" customFormat="1" ht="45" x14ac:dyDescent="0.25">
      <c r="A167" s="35" t="s">
        <v>2119</v>
      </c>
      <c r="B167" s="36" t="s">
        <v>2120</v>
      </c>
      <c r="C167" s="432" t="s">
        <v>1619</v>
      </c>
      <c r="D167" s="432"/>
      <c r="E167" s="432"/>
      <c r="F167" s="35" t="s">
        <v>437</v>
      </c>
      <c r="G167" s="55">
        <v>2</v>
      </c>
      <c r="H167" s="39">
        <v>1576.88</v>
      </c>
      <c r="I167" s="39"/>
      <c r="J167" s="39"/>
      <c r="K167" s="37" t="s">
        <v>52</v>
      </c>
      <c r="L167" s="39">
        <v>19648</v>
      </c>
      <c r="M167" s="39"/>
      <c r="N167" s="40"/>
      <c r="O167" s="39"/>
      <c r="BP167" s="33"/>
      <c r="BQ167" s="41" t="s">
        <v>1619</v>
      </c>
    </row>
    <row r="168" spans="1:69" s="3" customFormat="1" ht="67.5" x14ac:dyDescent="0.25">
      <c r="A168" s="35" t="s">
        <v>355</v>
      </c>
      <c r="B168" s="36" t="s">
        <v>1620</v>
      </c>
      <c r="C168" s="432" t="s">
        <v>1621</v>
      </c>
      <c r="D168" s="432"/>
      <c r="E168" s="432"/>
      <c r="F168" s="35" t="s">
        <v>109</v>
      </c>
      <c r="G168" s="55">
        <v>78</v>
      </c>
      <c r="H168" s="39" t="s">
        <v>1622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BP168" s="33"/>
      <c r="BQ168" s="41" t="s">
        <v>1621</v>
      </c>
    </row>
    <row r="169" spans="1:69" s="3" customFormat="1" ht="15" x14ac:dyDescent="0.25">
      <c r="A169" s="42"/>
      <c r="B169" s="43"/>
      <c r="C169" s="44" t="s">
        <v>2121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2122</v>
      </c>
      <c r="F170" s="49"/>
      <c r="G170" s="50"/>
      <c r="H170" s="51"/>
      <c r="I170" s="17"/>
      <c r="J170" s="17"/>
      <c r="K170" s="17"/>
      <c r="L170" s="52">
        <v>66102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2123</v>
      </c>
      <c r="F171" s="49"/>
      <c r="G171" s="50"/>
      <c r="H171" s="51"/>
      <c r="I171" s="17"/>
      <c r="J171" s="17"/>
      <c r="K171" s="17"/>
      <c r="L171" s="52">
        <v>34754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206086</v>
      </c>
      <c r="M172" s="53"/>
      <c r="N172" s="53"/>
      <c r="O172" s="54"/>
      <c r="BP172" s="33"/>
      <c r="BQ172" s="41"/>
    </row>
    <row r="173" spans="1:69" s="3" customFormat="1" ht="45" x14ac:dyDescent="0.25">
      <c r="A173" s="35" t="s">
        <v>2124</v>
      </c>
      <c r="B173" s="36" t="s">
        <v>2125</v>
      </c>
      <c r="C173" s="432" t="s">
        <v>2126</v>
      </c>
      <c r="D173" s="432"/>
      <c r="E173" s="432"/>
      <c r="F173" s="35" t="s">
        <v>437</v>
      </c>
      <c r="G173" s="55">
        <v>9</v>
      </c>
      <c r="H173" s="39">
        <v>2403.11</v>
      </c>
      <c r="I173" s="39"/>
      <c r="J173" s="39"/>
      <c r="K173" s="37" t="s">
        <v>52</v>
      </c>
      <c r="L173" s="39">
        <v>134742</v>
      </c>
      <c r="M173" s="39"/>
      <c r="N173" s="40"/>
      <c r="O173" s="39"/>
      <c r="BP173" s="33"/>
      <c r="BQ173" s="41" t="s">
        <v>2126</v>
      </c>
    </row>
    <row r="174" spans="1:69" s="3" customFormat="1" ht="45.75" x14ac:dyDescent="0.25">
      <c r="A174" s="35" t="s">
        <v>366</v>
      </c>
      <c r="B174" s="36" t="s">
        <v>2125</v>
      </c>
      <c r="C174" s="432" t="s">
        <v>2127</v>
      </c>
      <c r="D174" s="432"/>
      <c r="E174" s="432"/>
      <c r="F174" s="35" t="s">
        <v>437</v>
      </c>
      <c r="G174" s="55">
        <v>8</v>
      </c>
      <c r="H174" s="39">
        <v>2403.11</v>
      </c>
      <c r="I174" s="39"/>
      <c r="J174" s="39"/>
      <c r="K174" s="37" t="s">
        <v>52</v>
      </c>
      <c r="L174" s="39">
        <v>119771</v>
      </c>
      <c r="M174" s="39"/>
      <c r="N174" s="40"/>
      <c r="O174" s="39"/>
      <c r="BP174" s="33"/>
      <c r="BQ174" s="41" t="s">
        <v>2127</v>
      </c>
    </row>
    <row r="175" spans="1:69" s="3" customFormat="1" ht="57" x14ac:dyDescent="0.25">
      <c r="A175" s="35" t="s">
        <v>2128</v>
      </c>
      <c r="B175" s="36" t="s">
        <v>2125</v>
      </c>
      <c r="C175" s="432" t="s">
        <v>2129</v>
      </c>
      <c r="D175" s="432"/>
      <c r="E175" s="432"/>
      <c r="F175" s="35" t="s">
        <v>437</v>
      </c>
      <c r="G175" s="55">
        <v>61</v>
      </c>
      <c r="H175" s="39">
        <v>2292.27</v>
      </c>
      <c r="I175" s="39"/>
      <c r="J175" s="39"/>
      <c r="K175" s="37" t="s">
        <v>52</v>
      </c>
      <c r="L175" s="39">
        <v>871131</v>
      </c>
      <c r="M175" s="39"/>
      <c r="N175" s="40"/>
      <c r="O175" s="39"/>
      <c r="BP175" s="33"/>
      <c r="BQ175" s="41" t="s">
        <v>2129</v>
      </c>
    </row>
    <row r="176" spans="1:69" s="3" customFormat="1" ht="67.5" x14ac:dyDescent="0.25">
      <c r="A176" s="35" t="s">
        <v>381</v>
      </c>
      <c r="B176" s="36" t="s">
        <v>1635</v>
      </c>
      <c r="C176" s="432" t="s">
        <v>1636</v>
      </c>
      <c r="D176" s="432"/>
      <c r="E176" s="432"/>
      <c r="F176" s="35" t="s">
        <v>1637</v>
      </c>
      <c r="G176" s="55">
        <v>323</v>
      </c>
      <c r="H176" s="39" t="s">
        <v>1638</v>
      </c>
      <c r="I176" s="39" t="s">
        <v>1639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2130</v>
      </c>
      <c r="O176" s="39">
        <v>36303</v>
      </c>
      <c r="BP176" s="33"/>
      <c r="BQ176" s="41" t="s">
        <v>1636</v>
      </c>
    </row>
    <row r="177" spans="1:69" s="3" customFormat="1" ht="15" x14ac:dyDescent="0.25">
      <c r="A177" s="42"/>
      <c r="B177" s="43"/>
      <c r="C177" s="44" t="s">
        <v>2131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2132</v>
      </c>
      <c r="F178" s="49"/>
      <c r="G178" s="50"/>
      <c r="H178" s="51"/>
      <c r="I178" s="17"/>
      <c r="J178" s="17"/>
      <c r="K178" s="17"/>
      <c r="L178" s="52">
        <v>328541</v>
      </c>
      <c r="M178" s="53"/>
      <c r="N178" s="53"/>
      <c r="O178" s="54"/>
      <c r="BP178" s="33"/>
      <c r="BQ178" s="41"/>
    </row>
    <row r="179" spans="1:69" s="3" customFormat="1" ht="15" x14ac:dyDescent="0.25">
      <c r="A179" s="47"/>
      <c r="B179" s="48"/>
      <c r="C179" s="48"/>
      <c r="D179" s="48"/>
      <c r="E179" s="49" t="s">
        <v>2133</v>
      </c>
      <c r="F179" s="49"/>
      <c r="G179" s="50"/>
      <c r="H179" s="51"/>
      <c r="I179" s="17"/>
      <c r="J179" s="17"/>
      <c r="K179" s="17"/>
      <c r="L179" s="52">
        <v>167921</v>
      </c>
      <c r="M179" s="53"/>
      <c r="N179" s="53"/>
      <c r="O179" s="54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1023304</v>
      </c>
      <c r="M180" s="53"/>
      <c r="N180" s="53"/>
      <c r="O180" s="54"/>
      <c r="BP180" s="33"/>
      <c r="BQ180" s="41"/>
    </row>
    <row r="181" spans="1:69" s="3" customFormat="1" ht="67.5" x14ac:dyDescent="0.25">
      <c r="A181" s="35" t="s">
        <v>384</v>
      </c>
      <c r="B181" s="36" t="s">
        <v>1644</v>
      </c>
      <c r="C181" s="432" t="s">
        <v>1645</v>
      </c>
      <c r="D181" s="432"/>
      <c r="E181" s="432"/>
      <c r="F181" s="35" t="s">
        <v>437</v>
      </c>
      <c r="G181" s="55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BP181" s="33"/>
      <c r="BQ181" s="41" t="s">
        <v>1645</v>
      </c>
    </row>
    <row r="182" spans="1:69" s="3" customFormat="1" ht="67.5" x14ac:dyDescent="0.25">
      <c r="A182" s="35" t="s">
        <v>386</v>
      </c>
      <c r="B182" s="36" t="s">
        <v>1644</v>
      </c>
      <c r="C182" s="432" t="s">
        <v>2134</v>
      </c>
      <c r="D182" s="432"/>
      <c r="E182" s="432"/>
      <c r="F182" s="35" t="s">
        <v>437</v>
      </c>
      <c r="G182" s="55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BP182" s="33"/>
      <c r="BQ182" s="41" t="s">
        <v>2134</v>
      </c>
    </row>
    <row r="183" spans="1:69" s="3" customFormat="1" ht="67.5" x14ac:dyDescent="0.25">
      <c r="A183" s="35" t="s">
        <v>388</v>
      </c>
      <c r="B183" s="36" t="s">
        <v>1644</v>
      </c>
      <c r="C183" s="432" t="s">
        <v>2135</v>
      </c>
      <c r="D183" s="432"/>
      <c r="E183" s="432"/>
      <c r="F183" s="35" t="s">
        <v>437</v>
      </c>
      <c r="G183" s="55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BP183" s="33"/>
      <c r="BQ183" s="41" t="s">
        <v>2135</v>
      </c>
    </row>
    <row r="184" spans="1:69" s="3" customFormat="1" ht="68.25" x14ac:dyDescent="0.25">
      <c r="A184" s="35" t="s">
        <v>391</v>
      </c>
      <c r="B184" s="36" t="s">
        <v>1644</v>
      </c>
      <c r="C184" s="432" t="s">
        <v>2136</v>
      </c>
      <c r="D184" s="432"/>
      <c r="E184" s="432"/>
      <c r="F184" s="35" t="s">
        <v>437</v>
      </c>
      <c r="G184" s="55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BP184" s="33"/>
      <c r="BQ184" s="41" t="s">
        <v>2136</v>
      </c>
    </row>
    <row r="185" spans="1:69" s="3" customFormat="1" ht="67.5" x14ac:dyDescent="0.25">
      <c r="A185" s="35" t="s">
        <v>393</v>
      </c>
      <c r="B185" s="36" t="s">
        <v>1650</v>
      </c>
      <c r="C185" s="432" t="s">
        <v>1651</v>
      </c>
      <c r="D185" s="432"/>
      <c r="E185" s="432"/>
      <c r="F185" s="35" t="s">
        <v>665</v>
      </c>
      <c r="G185" s="55">
        <v>1</v>
      </c>
      <c r="H185" s="39" t="s">
        <v>1652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BP185" s="33"/>
      <c r="BQ185" s="41" t="s">
        <v>1651</v>
      </c>
    </row>
    <row r="186" spans="1:69" s="3" customFormat="1" ht="15" x14ac:dyDescent="0.25">
      <c r="A186" s="47"/>
      <c r="B186" s="48"/>
      <c r="C186" s="48"/>
      <c r="D186" s="48"/>
      <c r="E186" s="49" t="s">
        <v>2137</v>
      </c>
      <c r="F186" s="49"/>
      <c r="G186" s="50"/>
      <c r="H186" s="51"/>
      <c r="I186" s="17"/>
      <c r="J186" s="17"/>
      <c r="K186" s="17"/>
      <c r="L186" s="52">
        <v>1287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2138</v>
      </c>
      <c r="F187" s="49"/>
      <c r="G187" s="50"/>
      <c r="H187" s="51"/>
      <c r="I187" s="17"/>
      <c r="J187" s="17"/>
      <c r="K187" s="17"/>
      <c r="L187" s="52">
        <v>677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3740</v>
      </c>
      <c r="M188" s="53"/>
      <c r="N188" s="53"/>
      <c r="O188" s="54"/>
      <c r="BP188" s="33"/>
      <c r="BQ188" s="41"/>
    </row>
    <row r="189" spans="1:69" s="3" customFormat="1" ht="67.5" x14ac:dyDescent="0.25">
      <c r="A189" s="35" t="s">
        <v>395</v>
      </c>
      <c r="B189" s="36" t="s">
        <v>1655</v>
      </c>
      <c r="C189" s="432" t="s">
        <v>2139</v>
      </c>
      <c r="D189" s="432"/>
      <c r="E189" s="432"/>
      <c r="F189" s="35" t="s">
        <v>437</v>
      </c>
      <c r="G189" s="55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BP189" s="33"/>
      <c r="BQ189" s="41" t="s">
        <v>2139</v>
      </c>
    </row>
    <row r="190" spans="1:69" s="3" customFormat="1" ht="67.5" x14ac:dyDescent="0.25">
      <c r="A190" s="35" t="s">
        <v>397</v>
      </c>
      <c r="B190" s="36" t="s">
        <v>2140</v>
      </c>
      <c r="C190" s="432" t="s">
        <v>2141</v>
      </c>
      <c r="D190" s="432"/>
      <c r="E190" s="432"/>
      <c r="F190" s="35" t="s">
        <v>665</v>
      </c>
      <c r="G190" s="55">
        <v>4</v>
      </c>
      <c r="H190" s="39" t="s">
        <v>2142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BP190" s="33"/>
      <c r="BQ190" s="41" t="s">
        <v>2141</v>
      </c>
    </row>
    <row r="191" spans="1:69" s="3" customFormat="1" ht="15" x14ac:dyDescent="0.25">
      <c r="A191" s="47"/>
      <c r="B191" s="48"/>
      <c r="C191" s="48"/>
      <c r="D191" s="48"/>
      <c r="E191" s="49" t="s">
        <v>2143</v>
      </c>
      <c r="F191" s="49"/>
      <c r="G191" s="50"/>
      <c r="H191" s="51"/>
      <c r="I191" s="17"/>
      <c r="J191" s="17"/>
      <c r="K191" s="17"/>
      <c r="L191" s="52">
        <v>4124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2144</v>
      </c>
      <c r="F192" s="49"/>
      <c r="G192" s="50"/>
      <c r="H192" s="51"/>
      <c r="I192" s="17"/>
      <c r="J192" s="17"/>
      <c r="K192" s="17"/>
      <c r="L192" s="52">
        <v>2169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12033</v>
      </c>
      <c r="M193" s="53"/>
      <c r="N193" s="53"/>
      <c r="O193" s="54"/>
      <c r="BP193" s="33"/>
      <c r="BQ193" s="41"/>
    </row>
    <row r="194" spans="1:69" s="3" customFormat="1" ht="45" x14ac:dyDescent="0.25">
      <c r="A194" s="35" t="s">
        <v>2145</v>
      </c>
      <c r="B194" s="36" t="s">
        <v>1661</v>
      </c>
      <c r="C194" s="432" t="s">
        <v>2146</v>
      </c>
      <c r="D194" s="432"/>
      <c r="E194" s="432"/>
      <c r="F194" s="35" t="s">
        <v>437</v>
      </c>
      <c r="G194" s="55">
        <v>4</v>
      </c>
      <c r="H194" s="39">
        <v>6225.34</v>
      </c>
      <c r="I194" s="39"/>
      <c r="J194" s="39"/>
      <c r="K194" s="37" t="s">
        <v>52</v>
      </c>
      <c r="L194" s="39">
        <v>155135</v>
      </c>
      <c r="M194" s="39"/>
      <c r="N194" s="40"/>
      <c r="O194" s="39"/>
      <c r="BP194" s="33"/>
      <c r="BQ194" s="41" t="s">
        <v>2146</v>
      </c>
    </row>
    <row r="195" spans="1:69" s="3" customFormat="1" ht="68.25" x14ac:dyDescent="0.25">
      <c r="A195" s="35" t="s">
        <v>401</v>
      </c>
      <c r="B195" s="36" t="s">
        <v>2147</v>
      </c>
      <c r="C195" s="432" t="s">
        <v>2148</v>
      </c>
      <c r="D195" s="432"/>
      <c r="E195" s="432"/>
      <c r="F195" s="35" t="s">
        <v>665</v>
      </c>
      <c r="G195" s="55">
        <v>28</v>
      </c>
      <c r="H195" s="39" t="s">
        <v>2149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BP195" s="33"/>
      <c r="BQ195" s="41" t="s">
        <v>2148</v>
      </c>
    </row>
    <row r="196" spans="1:69" s="3" customFormat="1" ht="15" x14ac:dyDescent="0.25">
      <c r="A196" s="42"/>
      <c r="B196" s="43"/>
      <c r="C196" s="44" t="s">
        <v>2150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2151</v>
      </c>
      <c r="F197" s="49"/>
      <c r="G197" s="50"/>
      <c r="H197" s="51"/>
      <c r="I197" s="17"/>
      <c r="J197" s="17"/>
      <c r="K197" s="17"/>
      <c r="L197" s="52">
        <v>97934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2152</v>
      </c>
      <c r="F198" s="49"/>
      <c r="G198" s="50"/>
      <c r="H198" s="51"/>
      <c r="I198" s="17"/>
      <c r="J198" s="17"/>
      <c r="K198" s="17"/>
      <c r="L198" s="52">
        <v>51491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260062</v>
      </c>
      <c r="M199" s="53"/>
      <c r="N199" s="53"/>
      <c r="O199" s="54"/>
      <c r="BP199" s="33"/>
      <c r="BQ199" s="41"/>
    </row>
    <row r="200" spans="1:69" s="3" customFormat="1" ht="45" x14ac:dyDescent="0.25">
      <c r="A200" s="35" t="s">
        <v>2153</v>
      </c>
      <c r="B200" s="36" t="s">
        <v>1661</v>
      </c>
      <c r="C200" s="432" t="s">
        <v>1663</v>
      </c>
      <c r="D200" s="432"/>
      <c r="E200" s="432"/>
      <c r="F200" s="35" t="s">
        <v>437</v>
      </c>
      <c r="G200" s="55">
        <v>16</v>
      </c>
      <c r="H200" s="39">
        <v>3276.91</v>
      </c>
      <c r="I200" s="39"/>
      <c r="J200" s="39"/>
      <c r="K200" s="37" t="s">
        <v>52</v>
      </c>
      <c r="L200" s="39">
        <v>326642</v>
      </c>
      <c r="M200" s="39"/>
      <c r="N200" s="40"/>
      <c r="O200" s="39"/>
      <c r="BP200" s="33"/>
      <c r="BQ200" s="41" t="s">
        <v>1663</v>
      </c>
    </row>
    <row r="201" spans="1:69" s="3" customFormat="1" ht="45" x14ac:dyDescent="0.25">
      <c r="A201" s="35" t="s">
        <v>2154</v>
      </c>
      <c r="B201" s="36" t="s">
        <v>1661</v>
      </c>
      <c r="C201" s="432" t="s">
        <v>1664</v>
      </c>
      <c r="D201" s="432"/>
      <c r="E201" s="432"/>
      <c r="F201" s="35" t="s">
        <v>437</v>
      </c>
      <c r="G201" s="55">
        <v>12</v>
      </c>
      <c r="H201" s="39">
        <v>4587.68</v>
      </c>
      <c r="I201" s="39"/>
      <c r="J201" s="39"/>
      <c r="K201" s="37" t="s">
        <v>52</v>
      </c>
      <c r="L201" s="39">
        <v>342975</v>
      </c>
      <c r="M201" s="39"/>
      <c r="N201" s="40"/>
      <c r="O201" s="39"/>
      <c r="BP201" s="33"/>
      <c r="BQ201" s="41" t="s">
        <v>1664</v>
      </c>
    </row>
    <row r="202" spans="1:69" s="3" customFormat="1" ht="67.5" x14ac:dyDescent="0.25">
      <c r="A202" s="35" t="s">
        <v>407</v>
      </c>
      <c r="B202" s="36" t="s">
        <v>589</v>
      </c>
      <c r="C202" s="432" t="s">
        <v>590</v>
      </c>
      <c r="D202" s="432"/>
      <c r="E202" s="432"/>
      <c r="F202" s="35" t="s">
        <v>174</v>
      </c>
      <c r="G202" s="5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2155</v>
      </c>
      <c r="O202" s="39">
        <v>28</v>
      </c>
      <c r="BP202" s="33"/>
      <c r="BQ202" s="41" t="s">
        <v>590</v>
      </c>
    </row>
    <row r="203" spans="1:69" s="3" customFormat="1" ht="15" x14ac:dyDescent="0.25">
      <c r="A203" s="42"/>
      <c r="B203" s="43"/>
      <c r="C203" s="44" t="s">
        <v>1297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2156</v>
      </c>
      <c r="F204" s="49"/>
      <c r="G204" s="50"/>
      <c r="H204" s="51"/>
      <c r="I204" s="17"/>
      <c r="J204" s="17"/>
      <c r="K204" s="17"/>
      <c r="L204" s="52">
        <v>449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2157</v>
      </c>
      <c r="F205" s="49"/>
      <c r="G205" s="50"/>
      <c r="H205" s="51"/>
      <c r="I205" s="17"/>
      <c r="J205" s="17"/>
      <c r="K205" s="17"/>
      <c r="L205" s="52">
        <v>236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1181</v>
      </c>
      <c r="M206" s="53"/>
      <c r="N206" s="53"/>
      <c r="O206" s="54"/>
      <c r="BP206" s="33"/>
      <c r="BQ206" s="41"/>
    </row>
    <row r="207" spans="1:69" s="3" customFormat="1" ht="45" x14ac:dyDescent="0.25">
      <c r="A207" s="35" t="s">
        <v>2158</v>
      </c>
      <c r="B207" s="36" t="s">
        <v>1611</v>
      </c>
      <c r="C207" s="432" t="s">
        <v>1668</v>
      </c>
      <c r="D207" s="432"/>
      <c r="E207" s="432"/>
      <c r="F207" s="35" t="s">
        <v>437</v>
      </c>
      <c r="G207" s="55">
        <v>3</v>
      </c>
      <c r="H207" s="39">
        <v>318.33</v>
      </c>
      <c r="I207" s="39"/>
      <c r="J207" s="39"/>
      <c r="K207" s="37" t="s">
        <v>52</v>
      </c>
      <c r="L207" s="39">
        <v>5950</v>
      </c>
      <c r="M207" s="39"/>
      <c r="N207" s="40"/>
      <c r="O207" s="39"/>
      <c r="BP207" s="33"/>
      <c r="BQ207" s="41" t="s">
        <v>1668</v>
      </c>
    </row>
    <row r="208" spans="1:69" s="3" customFormat="1" ht="67.5" x14ac:dyDescent="0.25">
      <c r="A208" s="35" t="s">
        <v>411</v>
      </c>
      <c r="B208" s="36" t="s">
        <v>1669</v>
      </c>
      <c r="C208" s="432" t="s">
        <v>1670</v>
      </c>
      <c r="D208" s="432"/>
      <c r="E208" s="432"/>
      <c r="F208" s="35" t="s">
        <v>174</v>
      </c>
      <c r="G208" s="56">
        <v>0.03</v>
      </c>
      <c r="H208" s="39" t="s">
        <v>1671</v>
      </c>
      <c r="I208" s="39" t="s">
        <v>1672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2159</v>
      </c>
      <c r="O208" s="39">
        <v>19</v>
      </c>
      <c r="BP208" s="33"/>
      <c r="BQ208" s="41" t="s">
        <v>1670</v>
      </c>
    </row>
    <row r="209" spans="1:69" s="3" customFormat="1" ht="15" x14ac:dyDescent="0.25">
      <c r="A209" s="42"/>
      <c r="B209" s="43"/>
      <c r="C209" s="44" t="s">
        <v>1297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2160</v>
      </c>
      <c r="F210" s="49"/>
      <c r="G210" s="50"/>
      <c r="H210" s="51"/>
      <c r="I210" s="17"/>
      <c r="J210" s="17"/>
      <c r="K210" s="17"/>
      <c r="L210" s="52">
        <v>834</v>
      </c>
      <c r="M210" s="53"/>
      <c r="N210" s="53"/>
      <c r="O210" s="54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2161</v>
      </c>
      <c r="F211" s="49"/>
      <c r="G211" s="50"/>
      <c r="H211" s="51"/>
      <c r="I211" s="17"/>
      <c r="J211" s="17"/>
      <c r="K211" s="17"/>
      <c r="L211" s="52">
        <v>439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2158</v>
      </c>
      <c r="M212" s="53"/>
      <c r="N212" s="53"/>
      <c r="O212" s="54"/>
      <c r="BP212" s="33"/>
      <c r="BQ212" s="41"/>
    </row>
    <row r="213" spans="1:69" s="3" customFormat="1" ht="67.5" x14ac:dyDescent="0.25">
      <c r="A213" s="35" t="s">
        <v>413</v>
      </c>
      <c r="B213" s="36" t="s">
        <v>1655</v>
      </c>
      <c r="C213" s="432" t="s">
        <v>1676</v>
      </c>
      <c r="D213" s="432"/>
      <c r="E213" s="432"/>
      <c r="F213" s="35" t="s">
        <v>437</v>
      </c>
      <c r="G213" s="55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BP213" s="33"/>
      <c r="BQ213" s="41" t="s">
        <v>1676</v>
      </c>
    </row>
    <row r="214" spans="1:69" s="3" customFormat="1" ht="15" x14ac:dyDescent="0.25">
      <c r="A214" s="434" t="s">
        <v>2162</v>
      </c>
      <c r="B214" s="435"/>
      <c r="C214" s="435"/>
      <c r="D214" s="435"/>
      <c r="E214" s="435"/>
      <c r="F214" s="435"/>
      <c r="G214" s="435"/>
      <c r="H214" s="435"/>
      <c r="I214" s="435"/>
      <c r="J214" s="435"/>
      <c r="K214" s="435"/>
      <c r="L214" s="435"/>
      <c r="M214" s="435"/>
      <c r="N214" s="435"/>
      <c r="O214" s="436"/>
      <c r="BP214" s="33" t="s">
        <v>2162</v>
      </c>
      <c r="BQ214" s="41"/>
    </row>
    <row r="215" spans="1:69" s="3" customFormat="1" ht="67.5" x14ac:dyDescent="0.25">
      <c r="A215" s="35" t="s">
        <v>415</v>
      </c>
      <c r="B215" s="36" t="s">
        <v>324</v>
      </c>
      <c r="C215" s="432" t="s">
        <v>325</v>
      </c>
      <c r="D215" s="432"/>
      <c r="E215" s="432"/>
      <c r="F215" s="35" t="s">
        <v>326</v>
      </c>
      <c r="G215" s="55">
        <v>5</v>
      </c>
      <c r="H215" s="39" t="s">
        <v>1438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BP215" s="33"/>
      <c r="BQ215" s="41" t="s">
        <v>325</v>
      </c>
    </row>
    <row r="216" spans="1:69" s="3" customFormat="1" ht="15" x14ac:dyDescent="0.25">
      <c r="A216" s="47"/>
      <c r="B216" s="48"/>
      <c r="C216" s="48"/>
      <c r="D216" s="48"/>
      <c r="E216" s="49" t="s">
        <v>2163</v>
      </c>
      <c r="F216" s="49"/>
      <c r="G216" s="50"/>
      <c r="H216" s="51"/>
      <c r="I216" s="17"/>
      <c r="J216" s="17"/>
      <c r="K216" s="17"/>
      <c r="L216" s="52">
        <v>871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2164</v>
      </c>
      <c r="F217" s="49"/>
      <c r="G217" s="50"/>
      <c r="H217" s="51"/>
      <c r="I217" s="17"/>
      <c r="J217" s="17"/>
      <c r="K217" s="17"/>
      <c r="L217" s="52">
        <v>458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2293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417</v>
      </c>
      <c r="B219" s="36" t="s">
        <v>1680</v>
      </c>
      <c r="C219" s="432" t="s">
        <v>2165</v>
      </c>
      <c r="D219" s="432"/>
      <c r="E219" s="432"/>
      <c r="F219" s="35" t="s">
        <v>437</v>
      </c>
      <c r="G219" s="55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BP219" s="33"/>
      <c r="BQ219" s="41" t="s">
        <v>2165</v>
      </c>
    </row>
    <row r="220" spans="1:69" s="3" customFormat="1" ht="67.5" x14ac:dyDescent="0.25">
      <c r="A220" s="35" t="s">
        <v>426</v>
      </c>
      <c r="B220" s="36" t="s">
        <v>1682</v>
      </c>
      <c r="C220" s="432" t="s">
        <v>2166</v>
      </c>
      <c r="D220" s="432"/>
      <c r="E220" s="432"/>
      <c r="F220" s="35" t="s">
        <v>437</v>
      </c>
      <c r="G220" s="55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BP220" s="33"/>
      <c r="BQ220" s="41" t="s">
        <v>2166</v>
      </c>
    </row>
    <row r="221" spans="1:69" s="3" customFormat="1" ht="67.5" x14ac:dyDescent="0.25">
      <c r="A221" s="35" t="s">
        <v>428</v>
      </c>
      <c r="B221" s="36" t="s">
        <v>1684</v>
      </c>
      <c r="C221" s="432" t="s">
        <v>2167</v>
      </c>
      <c r="D221" s="432"/>
      <c r="E221" s="432"/>
      <c r="F221" s="35" t="s">
        <v>437</v>
      </c>
      <c r="G221" s="55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BP221" s="33"/>
      <c r="BQ221" s="41" t="s">
        <v>2167</v>
      </c>
    </row>
    <row r="222" spans="1:69" s="3" customFormat="1" ht="67.5" x14ac:dyDescent="0.25">
      <c r="A222" s="35" t="s">
        <v>434</v>
      </c>
      <c r="B222" s="36" t="s">
        <v>1686</v>
      </c>
      <c r="C222" s="432" t="s">
        <v>1687</v>
      </c>
      <c r="D222" s="432"/>
      <c r="E222" s="432"/>
      <c r="F222" s="35" t="s">
        <v>1688</v>
      </c>
      <c r="G222" s="56">
        <v>0.24</v>
      </c>
      <c r="H222" s="39" t="s">
        <v>1689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BP222" s="33"/>
      <c r="BQ222" s="41" t="s">
        <v>1687</v>
      </c>
    </row>
    <row r="223" spans="1:69" s="3" customFormat="1" ht="15" x14ac:dyDescent="0.25">
      <c r="A223" s="42"/>
      <c r="B223" s="43"/>
      <c r="C223" s="44" t="s">
        <v>1690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2168</v>
      </c>
      <c r="F224" s="49"/>
      <c r="G224" s="50"/>
      <c r="H224" s="51"/>
      <c r="I224" s="17"/>
      <c r="J224" s="17"/>
      <c r="K224" s="17"/>
      <c r="L224" s="52">
        <v>1124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2169</v>
      </c>
      <c r="F225" s="49"/>
      <c r="G225" s="50"/>
      <c r="H225" s="51"/>
      <c r="I225" s="17"/>
      <c r="J225" s="17"/>
      <c r="K225" s="17"/>
      <c r="L225" s="52">
        <v>637</v>
      </c>
      <c r="M225" s="53"/>
      <c r="N225" s="53"/>
      <c r="O225" s="54"/>
      <c r="BP225" s="33"/>
      <c r="BQ225" s="41"/>
    </row>
    <row r="226" spans="1:69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3162</v>
      </c>
      <c r="M226" s="53"/>
      <c r="N226" s="53"/>
      <c r="O226" s="54"/>
      <c r="BP226" s="33"/>
      <c r="BQ226" s="41"/>
    </row>
    <row r="227" spans="1:69" s="3" customFormat="1" ht="67.5" x14ac:dyDescent="0.25">
      <c r="A227" s="35" t="s">
        <v>438</v>
      </c>
      <c r="B227" s="36" t="s">
        <v>1693</v>
      </c>
      <c r="C227" s="432" t="s">
        <v>1694</v>
      </c>
      <c r="D227" s="432"/>
      <c r="E227" s="432"/>
      <c r="F227" s="35" t="s">
        <v>437</v>
      </c>
      <c r="G227" s="55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BP227" s="33"/>
      <c r="BQ227" s="41" t="s">
        <v>1694</v>
      </c>
    </row>
    <row r="228" spans="1:69" s="3" customFormat="1" ht="15" x14ac:dyDescent="0.25">
      <c r="A228" s="434" t="s">
        <v>2170</v>
      </c>
      <c r="B228" s="435"/>
      <c r="C228" s="435"/>
      <c r="D228" s="435"/>
      <c r="E228" s="435"/>
      <c r="F228" s="435"/>
      <c r="G228" s="435"/>
      <c r="H228" s="435"/>
      <c r="I228" s="435"/>
      <c r="J228" s="435"/>
      <c r="K228" s="435"/>
      <c r="L228" s="435"/>
      <c r="M228" s="435"/>
      <c r="N228" s="435"/>
      <c r="O228" s="436"/>
      <c r="BP228" s="33" t="s">
        <v>2170</v>
      </c>
      <c r="BQ228" s="41"/>
    </row>
    <row r="229" spans="1:69" s="3" customFormat="1" ht="67.5" x14ac:dyDescent="0.25">
      <c r="A229" s="35" t="s">
        <v>1457</v>
      </c>
      <c r="B229" s="36" t="s">
        <v>372</v>
      </c>
      <c r="C229" s="432" t="s">
        <v>373</v>
      </c>
      <c r="D229" s="432"/>
      <c r="E229" s="432"/>
      <c r="F229" s="35" t="s">
        <v>374</v>
      </c>
      <c r="G229" s="59">
        <v>12.676920000000001</v>
      </c>
      <c r="H229" s="39" t="s">
        <v>1696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2171</v>
      </c>
      <c r="O229" s="39">
        <v>6218</v>
      </c>
      <c r="BP229" s="33"/>
      <c r="BQ229" s="41" t="s">
        <v>373</v>
      </c>
    </row>
    <row r="230" spans="1:69" s="3" customFormat="1" ht="15" x14ac:dyDescent="0.25">
      <c r="A230" s="42"/>
      <c r="B230" s="43"/>
      <c r="C230" s="44" t="s">
        <v>2172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2173</v>
      </c>
      <c r="F231" s="49"/>
      <c r="G231" s="50"/>
      <c r="H231" s="51"/>
      <c r="I231" s="17"/>
      <c r="J231" s="17"/>
      <c r="K231" s="17"/>
      <c r="L231" s="52">
        <v>331859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2174</v>
      </c>
      <c r="F232" s="49"/>
      <c r="G232" s="50"/>
      <c r="H232" s="51"/>
      <c r="I232" s="17"/>
      <c r="J232" s="17"/>
      <c r="K232" s="17"/>
      <c r="L232" s="52">
        <v>174483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914955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450</v>
      </c>
      <c r="B234" s="36" t="s">
        <v>1701</v>
      </c>
      <c r="C234" s="432" t="s">
        <v>2175</v>
      </c>
      <c r="D234" s="432"/>
      <c r="E234" s="432"/>
      <c r="F234" s="35" t="s">
        <v>437</v>
      </c>
      <c r="G234" s="55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BP234" s="33"/>
      <c r="BQ234" s="41" t="s">
        <v>2175</v>
      </c>
    </row>
    <row r="235" spans="1:69" s="3" customFormat="1" ht="15" x14ac:dyDescent="0.25">
      <c r="A235" s="42"/>
      <c r="B235" s="43"/>
      <c r="C235" s="44" t="s">
        <v>2176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1708</v>
      </c>
      <c r="B236" s="36" t="s">
        <v>1701</v>
      </c>
      <c r="C236" s="432" t="s">
        <v>2177</v>
      </c>
      <c r="D236" s="432"/>
      <c r="E236" s="432"/>
      <c r="F236" s="35" t="s">
        <v>437</v>
      </c>
      <c r="G236" s="55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BP236" s="33"/>
      <c r="BQ236" s="41" t="s">
        <v>2177</v>
      </c>
    </row>
    <row r="237" spans="1:69" s="3" customFormat="1" ht="15" x14ac:dyDescent="0.25">
      <c r="A237" s="42"/>
      <c r="B237" s="43"/>
      <c r="C237" s="44" t="s">
        <v>1705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7.5" x14ac:dyDescent="0.25">
      <c r="A238" s="35" t="s">
        <v>462</v>
      </c>
      <c r="B238" s="36" t="s">
        <v>1701</v>
      </c>
      <c r="C238" s="432" t="s">
        <v>2178</v>
      </c>
      <c r="D238" s="432"/>
      <c r="E238" s="432"/>
      <c r="F238" s="35" t="s">
        <v>437</v>
      </c>
      <c r="G238" s="55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BP238" s="33"/>
      <c r="BQ238" s="41" t="s">
        <v>2178</v>
      </c>
    </row>
    <row r="239" spans="1:69" s="3" customFormat="1" ht="15" x14ac:dyDescent="0.25">
      <c r="A239" s="42"/>
      <c r="B239" s="43"/>
      <c r="C239" s="44" t="s">
        <v>1726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67.5" x14ac:dyDescent="0.25">
      <c r="A240" s="35" t="s">
        <v>464</v>
      </c>
      <c r="B240" s="36" t="s">
        <v>1701</v>
      </c>
      <c r="C240" s="432" t="s">
        <v>2179</v>
      </c>
      <c r="D240" s="432"/>
      <c r="E240" s="432"/>
      <c r="F240" s="35" t="s">
        <v>437</v>
      </c>
      <c r="G240" s="55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BP240" s="33"/>
      <c r="BQ240" s="41" t="s">
        <v>2179</v>
      </c>
    </row>
    <row r="241" spans="1:69" s="3" customFormat="1" ht="67.5" x14ac:dyDescent="0.25">
      <c r="A241" s="35" t="s">
        <v>466</v>
      </c>
      <c r="B241" s="36" t="s">
        <v>1701</v>
      </c>
      <c r="C241" s="432" t="s">
        <v>2180</v>
      </c>
      <c r="D241" s="432"/>
      <c r="E241" s="432"/>
      <c r="F241" s="35" t="s">
        <v>437</v>
      </c>
      <c r="G241" s="55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BP241" s="33"/>
      <c r="BQ241" s="41" t="s">
        <v>2180</v>
      </c>
    </row>
    <row r="242" spans="1:69" s="3" customFormat="1" ht="67.5" x14ac:dyDescent="0.25">
      <c r="A242" s="35" t="s">
        <v>469</v>
      </c>
      <c r="B242" s="36" t="s">
        <v>1701</v>
      </c>
      <c r="C242" s="432" t="s">
        <v>2181</v>
      </c>
      <c r="D242" s="432"/>
      <c r="E242" s="432"/>
      <c r="F242" s="35" t="s">
        <v>437</v>
      </c>
      <c r="G242" s="55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BP242" s="33"/>
      <c r="BQ242" s="41" t="s">
        <v>2181</v>
      </c>
    </row>
    <row r="243" spans="1:69" s="3" customFormat="1" ht="67.5" x14ac:dyDescent="0.25">
      <c r="A243" s="35" t="s">
        <v>478</v>
      </c>
      <c r="B243" s="36" t="s">
        <v>1701</v>
      </c>
      <c r="C243" s="432" t="s">
        <v>2182</v>
      </c>
      <c r="D243" s="432"/>
      <c r="E243" s="432"/>
      <c r="F243" s="35" t="s">
        <v>437</v>
      </c>
      <c r="G243" s="55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BP243" s="33"/>
      <c r="BQ243" s="41" t="s">
        <v>2182</v>
      </c>
    </row>
    <row r="244" spans="1:69" s="3" customFormat="1" ht="67.5" x14ac:dyDescent="0.25">
      <c r="A244" s="35" t="s">
        <v>480</v>
      </c>
      <c r="B244" s="36" t="s">
        <v>1701</v>
      </c>
      <c r="C244" s="432" t="s">
        <v>2183</v>
      </c>
      <c r="D244" s="432"/>
      <c r="E244" s="432"/>
      <c r="F244" s="35" t="s">
        <v>437</v>
      </c>
      <c r="G244" s="55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BP244" s="33"/>
      <c r="BQ244" s="41" t="s">
        <v>2183</v>
      </c>
    </row>
    <row r="245" spans="1:69" s="3" customFormat="1" ht="67.5" x14ac:dyDescent="0.25">
      <c r="A245" s="35" t="s">
        <v>482</v>
      </c>
      <c r="B245" s="36" t="s">
        <v>534</v>
      </c>
      <c r="C245" s="432" t="s">
        <v>535</v>
      </c>
      <c r="D245" s="432"/>
      <c r="E245" s="432"/>
      <c r="F245" s="35" t="s">
        <v>174</v>
      </c>
      <c r="G245" s="5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2184</v>
      </c>
      <c r="O245" s="39">
        <v>121</v>
      </c>
      <c r="BP245" s="33"/>
      <c r="BQ245" s="41" t="s">
        <v>535</v>
      </c>
    </row>
    <row r="246" spans="1:69" s="3" customFormat="1" ht="15" x14ac:dyDescent="0.25">
      <c r="A246" s="42"/>
      <c r="B246" s="43"/>
      <c r="C246" s="44" t="s">
        <v>2185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2186</v>
      </c>
      <c r="F247" s="49"/>
      <c r="G247" s="50"/>
      <c r="H247" s="51"/>
      <c r="I247" s="17"/>
      <c r="J247" s="17"/>
      <c r="K247" s="17"/>
      <c r="L247" s="52">
        <v>5175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2187</v>
      </c>
      <c r="F248" s="49"/>
      <c r="G248" s="50"/>
      <c r="H248" s="51"/>
      <c r="I248" s="17"/>
      <c r="J248" s="17"/>
      <c r="K248" s="17"/>
      <c r="L248" s="52">
        <v>2721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13516</v>
      </c>
      <c r="M249" s="53"/>
      <c r="N249" s="53"/>
      <c r="O249" s="54"/>
      <c r="BP249" s="33"/>
      <c r="BQ249" s="41"/>
    </row>
    <row r="250" spans="1:69" s="3" customFormat="1" ht="67.5" x14ac:dyDescent="0.25">
      <c r="A250" s="35" t="s">
        <v>484</v>
      </c>
      <c r="B250" s="36" t="s">
        <v>1715</v>
      </c>
      <c r="C250" s="432" t="s">
        <v>2188</v>
      </c>
      <c r="D250" s="432"/>
      <c r="E250" s="432"/>
      <c r="F250" s="35" t="s">
        <v>437</v>
      </c>
      <c r="G250" s="55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BP250" s="33"/>
      <c r="BQ250" s="41" t="s">
        <v>2188</v>
      </c>
    </row>
    <row r="251" spans="1:69" s="3" customFormat="1" ht="67.5" x14ac:dyDescent="0.25">
      <c r="A251" s="35" t="s">
        <v>486</v>
      </c>
      <c r="B251" s="36" t="s">
        <v>1727</v>
      </c>
      <c r="C251" s="432" t="s">
        <v>1728</v>
      </c>
      <c r="D251" s="432"/>
      <c r="E251" s="432"/>
      <c r="F251" s="35" t="s">
        <v>174</v>
      </c>
      <c r="G251" s="55">
        <v>1</v>
      </c>
      <c r="H251" s="39" t="s">
        <v>1729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2189</v>
      </c>
      <c r="O251" s="39">
        <v>578</v>
      </c>
      <c r="BP251" s="33"/>
      <c r="BQ251" s="41" t="s">
        <v>1728</v>
      </c>
    </row>
    <row r="252" spans="1:69" s="3" customFormat="1" ht="15" x14ac:dyDescent="0.25">
      <c r="A252" s="42"/>
      <c r="B252" s="43"/>
      <c r="C252" s="44" t="s">
        <v>2190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2191</v>
      </c>
      <c r="F253" s="49"/>
      <c r="G253" s="50"/>
      <c r="H253" s="51"/>
      <c r="I253" s="17"/>
      <c r="J253" s="17"/>
      <c r="K253" s="17"/>
      <c r="L253" s="52">
        <v>10421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2192</v>
      </c>
      <c r="F254" s="49"/>
      <c r="G254" s="50"/>
      <c r="H254" s="51"/>
      <c r="I254" s="17"/>
      <c r="J254" s="17"/>
      <c r="K254" s="17"/>
      <c r="L254" s="52">
        <v>5479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29171</v>
      </c>
      <c r="M255" s="53"/>
      <c r="N255" s="53"/>
      <c r="O255" s="54"/>
      <c r="BP255" s="33"/>
      <c r="BQ255" s="41"/>
    </row>
    <row r="256" spans="1:69" s="3" customFormat="1" ht="67.5" x14ac:dyDescent="0.25">
      <c r="A256" s="35" t="s">
        <v>487</v>
      </c>
      <c r="B256" s="36" t="s">
        <v>1734</v>
      </c>
      <c r="C256" s="432" t="s">
        <v>2193</v>
      </c>
      <c r="D256" s="432"/>
      <c r="E256" s="432"/>
      <c r="F256" s="35" t="s">
        <v>437</v>
      </c>
      <c r="G256" s="55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BP256" s="33"/>
      <c r="BQ256" s="41" t="s">
        <v>2193</v>
      </c>
    </row>
    <row r="257" spans="1:69" s="3" customFormat="1" ht="67.5" x14ac:dyDescent="0.25">
      <c r="A257" s="35" t="s">
        <v>488</v>
      </c>
      <c r="B257" s="36" t="s">
        <v>1734</v>
      </c>
      <c r="C257" s="432" t="s">
        <v>2194</v>
      </c>
      <c r="D257" s="432"/>
      <c r="E257" s="432"/>
      <c r="F257" s="35" t="s">
        <v>437</v>
      </c>
      <c r="G257" s="55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BP257" s="33"/>
      <c r="BQ257" s="41" t="s">
        <v>2194</v>
      </c>
    </row>
    <row r="258" spans="1:69" s="3" customFormat="1" ht="67.5" x14ac:dyDescent="0.25">
      <c r="A258" s="35" t="s">
        <v>490</v>
      </c>
      <c r="B258" s="36" t="s">
        <v>1737</v>
      </c>
      <c r="C258" s="432" t="s">
        <v>1738</v>
      </c>
      <c r="D258" s="432"/>
      <c r="E258" s="432"/>
      <c r="F258" s="35" t="s">
        <v>437</v>
      </c>
      <c r="G258" s="55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BP258" s="33"/>
      <c r="BQ258" s="41" t="s">
        <v>1738</v>
      </c>
    </row>
    <row r="259" spans="1:69" s="3" customFormat="1" ht="67.5" x14ac:dyDescent="0.25">
      <c r="A259" s="35" t="s">
        <v>492</v>
      </c>
      <c r="B259" s="36" t="s">
        <v>1791</v>
      </c>
      <c r="C259" s="432" t="s">
        <v>2195</v>
      </c>
      <c r="D259" s="432"/>
      <c r="E259" s="432"/>
      <c r="F259" s="35" t="s">
        <v>437</v>
      </c>
      <c r="G259" s="55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BP259" s="33"/>
      <c r="BQ259" s="41" t="s">
        <v>2195</v>
      </c>
    </row>
    <row r="260" spans="1:69" s="3" customFormat="1" ht="67.5" x14ac:dyDescent="0.25">
      <c r="A260" s="35" t="s">
        <v>493</v>
      </c>
      <c r="B260" s="36" t="s">
        <v>1741</v>
      </c>
      <c r="C260" s="432" t="s">
        <v>1742</v>
      </c>
      <c r="D260" s="432"/>
      <c r="E260" s="432"/>
      <c r="F260" s="35" t="s">
        <v>437</v>
      </c>
      <c r="G260" s="55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BP260" s="33"/>
      <c r="BQ260" s="41" t="s">
        <v>1742</v>
      </c>
    </row>
    <row r="261" spans="1:69" s="3" customFormat="1" ht="67.5" x14ac:dyDescent="0.25">
      <c r="A261" s="35" t="s">
        <v>494</v>
      </c>
      <c r="B261" s="36" t="s">
        <v>1743</v>
      </c>
      <c r="C261" s="432" t="s">
        <v>1744</v>
      </c>
      <c r="D261" s="432"/>
      <c r="E261" s="432"/>
      <c r="F261" s="35" t="s">
        <v>437</v>
      </c>
      <c r="G261" s="55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BP261" s="33"/>
      <c r="BQ261" s="41" t="s">
        <v>1744</v>
      </c>
    </row>
    <row r="262" spans="1:69" s="3" customFormat="1" ht="67.5" x14ac:dyDescent="0.25">
      <c r="A262" s="35" t="s">
        <v>495</v>
      </c>
      <c r="B262" s="36" t="s">
        <v>2196</v>
      </c>
      <c r="C262" s="432" t="s">
        <v>2197</v>
      </c>
      <c r="D262" s="432"/>
      <c r="E262" s="432"/>
      <c r="F262" s="35" t="s">
        <v>437</v>
      </c>
      <c r="G262" s="55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BP262" s="33"/>
      <c r="BQ262" s="41" t="s">
        <v>2197</v>
      </c>
    </row>
    <row r="263" spans="1:69" s="3" customFormat="1" ht="67.5" x14ac:dyDescent="0.25">
      <c r="A263" s="35" t="s">
        <v>496</v>
      </c>
      <c r="B263" s="36" t="s">
        <v>1747</v>
      </c>
      <c r="C263" s="432" t="s">
        <v>1748</v>
      </c>
      <c r="D263" s="432"/>
      <c r="E263" s="432"/>
      <c r="F263" s="35" t="s">
        <v>238</v>
      </c>
      <c r="G263" s="38">
        <v>0.6</v>
      </c>
      <c r="H263" s="39" t="s">
        <v>1749</v>
      </c>
      <c r="I263" s="39" t="s">
        <v>1750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2198</v>
      </c>
      <c r="O263" s="39">
        <v>1840</v>
      </c>
      <c r="BP263" s="33"/>
      <c r="BQ263" s="41" t="s">
        <v>1748</v>
      </c>
    </row>
    <row r="264" spans="1:69" s="3" customFormat="1" ht="15" x14ac:dyDescent="0.25">
      <c r="A264" s="42"/>
      <c r="B264" s="43"/>
      <c r="C264" s="44" t="s">
        <v>1303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2199</v>
      </c>
      <c r="F265" s="49"/>
      <c r="G265" s="50"/>
      <c r="H265" s="51"/>
      <c r="I265" s="17"/>
      <c r="J265" s="17"/>
      <c r="K265" s="17"/>
      <c r="L265" s="52">
        <v>9421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2200</v>
      </c>
      <c r="F266" s="49"/>
      <c r="G266" s="50"/>
      <c r="H266" s="51"/>
      <c r="I266" s="17"/>
      <c r="J266" s="17"/>
      <c r="K266" s="17"/>
      <c r="L266" s="52">
        <v>4953</v>
      </c>
      <c r="M266" s="53"/>
      <c r="N266" s="53"/>
      <c r="O266" s="54"/>
      <c r="BP266" s="33"/>
      <c r="BQ266" s="41"/>
    </row>
    <row r="267" spans="1:69" s="3" customFormat="1" ht="15" x14ac:dyDescent="0.25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27392</v>
      </c>
      <c r="M267" s="53"/>
      <c r="N267" s="53"/>
      <c r="O267" s="54"/>
      <c r="BP267" s="33"/>
      <c r="BQ267" s="41"/>
    </row>
    <row r="268" spans="1:69" s="3" customFormat="1" ht="67.5" x14ac:dyDescent="0.25">
      <c r="A268" s="35" t="s">
        <v>498</v>
      </c>
      <c r="B268" s="36" t="s">
        <v>2201</v>
      </c>
      <c r="C268" s="432" t="s">
        <v>1756</v>
      </c>
      <c r="D268" s="432"/>
      <c r="E268" s="432"/>
      <c r="F268" s="35" t="s">
        <v>265</v>
      </c>
      <c r="G268" s="38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BP268" s="33"/>
      <c r="BQ268" s="41" t="s">
        <v>1756</v>
      </c>
    </row>
    <row r="269" spans="1:69" s="3" customFormat="1" ht="15" x14ac:dyDescent="0.25">
      <c r="A269" s="42"/>
      <c r="B269" s="43"/>
      <c r="C269" s="44" t="s">
        <v>2202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</row>
    <row r="270" spans="1:69" s="3" customFormat="1" ht="67.5" x14ac:dyDescent="0.25">
      <c r="A270" s="35" t="s">
        <v>500</v>
      </c>
      <c r="B270" s="36" t="s">
        <v>1757</v>
      </c>
      <c r="C270" s="432" t="s">
        <v>1758</v>
      </c>
      <c r="D270" s="432"/>
      <c r="E270" s="432"/>
      <c r="F270" s="35" t="s">
        <v>238</v>
      </c>
      <c r="G270" s="56">
        <v>11.25</v>
      </c>
      <c r="H270" s="39" t="s">
        <v>1759</v>
      </c>
      <c r="I270" s="39" t="s">
        <v>1760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2203</v>
      </c>
      <c r="O270" s="39">
        <v>58074</v>
      </c>
      <c r="BP270" s="33"/>
      <c r="BQ270" s="41" t="s">
        <v>1758</v>
      </c>
    </row>
    <row r="271" spans="1:69" s="3" customFormat="1" ht="15" x14ac:dyDescent="0.25">
      <c r="A271" s="42"/>
      <c r="B271" s="43"/>
      <c r="C271" s="44" t="s">
        <v>2204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2205</v>
      </c>
      <c r="F272" s="49"/>
      <c r="G272" s="50"/>
      <c r="H272" s="51"/>
      <c r="I272" s="17"/>
      <c r="J272" s="17"/>
      <c r="K272" s="17"/>
      <c r="L272" s="52">
        <v>141193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2206</v>
      </c>
      <c r="F273" s="49"/>
      <c r="G273" s="50"/>
      <c r="H273" s="51"/>
      <c r="I273" s="17"/>
      <c r="J273" s="17"/>
      <c r="K273" s="17"/>
      <c r="L273" s="52">
        <v>74236</v>
      </c>
      <c r="M273" s="53"/>
      <c r="N273" s="53"/>
      <c r="O273" s="54"/>
      <c r="BP273" s="33"/>
      <c r="BQ273" s="41"/>
    </row>
    <row r="274" spans="1:69" s="3" customFormat="1" ht="15" x14ac:dyDescent="0.25">
      <c r="A274" s="47"/>
      <c r="B274" s="48"/>
      <c r="C274" s="48"/>
      <c r="D274" s="48"/>
      <c r="E274" s="49" t="s">
        <v>47</v>
      </c>
      <c r="F274" s="49"/>
      <c r="G274" s="50"/>
      <c r="H274" s="51"/>
      <c r="I274" s="17"/>
      <c r="J274" s="17"/>
      <c r="K274" s="17"/>
      <c r="L274" s="52">
        <v>443589</v>
      </c>
      <c r="M274" s="53"/>
      <c r="N274" s="53"/>
      <c r="O274" s="54"/>
      <c r="BP274" s="33"/>
      <c r="BQ274" s="41"/>
    </row>
    <row r="275" spans="1:69" s="3" customFormat="1" ht="67.5" x14ac:dyDescent="0.25">
      <c r="A275" s="35" t="s">
        <v>502</v>
      </c>
      <c r="B275" s="36" t="s">
        <v>1765</v>
      </c>
      <c r="C275" s="432" t="s">
        <v>1766</v>
      </c>
      <c r="D275" s="432"/>
      <c r="E275" s="432"/>
      <c r="F275" s="35" t="s">
        <v>265</v>
      </c>
      <c r="G275" s="5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BP275" s="33"/>
      <c r="BQ275" s="41" t="s">
        <v>1766</v>
      </c>
    </row>
    <row r="276" spans="1:69" s="3" customFormat="1" ht="15" x14ac:dyDescent="0.25">
      <c r="A276" s="42"/>
      <c r="B276" s="43"/>
      <c r="C276" s="44" t="s">
        <v>2207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67.5" x14ac:dyDescent="0.25">
      <c r="A277" s="35" t="s">
        <v>504</v>
      </c>
      <c r="B277" s="36" t="s">
        <v>1767</v>
      </c>
      <c r="C277" s="432" t="s">
        <v>1768</v>
      </c>
      <c r="D277" s="432"/>
      <c r="E277" s="432"/>
      <c r="F277" s="35" t="s">
        <v>437</v>
      </c>
      <c r="G277" s="55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BP277" s="33"/>
      <c r="BQ277" s="41" t="s">
        <v>1768</v>
      </c>
    </row>
    <row r="278" spans="1:69" s="3" customFormat="1" ht="67.5" x14ac:dyDescent="0.25">
      <c r="A278" s="35" t="s">
        <v>506</v>
      </c>
      <c r="B278" s="36" t="s">
        <v>1769</v>
      </c>
      <c r="C278" s="432" t="s">
        <v>1770</v>
      </c>
      <c r="D278" s="432"/>
      <c r="E278" s="432"/>
      <c r="F278" s="35" t="s">
        <v>437</v>
      </c>
      <c r="G278" s="55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BP278" s="33"/>
      <c r="BQ278" s="41" t="s">
        <v>1770</v>
      </c>
    </row>
    <row r="279" spans="1:69" s="3" customFormat="1" ht="67.5" x14ac:dyDescent="0.25">
      <c r="A279" s="35" t="s">
        <v>508</v>
      </c>
      <c r="B279" s="36" t="s">
        <v>1771</v>
      </c>
      <c r="C279" s="432" t="s">
        <v>1772</v>
      </c>
      <c r="D279" s="432"/>
      <c r="E279" s="432"/>
      <c r="F279" s="35" t="s">
        <v>437</v>
      </c>
      <c r="G279" s="55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BP279" s="33"/>
      <c r="BQ279" s="41" t="s">
        <v>1772</v>
      </c>
    </row>
    <row r="280" spans="1:69" s="3" customFormat="1" ht="67.5" x14ac:dyDescent="0.25">
      <c r="A280" s="35" t="s">
        <v>510</v>
      </c>
      <c r="B280" s="36" t="s">
        <v>1773</v>
      </c>
      <c r="C280" s="432" t="s">
        <v>1774</v>
      </c>
      <c r="D280" s="432"/>
      <c r="E280" s="432"/>
      <c r="F280" s="35" t="s">
        <v>437</v>
      </c>
      <c r="G280" s="55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BP280" s="33"/>
      <c r="BQ280" s="41" t="s">
        <v>1774</v>
      </c>
    </row>
    <row r="281" spans="1:69" s="3" customFormat="1" ht="67.5" x14ac:dyDescent="0.25">
      <c r="A281" s="35" t="s">
        <v>511</v>
      </c>
      <c r="B281" s="36" t="s">
        <v>1776</v>
      </c>
      <c r="C281" s="432" t="s">
        <v>1883</v>
      </c>
      <c r="D281" s="432"/>
      <c r="E281" s="432"/>
      <c r="F281" s="35" t="s">
        <v>437</v>
      </c>
      <c r="G281" s="55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BP281" s="33"/>
      <c r="BQ281" s="41" t="s">
        <v>1883</v>
      </c>
    </row>
    <row r="282" spans="1:69" s="3" customFormat="1" ht="67.5" x14ac:dyDescent="0.25">
      <c r="A282" s="35" t="s">
        <v>515</v>
      </c>
      <c r="B282" s="36" t="s">
        <v>1778</v>
      </c>
      <c r="C282" s="432" t="s">
        <v>1884</v>
      </c>
      <c r="D282" s="432"/>
      <c r="E282" s="432"/>
      <c r="F282" s="35" t="s">
        <v>437</v>
      </c>
      <c r="G282" s="55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BP282" s="33"/>
      <c r="BQ282" s="41" t="s">
        <v>1884</v>
      </c>
    </row>
    <row r="283" spans="1:69" s="3" customFormat="1" ht="67.5" x14ac:dyDescent="0.25">
      <c r="A283" s="35" t="s">
        <v>517</v>
      </c>
      <c r="B283" s="36" t="s">
        <v>1780</v>
      </c>
      <c r="C283" s="432" t="s">
        <v>1885</v>
      </c>
      <c r="D283" s="432"/>
      <c r="E283" s="432"/>
      <c r="F283" s="35" t="s">
        <v>437</v>
      </c>
      <c r="G283" s="55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BP283" s="33"/>
      <c r="BQ283" s="41" t="s">
        <v>1885</v>
      </c>
    </row>
    <row r="284" spans="1:69" s="3" customFormat="1" ht="67.5" x14ac:dyDescent="0.25">
      <c r="A284" s="35" t="s">
        <v>522</v>
      </c>
      <c r="B284" s="36" t="s">
        <v>1778</v>
      </c>
      <c r="C284" s="432" t="s">
        <v>2208</v>
      </c>
      <c r="D284" s="432"/>
      <c r="E284" s="432"/>
      <c r="F284" s="35" t="s">
        <v>437</v>
      </c>
      <c r="G284" s="55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BP284" s="33"/>
      <c r="BQ284" s="41" t="s">
        <v>2208</v>
      </c>
    </row>
    <row r="285" spans="1:69" s="3" customFormat="1" ht="67.5" x14ac:dyDescent="0.25">
      <c r="A285" s="35" t="s">
        <v>1785</v>
      </c>
      <c r="B285" s="36" t="s">
        <v>1780</v>
      </c>
      <c r="C285" s="432" t="s">
        <v>2209</v>
      </c>
      <c r="D285" s="432"/>
      <c r="E285" s="432"/>
      <c r="F285" s="35" t="s">
        <v>437</v>
      </c>
      <c r="G285" s="55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BP285" s="33"/>
      <c r="BQ285" s="41" t="s">
        <v>2209</v>
      </c>
    </row>
    <row r="286" spans="1:69" s="3" customFormat="1" ht="67.5" x14ac:dyDescent="0.25">
      <c r="A286" s="35" t="s">
        <v>529</v>
      </c>
      <c r="B286" s="36" t="s">
        <v>1741</v>
      </c>
      <c r="C286" s="432" t="s">
        <v>2210</v>
      </c>
      <c r="D286" s="432"/>
      <c r="E286" s="432"/>
      <c r="F286" s="35" t="s">
        <v>437</v>
      </c>
      <c r="G286" s="55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BP286" s="33"/>
      <c r="BQ286" s="41" t="s">
        <v>2210</v>
      </c>
    </row>
    <row r="287" spans="1:69" s="3" customFormat="1" ht="67.5" x14ac:dyDescent="0.25">
      <c r="A287" s="35" t="s">
        <v>531</v>
      </c>
      <c r="B287" s="36" t="s">
        <v>1816</v>
      </c>
      <c r="C287" s="432" t="s">
        <v>1787</v>
      </c>
      <c r="D287" s="432"/>
      <c r="E287" s="432"/>
      <c r="F287" s="35" t="s">
        <v>437</v>
      </c>
      <c r="G287" s="55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BP287" s="33"/>
      <c r="BQ287" s="41" t="s">
        <v>1787</v>
      </c>
    </row>
    <row r="288" spans="1:69" s="3" customFormat="1" ht="67.5" x14ac:dyDescent="0.25">
      <c r="A288" s="35" t="s">
        <v>533</v>
      </c>
      <c r="B288" s="36" t="s">
        <v>1776</v>
      </c>
      <c r="C288" s="432" t="s">
        <v>1789</v>
      </c>
      <c r="D288" s="432"/>
      <c r="E288" s="432"/>
      <c r="F288" s="35" t="s">
        <v>437</v>
      </c>
      <c r="G288" s="55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BP288" s="33"/>
      <c r="BQ288" s="41" t="s">
        <v>1789</v>
      </c>
    </row>
    <row r="289" spans="1:69" s="3" customFormat="1" ht="67.5" x14ac:dyDescent="0.25">
      <c r="A289" s="35" t="s">
        <v>541</v>
      </c>
      <c r="B289" s="36" t="s">
        <v>1778</v>
      </c>
      <c r="C289" s="432" t="s">
        <v>1790</v>
      </c>
      <c r="D289" s="432"/>
      <c r="E289" s="432"/>
      <c r="F289" s="35" t="s">
        <v>437</v>
      </c>
      <c r="G289" s="55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BP289" s="33"/>
      <c r="BQ289" s="41" t="s">
        <v>1790</v>
      </c>
    </row>
    <row r="290" spans="1:69" s="3" customFormat="1" ht="67.5" x14ac:dyDescent="0.25">
      <c r="A290" s="35" t="s">
        <v>544</v>
      </c>
      <c r="B290" s="36" t="s">
        <v>1791</v>
      </c>
      <c r="C290" s="432" t="s">
        <v>2211</v>
      </c>
      <c r="D290" s="432"/>
      <c r="E290" s="432"/>
      <c r="F290" s="35" t="s">
        <v>437</v>
      </c>
      <c r="G290" s="55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BP290" s="33"/>
      <c r="BQ290" s="41" t="s">
        <v>2211</v>
      </c>
    </row>
    <row r="291" spans="1:69" s="3" customFormat="1" ht="67.5" x14ac:dyDescent="0.25">
      <c r="A291" s="35" t="s">
        <v>546</v>
      </c>
      <c r="B291" s="36" t="s">
        <v>534</v>
      </c>
      <c r="C291" s="432" t="s">
        <v>535</v>
      </c>
      <c r="D291" s="432"/>
      <c r="E291" s="432"/>
      <c r="F291" s="35" t="s">
        <v>174</v>
      </c>
      <c r="G291" s="5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2212</v>
      </c>
      <c r="O291" s="39">
        <v>9</v>
      </c>
      <c r="BP291" s="33"/>
      <c r="BQ291" s="41" t="s">
        <v>535</v>
      </c>
    </row>
    <row r="292" spans="1:69" s="3" customFormat="1" ht="15" x14ac:dyDescent="0.25">
      <c r="A292" s="42"/>
      <c r="B292" s="43"/>
      <c r="C292" s="44" t="s">
        <v>2213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2214</v>
      </c>
      <c r="F293" s="49"/>
      <c r="G293" s="50"/>
      <c r="H293" s="51"/>
      <c r="I293" s="17"/>
      <c r="J293" s="17"/>
      <c r="K293" s="17"/>
      <c r="L293" s="52">
        <v>372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2215</v>
      </c>
      <c r="F294" s="49"/>
      <c r="G294" s="50"/>
      <c r="H294" s="51"/>
      <c r="I294" s="17"/>
      <c r="J294" s="17"/>
      <c r="K294" s="17"/>
      <c r="L294" s="52">
        <v>195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970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554</v>
      </c>
      <c r="B296" s="36" t="s">
        <v>1715</v>
      </c>
      <c r="C296" s="432" t="s">
        <v>1797</v>
      </c>
      <c r="D296" s="432"/>
      <c r="E296" s="432"/>
      <c r="F296" s="35" t="s">
        <v>437</v>
      </c>
      <c r="G296" s="55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BP296" s="33"/>
      <c r="BQ296" s="41" t="s">
        <v>1797</v>
      </c>
    </row>
    <row r="297" spans="1:69" s="3" customFormat="1" ht="67.5" x14ac:dyDescent="0.25">
      <c r="A297" s="35" t="s">
        <v>556</v>
      </c>
      <c r="B297" s="36" t="s">
        <v>1734</v>
      </c>
      <c r="C297" s="432" t="s">
        <v>1798</v>
      </c>
      <c r="D297" s="432"/>
      <c r="E297" s="432"/>
      <c r="F297" s="35" t="s">
        <v>437</v>
      </c>
      <c r="G297" s="55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BP297" s="33"/>
      <c r="BQ297" s="41" t="s">
        <v>1798</v>
      </c>
    </row>
    <row r="298" spans="1:69" s="3" customFormat="1" ht="67.5" x14ac:dyDescent="0.25">
      <c r="A298" s="35" t="s">
        <v>558</v>
      </c>
      <c r="B298" s="36" t="s">
        <v>1769</v>
      </c>
      <c r="C298" s="432" t="s">
        <v>1799</v>
      </c>
      <c r="D298" s="432"/>
      <c r="E298" s="432"/>
      <c r="F298" s="35" t="s">
        <v>437</v>
      </c>
      <c r="G298" s="55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BP298" s="33"/>
      <c r="BQ298" s="41" t="s">
        <v>1799</v>
      </c>
    </row>
    <row r="299" spans="1:69" s="3" customFormat="1" ht="67.5" x14ac:dyDescent="0.25">
      <c r="A299" s="35" t="s">
        <v>567</v>
      </c>
      <c r="B299" s="36" t="s">
        <v>1769</v>
      </c>
      <c r="C299" s="432" t="s">
        <v>1800</v>
      </c>
      <c r="D299" s="432"/>
      <c r="E299" s="432"/>
      <c r="F299" s="35" t="s">
        <v>437</v>
      </c>
      <c r="G299" s="55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BP299" s="33"/>
      <c r="BQ299" s="41" t="s">
        <v>1800</v>
      </c>
    </row>
    <row r="300" spans="1:69" s="3" customFormat="1" ht="67.5" x14ac:dyDescent="0.25">
      <c r="A300" s="35" t="s">
        <v>569</v>
      </c>
      <c r="B300" s="36" t="s">
        <v>1801</v>
      </c>
      <c r="C300" s="432" t="s">
        <v>1802</v>
      </c>
      <c r="D300" s="432"/>
      <c r="E300" s="432"/>
      <c r="F300" s="35" t="s">
        <v>437</v>
      </c>
      <c r="G300" s="55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BP300" s="33"/>
      <c r="BQ300" s="41" t="s">
        <v>1802</v>
      </c>
    </row>
    <row r="301" spans="1:69" s="3" customFormat="1" ht="67.5" x14ac:dyDescent="0.25">
      <c r="A301" s="35" t="s">
        <v>1808</v>
      </c>
      <c r="B301" s="36" t="s">
        <v>418</v>
      </c>
      <c r="C301" s="432" t="s">
        <v>419</v>
      </c>
      <c r="D301" s="432"/>
      <c r="E301" s="432"/>
      <c r="F301" s="35" t="s">
        <v>174</v>
      </c>
      <c r="G301" s="5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2216</v>
      </c>
      <c r="O301" s="39">
        <v>418</v>
      </c>
      <c r="BP301" s="33"/>
      <c r="BQ301" s="41" t="s">
        <v>419</v>
      </c>
    </row>
    <row r="302" spans="1:69" s="3" customFormat="1" ht="15" x14ac:dyDescent="0.25">
      <c r="A302" s="42"/>
      <c r="B302" s="43"/>
      <c r="C302" s="44" t="s">
        <v>2217</v>
      </c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6"/>
      <c r="BP302" s="33"/>
      <c r="BQ302" s="41"/>
    </row>
    <row r="303" spans="1:69" s="3" customFormat="1" ht="15" x14ac:dyDescent="0.25">
      <c r="A303" s="47"/>
      <c r="B303" s="48"/>
      <c r="C303" s="48"/>
      <c r="D303" s="48"/>
      <c r="E303" s="49" t="s">
        <v>2218</v>
      </c>
      <c r="F303" s="49"/>
      <c r="G303" s="50"/>
      <c r="H303" s="51"/>
      <c r="I303" s="17"/>
      <c r="J303" s="17"/>
      <c r="K303" s="17"/>
      <c r="L303" s="52">
        <v>6565</v>
      </c>
      <c r="M303" s="53"/>
      <c r="N303" s="53"/>
      <c r="O303" s="54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2219</v>
      </c>
      <c r="F304" s="49"/>
      <c r="G304" s="50"/>
      <c r="H304" s="51"/>
      <c r="I304" s="17"/>
      <c r="J304" s="17"/>
      <c r="K304" s="17"/>
      <c r="L304" s="52">
        <v>3452</v>
      </c>
      <c r="M304" s="53"/>
      <c r="N304" s="53"/>
      <c r="O304" s="54"/>
      <c r="BP304" s="33"/>
      <c r="BQ304" s="41"/>
    </row>
    <row r="305" spans="1:69" s="3" customFormat="1" ht="15" x14ac:dyDescent="0.25">
      <c r="A305" s="47"/>
      <c r="B305" s="48"/>
      <c r="C305" s="48"/>
      <c r="D305" s="48"/>
      <c r="E305" s="49" t="s">
        <v>47</v>
      </c>
      <c r="F305" s="49"/>
      <c r="G305" s="50"/>
      <c r="H305" s="51"/>
      <c r="I305" s="17"/>
      <c r="J305" s="17"/>
      <c r="K305" s="17"/>
      <c r="L305" s="52">
        <v>18431</v>
      </c>
      <c r="M305" s="53"/>
      <c r="N305" s="53"/>
      <c r="O305" s="54"/>
      <c r="BP305" s="33"/>
      <c r="BQ305" s="41"/>
    </row>
    <row r="306" spans="1:69" s="3" customFormat="1" ht="67.5" x14ac:dyDescent="0.25">
      <c r="A306" s="35" t="s">
        <v>577</v>
      </c>
      <c r="B306" s="36" t="s">
        <v>1734</v>
      </c>
      <c r="C306" s="432" t="s">
        <v>2220</v>
      </c>
      <c r="D306" s="432"/>
      <c r="E306" s="432"/>
      <c r="F306" s="35" t="s">
        <v>437</v>
      </c>
      <c r="G306" s="55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BP306" s="33"/>
      <c r="BQ306" s="41" t="s">
        <v>2220</v>
      </c>
    </row>
    <row r="307" spans="1:69" s="3" customFormat="1" ht="67.5" x14ac:dyDescent="0.25">
      <c r="A307" s="35" t="s">
        <v>1812</v>
      </c>
      <c r="B307" s="36" t="s">
        <v>1734</v>
      </c>
      <c r="C307" s="432" t="s">
        <v>2220</v>
      </c>
      <c r="D307" s="432"/>
      <c r="E307" s="432"/>
      <c r="F307" s="35" t="s">
        <v>437</v>
      </c>
      <c r="G307" s="55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BP307" s="33"/>
      <c r="BQ307" s="41" t="s">
        <v>2220</v>
      </c>
    </row>
    <row r="308" spans="1:69" s="3" customFormat="1" ht="67.5" x14ac:dyDescent="0.25">
      <c r="A308" s="35" t="s">
        <v>588</v>
      </c>
      <c r="B308" s="36" t="s">
        <v>1810</v>
      </c>
      <c r="C308" s="432" t="s">
        <v>1811</v>
      </c>
      <c r="D308" s="432"/>
      <c r="E308" s="432"/>
      <c r="F308" s="35" t="s">
        <v>265</v>
      </c>
      <c r="G308" s="55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BP308" s="33"/>
      <c r="BQ308" s="41" t="s">
        <v>1811</v>
      </c>
    </row>
    <row r="309" spans="1:69" s="3" customFormat="1" ht="67.5" x14ac:dyDescent="0.25">
      <c r="A309" s="35" t="s">
        <v>1815</v>
      </c>
      <c r="B309" s="36" t="s">
        <v>1801</v>
      </c>
      <c r="C309" s="432" t="s">
        <v>1813</v>
      </c>
      <c r="D309" s="432"/>
      <c r="E309" s="432"/>
      <c r="F309" s="35" t="s">
        <v>437</v>
      </c>
      <c r="G309" s="55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BP309" s="33"/>
      <c r="BQ309" s="41" t="s">
        <v>1813</v>
      </c>
    </row>
    <row r="310" spans="1:69" s="3" customFormat="1" ht="67.5" x14ac:dyDescent="0.25">
      <c r="A310" s="35" t="s">
        <v>600</v>
      </c>
      <c r="B310" s="36" t="s">
        <v>1801</v>
      </c>
      <c r="C310" s="432" t="s">
        <v>1814</v>
      </c>
      <c r="D310" s="432"/>
      <c r="E310" s="432"/>
      <c r="F310" s="35" t="s">
        <v>437</v>
      </c>
      <c r="G310" s="55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BP310" s="33"/>
      <c r="BQ310" s="41" t="s">
        <v>1814</v>
      </c>
    </row>
    <row r="311" spans="1:69" s="3" customFormat="1" ht="67.5" x14ac:dyDescent="0.25">
      <c r="A311" s="35" t="s">
        <v>1820</v>
      </c>
      <c r="B311" s="36" t="s">
        <v>1816</v>
      </c>
      <c r="C311" s="432" t="s">
        <v>2221</v>
      </c>
      <c r="D311" s="432"/>
      <c r="E311" s="432"/>
      <c r="F311" s="35" t="s">
        <v>437</v>
      </c>
      <c r="G311" s="55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BP311" s="33"/>
      <c r="BQ311" s="41" t="s">
        <v>2221</v>
      </c>
    </row>
    <row r="312" spans="1:69" s="3" customFormat="1" ht="67.5" x14ac:dyDescent="0.25">
      <c r="A312" s="35" t="s">
        <v>611</v>
      </c>
      <c r="B312" s="36" t="s">
        <v>1818</v>
      </c>
      <c r="C312" s="432" t="s">
        <v>1819</v>
      </c>
      <c r="D312" s="432"/>
      <c r="E312" s="432"/>
      <c r="F312" s="35" t="s">
        <v>437</v>
      </c>
      <c r="G312" s="55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BP312" s="33"/>
      <c r="BQ312" s="41" t="s">
        <v>1819</v>
      </c>
    </row>
    <row r="313" spans="1:69" s="3" customFormat="1" ht="67.5" x14ac:dyDescent="0.25">
      <c r="A313" s="35" t="s">
        <v>619</v>
      </c>
      <c r="B313" s="36" t="s">
        <v>1776</v>
      </c>
      <c r="C313" s="432" t="s">
        <v>1821</v>
      </c>
      <c r="D313" s="432"/>
      <c r="E313" s="432"/>
      <c r="F313" s="35" t="s">
        <v>437</v>
      </c>
      <c r="G313" s="55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BP313" s="33"/>
      <c r="BQ313" s="41" t="s">
        <v>1821</v>
      </c>
    </row>
    <row r="314" spans="1:69" s="3" customFormat="1" ht="67.5" x14ac:dyDescent="0.25">
      <c r="A314" s="35" t="s">
        <v>623</v>
      </c>
      <c r="B314" s="36" t="s">
        <v>1778</v>
      </c>
      <c r="C314" s="432" t="s">
        <v>1822</v>
      </c>
      <c r="D314" s="432"/>
      <c r="E314" s="432"/>
      <c r="F314" s="35" t="s">
        <v>437</v>
      </c>
      <c r="G314" s="55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BP314" s="33"/>
      <c r="BQ314" s="41" t="s">
        <v>1822</v>
      </c>
    </row>
    <row r="315" spans="1:69" s="3" customFormat="1" ht="15" x14ac:dyDescent="0.25">
      <c r="A315" s="434" t="s">
        <v>2222</v>
      </c>
      <c r="B315" s="435"/>
      <c r="C315" s="435"/>
      <c r="D315" s="435"/>
      <c r="E315" s="435"/>
      <c r="F315" s="435"/>
      <c r="G315" s="435"/>
      <c r="H315" s="435"/>
      <c r="I315" s="435"/>
      <c r="J315" s="435"/>
      <c r="K315" s="435"/>
      <c r="L315" s="435"/>
      <c r="M315" s="435"/>
      <c r="N315" s="435"/>
      <c r="O315" s="436"/>
      <c r="BP315" s="33" t="s">
        <v>2222</v>
      </c>
      <c r="BQ315" s="41"/>
    </row>
    <row r="316" spans="1:69" s="3" customFormat="1" ht="67.5" x14ac:dyDescent="0.25">
      <c r="A316" s="35" t="s">
        <v>627</v>
      </c>
      <c r="B316" s="36" t="s">
        <v>372</v>
      </c>
      <c r="C316" s="432" t="s">
        <v>373</v>
      </c>
      <c r="D316" s="432"/>
      <c r="E316" s="432"/>
      <c r="F316" s="35" t="s">
        <v>374</v>
      </c>
      <c r="G316" s="58">
        <v>15.4975</v>
      </c>
      <c r="H316" s="39" t="s">
        <v>1696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2223</v>
      </c>
      <c r="O316" s="39">
        <v>7601</v>
      </c>
      <c r="BP316" s="33"/>
      <c r="BQ316" s="41" t="s">
        <v>373</v>
      </c>
    </row>
    <row r="317" spans="1:69" s="3" customFormat="1" ht="15" x14ac:dyDescent="0.25">
      <c r="A317" s="42"/>
      <c r="B317" s="43"/>
      <c r="C317" s="44" t="s">
        <v>2224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2225</v>
      </c>
      <c r="F318" s="49"/>
      <c r="G318" s="50"/>
      <c r="H318" s="51"/>
      <c r="I318" s="17"/>
      <c r="J318" s="17"/>
      <c r="K318" s="17"/>
      <c r="L318" s="52">
        <v>405698</v>
      </c>
      <c r="M318" s="53"/>
      <c r="N318" s="53"/>
      <c r="O318" s="54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2226</v>
      </c>
      <c r="F319" s="49"/>
      <c r="G319" s="50"/>
      <c r="H319" s="51"/>
      <c r="I319" s="17"/>
      <c r="J319" s="17"/>
      <c r="K319" s="17"/>
      <c r="L319" s="52">
        <v>213305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1118531</v>
      </c>
      <c r="M320" s="53"/>
      <c r="N320" s="53"/>
      <c r="O320" s="54"/>
      <c r="BP320" s="33"/>
      <c r="BQ320" s="41"/>
    </row>
    <row r="321" spans="1:69" s="3" customFormat="1" ht="67.5" x14ac:dyDescent="0.25">
      <c r="A321" s="35" t="s">
        <v>629</v>
      </c>
      <c r="B321" s="36" t="s">
        <v>1701</v>
      </c>
      <c r="C321" s="432" t="s">
        <v>2227</v>
      </c>
      <c r="D321" s="432"/>
      <c r="E321" s="432"/>
      <c r="F321" s="35" t="s">
        <v>437</v>
      </c>
      <c r="G321" s="55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BP321" s="33"/>
      <c r="BQ321" s="41" t="s">
        <v>2227</v>
      </c>
    </row>
    <row r="322" spans="1:69" s="3" customFormat="1" ht="15" x14ac:dyDescent="0.25">
      <c r="A322" s="42"/>
      <c r="B322" s="43"/>
      <c r="C322" s="44" t="s">
        <v>2228</v>
      </c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6"/>
      <c r="BP322" s="33"/>
      <c r="BQ322" s="41"/>
    </row>
    <row r="323" spans="1:69" s="3" customFormat="1" ht="67.5" x14ac:dyDescent="0.25">
      <c r="A323" s="35" t="s">
        <v>633</v>
      </c>
      <c r="B323" s="36" t="s">
        <v>1791</v>
      </c>
      <c r="C323" s="432" t="s">
        <v>2229</v>
      </c>
      <c r="D323" s="432"/>
      <c r="E323" s="432"/>
      <c r="F323" s="35" t="s">
        <v>437</v>
      </c>
      <c r="G323" s="55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BP323" s="33"/>
      <c r="BQ323" s="41" t="s">
        <v>2229</v>
      </c>
    </row>
    <row r="324" spans="1:69" s="3" customFormat="1" ht="15" x14ac:dyDescent="0.25">
      <c r="A324" s="42"/>
      <c r="B324" s="43"/>
      <c r="C324" s="44" t="s">
        <v>2230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67.5" x14ac:dyDescent="0.25">
      <c r="A325" s="35" t="s">
        <v>636</v>
      </c>
      <c r="B325" s="36" t="s">
        <v>1833</v>
      </c>
      <c r="C325" s="432" t="s">
        <v>2231</v>
      </c>
      <c r="D325" s="432"/>
      <c r="E325" s="432"/>
      <c r="F325" s="35" t="s">
        <v>437</v>
      </c>
      <c r="G325" s="55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BP325" s="33"/>
      <c r="BQ325" s="41" t="s">
        <v>2231</v>
      </c>
    </row>
    <row r="326" spans="1:69" s="3" customFormat="1" ht="67.5" x14ac:dyDescent="0.25">
      <c r="A326" s="35" t="s">
        <v>641</v>
      </c>
      <c r="B326" s="36" t="s">
        <v>1701</v>
      </c>
      <c r="C326" s="432" t="s">
        <v>2232</v>
      </c>
      <c r="D326" s="432"/>
      <c r="E326" s="432"/>
      <c r="F326" s="35" t="s">
        <v>437</v>
      </c>
      <c r="G326" s="55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BP326" s="33"/>
      <c r="BQ326" s="41" t="s">
        <v>2232</v>
      </c>
    </row>
    <row r="327" spans="1:69" s="3" customFormat="1" ht="67.5" x14ac:dyDescent="0.25">
      <c r="A327" s="35" t="s">
        <v>644</v>
      </c>
      <c r="B327" s="36" t="s">
        <v>1701</v>
      </c>
      <c r="C327" s="432" t="s">
        <v>2233</v>
      </c>
      <c r="D327" s="432"/>
      <c r="E327" s="432"/>
      <c r="F327" s="35" t="s">
        <v>437</v>
      </c>
      <c r="G327" s="38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BP327" s="33"/>
      <c r="BQ327" s="41" t="s">
        <v>2233</v>
      </c>
    </row>
    <row r="328" spans="1:69" s="3" customFormat="1" ht="15" x14ac:dyDescent="0.25">
      <c r="A328" s="42"/>
      <c r="B328" s="43"/>
      <c r="C328" s="44" t="s">
        <v>2234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7.5" x14ac:dyDescent="0.25">
      <c r="A329" s="35" t="s">
        <v>647</v>
      </c>
      <c r="B329" s="36" t="s">
        <v>1701</v>
      </c>
      <c r="C329" s="432" t="s">
        <v>2235</v>
      </c>
      <c r="D329" s="432"/>
      <c r="E329" s="432"/>
      <c r="F329" s="35" t="s">
        <v>437</v>
      </c>
      <c r="G329" s="55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BP329" s="33"/>
      <c r="BQ329" s="41" t="s">
        <v>2235</v>
      </c>
    </row>
    <row r="330" spans="1:69" s="3" customFormat="1" ht="15" x14ac:dyDescent="0.25">
      <c r="A330" s="42"/>
      <c r="B330" s="43"/>
      <c r="C330" s="44" t="s">
        <v>2236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67.5" x14ac:dyDescent="0.25">
      <c r="A331" s="35" t="s">
        <v>652</v>
      </c>
      <c r="B331" s="36" t="s">
        <v>1701</v>
      </c>
      <c r="C331" s="432" t="s">
        <v>2237</v>
      </c>
      <c r="D331" s="432"/>
      <c r="E331" s="432"/>
      <c r="F331" s="35" t="s">
        <v>437</v>
      </c>
      <c r="G331" s="55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BP331" s="33"/>
      <c r="BQ331" s="41" t="s">
        <v>2237</v>
      </c>
    </row>
    <row r="332" spans="1:69" s="3" customFormat="1" ht="15" x14ac:dyDescent="0.25">
      <c r="A332" s="42"/>
      <c r="B332" s="43"/>
      <c r="C332" s="44" t="s">
        <v>2238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67.5" x14ac:dyDescent="0.25">
      <c r="A333" s="35" t="s">
        <v>660</v>
      </c>
      <c r="B333" s="36" t="s">
        <v>1701</v>
      </c>
      <c r="C333" s="432" t="s">
        <v>2239</v>
      </c>
      <c r="D333" s="432"/>
      <c r="E333" s="432"/>
      <c r="F333" s="35" t="s">
        <v>437</v>
      </c>
      <c r="G333" s="55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BP333" s="33"/>
      <c r="BQ333" s="41" t="s">
        <v>2239</v>
      </c>
    </row>
    <row r="334" spans="1:69" s="3" customFormat="1" ht="15" x14ac:dyDescent="0.25">
      <c r="A334" s="42"/>
      <c r="B334" s="43"/>
      <c r="C334" s="44" t="s">
        <v>1854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</row>
    <row r="335" spans="1:69" s="3" customFormat="1" ht="67.5" x14ac:dyDescent="0.25">
      <c r="A335" s="35" t="s">
        <v>662</v>
      </c>
      <c r="B335" s="36" t="s">
        <v>1833</v>
      </c>
      <c r="C335" s="432" t="s">
        <v>2240</v>
      </c>
      <c r="D335" s="432"/>
      <c r="E335" s="432"/>
      <c r="F335" s="35" t="s">
        <v>437</v>
      </c>
      <c r="G335" s="55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BP335" s="33"/>
      <c r="BQ335" s="41" t="s">
        <v>2240</v>
      </c>
    </row>
    <row r="336" spans="1:69" s="3" customFormat="1" ht="67.5" x14ac:dyDescent="0.25">
      <c r="A336" s="35" t="s">
        <v>669</v>
      </c>
      <c r="B336" s="36" t="s">
        <v>1833</v>
      </c>
      <c r="C336" s="432" t="s">
        <v>2241</v>
      </c>
      <c r="D336" s="432"/>
      <c r="E336" s="432"/>
      <c r="F336" s="35" t="s">
        <v>437</v>
      </c>
      <c r="G336" s="55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BP336" s="33"/>
      <c r="BQ336" s="41" t="s">
        <v>2241</v>
      </c>
    </row>
    <row r="337" spans="1:69" s="3" customFormat="1" ht="67.5" x14ac:dyDescent="0.25">
      <c r="A337" s="35" t="s">
        <v>671</v>
      </c>
      <c r="B337" s="36" t="s">
        <v>1833</v>
      </c>
      <c r="C337" s="432" t="s">
        <v>2242</v>
      </c>
      <c r="D337" s="432"/>
      <c r="E337" s="432"/>
      <c r="F337" s="35" t="s">
        <v>437</v>
      </c>
      <c r="G337" s="55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BP337" s="33"/>
      <c r="BQ337" s="41" t="s">
        <v>2242</v>
      </c>
    </row>
    <row r="338" spans="1:69" s="3" customFormat="1" ht="67.5" x14ac:dyDescent="0.25">
      <c r="A338" s="35" t="s">
        <v>674</v>
      </c>
      <c r="B338" s="36" t="s">
        <v>1833</v>
      </c>
      <c r="C338" s="432" t="s">
        <v>2243</v>
      </c>
      <c r="D338" s="432"/>
      <c r="E338" s="432"/>
      <c r="F338" s="35" t="s">
        <v>437</v>
      </c>
      <c r="G338" s="55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BP338" s="33"/>
      <c r="BQ338" s="41" t="s">
        <v>2243</v>
      </c>
    </row>
    <row r="339" spans="1:69" s="3" customFormat="1" ht="67.5" x14ac:dyDescent="0.25">
      <c r="A339" s="35" t="s">
        <v>683</v>
      </c>
      <c r="B339" s="36" t="s">
        <v>1701</v>
      </c>
      <c r="C339" s="432" t="s">
        <v>2244</v>
      </c>
      <c r="D339" s="432"/>
      <c r="E339" s="432"/>
      <c r="F339" s="35" t="s">
        <v>437</v>
      </c>
      <c r="G339" s="55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BP339" s="33"/>
      <c r="BQ339" s="41" t="s">
        <v>2244</v>
      </c>
    </row>
    <row r="340" spans="1:69" s="3" customFormat="1" ht="67.5" x14ac:dyDescent="0.25">
      <c r="A340" s="35" t="s">
        <v>685</v>
      </c>
      <c r="B340" s="36" t="s">
        <v>1701</v>
      </c>
      <c r="C340" s="432" t="s">
        <v>2245</v>
      </c>
      <c r="D340" s="432"/>
      <c r="E340" s="432"/>
      <c r="F340" s="35" t="s">
        <v>437</v>
      </c>
      <c r="G340" s="55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BP340" s="33"/>
      <c r="BQ340" s="41" t="s">
        <v>2245</v>
      </c>
    </row>
    <row r="341" spans="1:69" s="3" customFormat="1" ht="67.5" x14ac:dyDescent="0.25">
      <c r="A341" s="35" t="s">
        <v>688</v>
      </c>
      <c r="B341" s="36" t="s">
        <v>1701</v>
      </c>
      <c r="C341" s="432" t="s">
        <v>2246</v>
      </c>
      <c r="D341" s="432"/>
      <c r="E341" s="432"/>
      <c r="F341" s="35" t="s">
        <v>437</v>
      </c>
      <c r="G341" s="55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BP341" s="33"/>
      <c r="BQ341" s="41" t="s">
        <v>2246</v>
      </c>
    </row>
    <row r="342" spans="1:69" s="3" customFormat="1" ht="67.5" x14ac:dyDescent="0.25">
      <c r="A342" s="35" t="s">
        <v>690</v>
      </c>
      <c r="B342" s="36" t="s">
        <v>1701</v>
      </c>
      <c r="C342" s="432" t="s">
        <v>2182</v>
      </c>
      <c r="D342" s="432"/>
      <c r="E342" s="432"/>
      <c r="F342" s="35" t="s">
        <v>437</v>
      </c>
      <c r="G342" s="55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BP342" s="33"/>
      <c r="BQ342" s="41" t="s">
        <v>2182</v>
      </c>
    </row>
    <row r="343" spans="1:69" s="3" customFormat="1" ht="67.5" x14ac:dyDescent="0.25">
      <c r="A343" s="35" t="s">
        <v>695</v>
      </c>
      <c r="B343" s="36" t="s">
        <v>1701</v>
      </c>
      <c r="C343" s="432" t="s">
        <v>2183</v>
      </c>
      <c r="D343" s="432"/>
      <c r="E343" s="432"/>
      <c r="F343" s="35" t="s">
        <v>437</v>
      </c>
      <c r="G343" s="55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BP343" s="33"/>
      <c r="BQ343" s="41" t="s">
        <v>2183</v>
      </c>
    </row>
    <row r="344" spans="1:69" s="3" customFormat="1" ht="67.5" x14ac:dyDescent="0.25">
      <c r="A344" s="35" t="s">
        <v>698</v>
      </c>
      <c r="B344" s="36" t="s">
        <v>534</v>
      </c>
      <c r="C344" s="432" t="s">
        <v>535</v>
      </c>
      <c r="D344" s="432"/>
      <c r="E344" s="432"/>
      <c r="F344" s="35" t="s">
        <v>174</v>
      </c>
      <c r="G344" s="5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2247</v>
      </c>
      <c r="O344" s="39">
        <v>151</v>
      </c>
      <c r="BP344" s="33"/>
      <c r="BQ344" s="41" t="s">
        <v>535</v>
      </c>
    </row>
    <row r="345" spans="1:69" s="3" customFormat="1" ht="15" x14ac:dyDescent="0.25">
      <c r="A345" s="42"/>
      <c r="B345" s="43"/>
      <c r="C345" s="44" t="s">
        <v>2248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2249</v>
      </c>
      <c r="F346" s="49"/>
      <c r="G346" s="50"/>
      <c r="H346" s="51"/>
      <c r="I346" s="17"/>
      <c r="J346" s="17"/>
      <c r="K346" s="17"/>
      <c r="L346" s="52">
        <v>6478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2250</v>
      </c>
      <c r="F347" s="49"/>
      <c r="G347" s="50"/>
      <c r="H347" s="51"/>
      <c r="I347" s="17"/>
      <c r="J347" s="17"/>
      <c r="K347" s="17"/>
      <c r="L347" s="52">
        <v>3406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16919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700</v>
      </c>
      <c r="B349" s="36" t="s">
        <v>1715</v>
      </c>
      <c r="C349" s="432" t="s">
        <v>2251</v>
      </c>
      <c r="D349" s="432"/>
      <c r="E349" s="432"/>
      <c r="F349" s="35" t="s">
        <v>437</v>
      </c>
      <c r="G349" s="55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BP349" s="33"/>
      <c r="BQ349" s="41" t="s">
        <v>2251</v>
      </c>
    </row>
    <row r="350" spans="1:69" s="3" customFormat="1" ht="67.5" x14ac:dyDescent="0.25">
      <c r="A350" s="35" t="s">
        <v>702</v>
      </c>
      <c r="B350" s="36" t="s">
        <v>1715</v>
      </c>
      <c r="C350" s="432" t="s">
        <v>2252</v>
      </c>
      <c r="D350" s="432"/>
      <c r="E350" s="432"/>
      <c r="F350" s="35" t="s">
        <v>437</v>
      </c>
      <c r="G350" s="55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BP350" s="33"/>
      <c r="BQ350" s="41" t="s">
        <v>2252</v>
      </c>
    </row>
    <row r="351" spans="1:69" s="3" customFormat="1" ht="67.5" x14ac:dyDescent="0.25">
      <c r="A351" s="35" t="s">
        <v>705</v>
      </c>
      <c r="B351" s="36" t="s">
        <v>1715</v>
      </c>
      <c r="C351" s="432" t="s">
        <v>2253</v>
      </c>
      <c r="D351" s="432"/>
      <c r="E351" s="432"/>
      <c r="F351" s="35" t="s">
        <v>437</v>
      </c>
      <c r="G351" s="55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BP351" s="33"/>
      <c r="BQ351" s="41" t="s">
        <v>2253</v>
      </c>
    </row>
    <row r="352" spans="1:69" s="3" customFormat="1" ht="67.5" x14ac:dyDescent="0.25">
      <c r="A352" s="35" t="s">
        <v>707</v>
      </c>
      <c r="B352" s="36" t="s">
        <v>1715</v>
      </c>
      <c r="C352" s="432" t="s">
        <v>2254</v>
      </c>
      <c r="D352" s="432"/>
      <c r="E352" s="432"/>
      <c r="F352" s="35" t="s">
        <v>437</v>
      </c>
      <c r="G352" s="55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BP352" s="33"/>
      <c r="BQ352" s="41" t="s">
        <v>2254</v>
      </c>
    </row>
    <row r="353" spans="1:69" s="3" customFormat="1" ht="67.5" x14ac:dyDescent="0.25">
      <c r="A353" s="35" t="s">
        <v>710</v>
      </c>
      <c r="B353" s="36" t="s">
        <v>1866</v>
      </c>
      <c r="C353" s="432" t="s">
        <v>2255</v>
      </c>
      <c r="D353" s="432"/>
      <c r="E353" s="432"/>
      <c r="F353" s="35" t="s">
        <v>437</v>
      </c>
      <c r="G353" s="55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BP353" s="33"/>
      <c r="BQ353" s="41" t="s">
        <v>2255</v>
      </c>
    </row>
    <row r="354" spans="1:69" s="3" customFormat="1" ht="67.5" x14ac:dyDescent="0.25">
      <c r="A354" s="35" t="s">
        <v>713</v>
      </c>
      <c r="B354" s="36" t="s">
        <v>1727</v>
      </c>
      <c r="C354" s="432" t="s">
        <v>1728</v>
      </c>
      <c r="D354" s="432"/>
      <c r="E354" s="432"/>
      <c r="F354" s="35" t="s">
        <v>174</v>
      </c>
      <c r="G354" s="38">
        <v>1.8</v>
      </c>
      <c r="H354" s="39" t="s">
        <v>1729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2256</v>
      </c>
      <c r="O354" s="39">
        <v>1039</v>
      </c>
      <c r="BP354" s="33"/>
      <c r="BQ354" s="41" t="s">
        <v>1728</v>
      </c>
    </row>
    <row r="355" spans="1:69" s="3" customFormat="1" ht="15" x14ac:dyDescent="0.25">
      <c r="A355" s="42"/>
      <c r="B355" s="43"/>
      <c r="C355" s="44" t="s">
        <v>2257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2258</v>
      </c>
      <c r="F356" s="49"/>
      <c r="G356" s="50"/>
      <c r="H356" s="51"/>
      <c r="I356" s="17"/>
      <c r="J356" s="17"/>
      <c r="K356" s="17"/>
      <c r="L356" s="52">
        <v>18759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2259</v>
      </c>
      <c r="F357" s="49"/>
      <c r="G357" s="50"/>
      <c r="H357" s="51"/>
      <c r="I357" s="17"/>
      <c r="J357" s="17"/>
      <c r="K357" s="17"/>
      <c r="L357" s="52">
        <v>9863</v>
      </c>
      <c r="M357" s="53"/>
      <c r="N357" s="53"/>
      <c r="O357" s="54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52509</v>
      </c>
      <c r="M358" s="53"/>
      <c r="N358" s="53"/>
      <c r="O358" s="54"/>
      <c r="BP358" s="33"/>
      <c r="BQ358" s="41"/>
    </row>
    <row r="359" spans="1:69" s="3" customFormat="1" ht="67.5" x14ac:dyDescent="0.25">
      <c r="A359" s="35" t="s">
        <v>1872</v>
      </c>
      <c r="B359" s="36" t="s">
        <v>1734</v>
      </c>
      <c r="C359" s="432" t="s">
        <v>1873</v>
      </c>
      <c r="D359" s="432"/>
      <c r="E359" s="432"/>
      <c r="F359" s="35" t="s">
        <v>437</v>
      </c>
      <c r="G359" s="55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BP359" s="33"/>
      <c r="BQ359" s="41" t="s">
        <v>1873</v>
      </c>
    </row>
    <row r="360" spans="1:69" s="3" customFormat="1" ht="67.5" x14ac:dyDescent="0.25">
      <c r="A360" s="35" t="s">
        <v>724</v>
      </c>
      <c r="B360" s="36" t="s">
        <v>1734</v>
      </c>
      <c r="C360" s="432" t="s">
        <v>1735</v>
      </c>
      <c r="D360" s="432"/>
      <c r="E360" s="432"/>
      <c r="F360" s="35" t="s">
        <v>437</v>
      </c>
      <c r="G360" s="55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BP360" s="33"/>
      <c r="BQ360" s="41" t="s">
        <v>1735</v>
      </c>
    </row>
    <row r="361" spans="1:69" s="3" customFormat="1" ht="67.5" x14ac:dyDescent="0.25">
      <c r="A361" s="35" t="s">
        <v>1874</v>
      </c>
      <c r="B361" s="36" t="s">
        <v>1734</v>
      </c>
      <c r="C361" s="432" t="s">
        <v>1736</v>
      </c>
      <c r="D361" s="432"/>
      <c r="E361" s="432"/>
      <c r="F361" s="35" t="s">
        <v>437</v>
      </c>
      <c r="G361" s="55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BP361" s="33"/>
      <c r="BQ361" s="41" t="s">
        <v>1736</v>
      </c>
    </row>
    <row r="362" spans="1:69" s="3" customFormat="1" ht="67.5" x14ac:dyDescent="0.25">
      <c r="A362" s="35" t="s">
        <v>1875</v>
      </c>
      <c r="B362" s="36" t="s">
        <v>1734</v>
      </c>
      <c r="C362" s="432" t="s">
        <v>1876</v>
      </c>
      <c r="D362" s="432"/>
      <c r="E362" s="432"/>
      <c r="F362" s="35" t="s">
        <v>437</v>
      </c>
      <c r="G362" s="55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BP362" s="33"/>
      <c r="BQ362" s="41" t="s">
        <v>1876</v>
      </c>
    </row>
    <row r="363" spans="1:69" s="3" customFormat="1" ht="67.5" x14ac:dyDescent="0.25">
      <c r="A363" s="35" t="s">
        <v>736</v>
      </c>
      <c r="B363" s="36" t="s">
        <v>1737</v>
      </c>
      <c r="C363" s="432" t="s">
        <v>1738</v>
      </c>
      <c r="D363" s="432"/>
      <c r="E363" s="432"/>
      <c r="F363" s="35" t="s">
        <v>437</v>
      </c>
      <c r="G363" s="55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BP363" s="33"/>
      <c r="BQ363" s="41" t="s">
        <v>1738</v>
      </c>
    </row>
    <row r="364" spans="1:69" s="3" customFormat="1" ht="15" x14ac:dyDescent="0.25">
      <c r="A364" s="42"/>
      <c r="B364" s="43"/>
      <c r="C364" s="44" t="s">
        <v>2260</v>
      </c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6"/>
      <c r="BP364" s="33"/>
      <c r="BQ364" s="41"/>
    </row>
    <row r="365" spans="1:69" s="3" customFormat="1" ht="67.5" x14ac:dyDescent="0.25">
      <c r="A365" s="35" t="s">
        <v>746</v>
      </c>
      <c r="B365" s="36" t="s">
        <v>1791</v>
      </c>
      <c r="C365" s="432" t="s">
        <v>2195</v>
      </c>
      <c r="D365" s="432"/>
      <c r="E365" s="432"/>
      <c r="F365" s="35" t="s">
        <v>437</v>
      </c>
      <c r="G365" s="55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BP365" s="33"/>
      <c r="BQ365" s="41" t="s">
        <v>2195</v>
      </c>
    </row>
    <row r="366" spans="1:69" s="3" customFormat="1" ht="67.5" x14ac:dyDescent="0.25">
      <c r="A366" s="35" t="s">
        <v>1878</v>
      </c>
      <c r="B366" s="36" t="s">
        <v>1743</v>
      </c>
      <c r="C366" s="432" t="s">
        <v>1744</v>
      </c>
      <c r="D366" s="432"/>
      <c r="E366" s="432"/>
      <c r="F366" s="35" t="s">
        <v>437</v>
      </c>
      <c r="G366" s="55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BP366" s="33"/>
      <c r="BQ366" s="41" t="s">
        <v>1744</v>
      </c>
    </row>
    <row r="367" spans="1:69" s="3" customFormat="1" ht="67.5" x14ac:dyDescent="0.25">
      <c r="A367" s="35" t="s">
        <v>753</v>
      </c>
      <c r="B367" s="36" t="s">
        <v>2196</v>
      </c>
      <c r="C367" s="432" t="s">
        <v>2261</v>
      </c>
      <c r="D367" s="432"/>
      <c r="E367" s="432"/>
      <c r="F367" s="35" t="s">
        <v>437</v>
      </c>
      <c r="G367" s="55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BP367" s="33"/>
      <c r="BQ367" s="41" t="s">
        <v>2261</v>
      </c>
    </row>
    <row r="368" spans="1:69" s="3" customFormat="1" ht="67.5" x14ac:dyDescent="0.25">
      <c r="A368" s="35" t="s">
        <v>755</v>
      </c>
      <c r="B368" s="36" t="s">
        <v>1741</v>
      </c>
      <c r="C368" s="432" t="s">
        <v>1742</v>
      </c>
      <c r="D368" s="432"/>
      <c r="E368" s="432"/>
      <c r="F368" s="35" t="s">
        <v>437</v>
      </c>
      <c r="G368" s="55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BP368" s="33"/>
      <c r="BQ368" s="41" t="s">
        <v>1742</v>
      </c>
    </row>
    <row r="369" spans="1:69" s="3" customFormat="1" ht="67.5" x14ac:dyDescent="0.25">
      <c r="A369" s="35" t="s">
        <v>758</v>
      </c>
      <c r="B369" s="36" t="s">
        <v>1741</v>
      </c>
      <c r="C369" s="432" t="s">
        <v>1879</v>
      </c>
      <c r="D369" s="432"/>
      <c r="E369" s="432"/>
      <c r="F369" s="35" t="s">
        <v>437</v>
      </c>
      <c r="G369" s="55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BP369" s="33"/>
      <c r="BQ369" s="41" t="s">
        <v>1879</v>
      </c>
    </row>
    <row r="370" spans="1:69" s="3" customFormat="1" ht="67.5" x14ac:dyDescent="0.25">
      <c r="A370" s="35" t="s">
        <v>1880</v>
      </c>
      <c r="B370" s="36" t="s">
        <v>1769</v>
      </c>
      <c r="C370" s="432" t="s">
        <v>1770</v>
      </c>
      <c r="D370" s="432"/>
      <c r="E370" s="432"/>
      <c r="F370" s="35" t="s">
        <v>437</v>
      </c>
      <c r="G370" s="55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BP370" s="33"/>
      <c r="BQ370" s="41" t="s">
        <v>1770</v>
      </c>
    </row>
    <row r="371" spans="1:69" s="3" customFormat="1" ht="67.5" x14ac:dyDescent="0.25">
      <c r="A371" s="35" t="s">
        <v>763</v>
      </c>
      <c r="B371" s="36" t="s">
        <v>1881</v>
      </c>
      <c r="C371" s="432" t="s">
        <v>1882</v>
      </c>
      <c r="D371" s="432"/>
      <c r="E371" s="432"/>
      <c r="F371" s="35" t="s">
        <v>437</v>
      </c>
      <c r="G371" s="55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BP371" s="33"/>
      <c r="BQ371" s="41" t="s">
        <v>1882</v>
      </c>
    </row>
    <row r="372" spans="1:69" s="3" customFormat="1" ht="67.5" x14ac:dyDescent="0.25">
      <c r="A372" s="35" t="s">
        <v>771</v>
      </c>
      <c r="B372" s="36" t="s">
        <v>1776</v>
      </c>
      <c r="C372" s="432" t="s">
        <v>1883</v>
      </c>
      <c r="D372" s="432"/>
      <c r="E372" s="432"/>
      <c r="F372" s="35" t="s">
        <v>437</v>
      </c>
      <c r="G372" s="55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BP372" s="33"/>
      <c r="BQ372" s="41" t="s">
        <v>1883</v>
      </c>
    </row>
    <row r="373" spans="1:69" s="3" customFormat="1" ht="67.5" x14ac:dyDescent="0.25">
      <c r="A373" s="35" t="s">
        <v>774</v>
      </c>
      <c r="B373" s="36" t="s">
        <v>1778</v>
      </c>
      <c r="C373" s="432" t="s">
        <v>2262</v>
      </c>
      <c r="D373" s="432"/>
      <c r="E373" s="432"/>
      <c r="F373" s="35" t="s">
        <v>437</v>
      </c>
      <c r="G373" s="55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BP373" s="33"/>
      <c r="BQ373" s="41" t="s">
        <v>2262</v>
      </c>
    </row>
    <row r="374" spans="1:69" s="3" customFormat="1" ht="67.5" x14ac:dyDescent="0.25">
      <c r="A374" s="35" t="s">
        <v>779</v>
      </c>
      <c r="B374" s="36" t="s">
        <v>1780</v>
      </c>
      <c r="C374" s="432" t="s">
        <v>1885</v>
      </c>
      <c r="D374" s="432"/>
      <c r="E374" s="432"/>
      <c r="F374" s="35" t="s">
        <v>437</v>
      </c>
      <c r="G374" s="55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BP374" s="33"/>
      <c r="BQ374" s="41" t="s">
        <v>1885</v>
      </c>
    </row>
    <row r="375" spans="1:69" s="3" customFormat="1" ht="67.5" x14ac:dyDescent="0.25">
      <c r="A375" s="35" t="s">
        <v>788</v>
      </c>
      <c r="B375" s="36" t="s">
        <v>1778</v>
      </c>
      <c r="C375" s="432" t="s">
        <v>2263</v>
      </c>
      <c r="D375" s="432"/>
      <c r="E375" s="432"/>
      <c r="F375" s="35" t="s">
        <v>437</v>
      </c>
      <c r="G375" s="55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BP375" s="33"/>
      <c r="BQ375" s="41" t="s">
        <v>2263</v>
      </c>
    </row>
    <row r="376" spans="1:69" s="3" customFormat="1" ht="67.5" x14ac:dyDescent="0.25">
      <c r="A376" s="35" t="s">
        <v>792</v>
      </c>
      <c r="B376" s="36" t="s">
        <v>1780</v>
      </c>
      <c r="C376" s="432" t="s">
        <v>2209</v>
      </c>
      <c r="D376" s="432"/>
      <c r="E376" s="432"/>
      <c r="F376" s="35" t="s">
        <v>437</v>
      </c>
      <c r="G376" s="55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BP376" s="33"/>
      <c r="BQ376" s="41" t="s">
        <v>2209</v>
      </c>
    </row>
    <row r="377" spans="1:69" s="3" customFormat="1" ht="67.5" x14ac:dyDescent="0.25">
      <c r="A377" s="35" t="s">
        <v>794</v>
      </c>
      <c r="B377" s="36" t="s">
        <v>1776</v>
      </c>
      <c r="C377" s="432" t="s">
        <v>1789</v>
      </c>
      <c r="D377" s="432"/>
      <c r="E377" s="432"/>
      <c r="F377" s="35" t="s">
        <v>437</v>
      </c>
      <c r="G377" s="55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BP377" s="33"/>
      <c r="BQ377" s="41" t="s">
        <v>1789</v>
      </c>
    </row>
    <row r="378" spans="1:69" s="3" customFormat="1" ht="67.5" x14ac:dyDescent="0.25">
      <c r="A378" s="35" t="s">
        <v>796</v>
      </c>
      <c r="B378" s="36" t="s">
        <v>1778</v>
      </c>
      <c r="C378" s="432" t="s">
        <v>1790</v>
      </c>
      <c r="D378" s="432"/>
      <c r="E378" s="432"/>
      <c r="F378" s="35" t="s">
        <v>437</v>
      </c>
      <c r="G378" s="55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BP378" s="33"/>
      <c r="BQ378" s="41" t="s">
        <v>1790</v>
      </c>
    </row>
    <row r="379" spans="1:69" s="3" customFormat="1" ht="67.5" x14ac:dyDescent="0.25">
      <c r="A379" s="35" t="s">
        <v>798</v>
      </c>
      <c r="B379" s="36" t="s">
        <v>1776</v>
      </c>
      <c r="C379" s="432" t="s">
        <v>2264</v>
      </c>
      <c r="D379" s="432"/>
      <c r="E379" s="432"/>
      <c r="F379" s="35" t="s">
        <v>437</v>
      </c>
      <c r="G379" s="55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BP379" s="33"/>
      <c r="BQ379" s="41" t="s">
        <v>2264</v>
      </c>
    </row>
    <row r="380" spans="1:69" s="3" customFormat="1" ht="67.5" x14ac:dyDescent="0.25">
      <c r="A380" s="35" t="s">
        <v>800</v>
      </c>
      <c r="B380" s="36" t="s">
        <v>1778</v>
      </c>
      <c r="C380" s="432" t="s">
        <v>2265</v>
      </c>
      <c r="D380" s="432"/>
      <c r="E380" s="432"/>
      <c r="F380" s="35" t="s">
        <v>437</v>
      </c>
      <c r="G380" s="55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BP380" s="33"/>
      <c r="BQ380" s="41" t="s">
        <v>2265</v>
      </c>
    </row>
    <row r="381" spans="1:69" s="3" customFormat="1" ht="67.5" x14ac:dyDescent="0.25">
      <c r="A381" s="35" t="s">
        <v>802</v>
      </c>
      <c r="B381" s="36" t="s">
        <v>534</v>
      </c>
      <c r="C381" s="432" t="s">
        <v>535</v>
      </c>
      <c r="D381" s="432"/>
      <c r="E381" s="432"/>
      <c r="F381" s="35" t="s">
        <v>174</v>
      </c>
      <c r="G381" s="5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2266</v>
      </c>
      <c r="O381" s="39">
        <v>16</v>
      </c>
      <c r="BP381" s="33"/>
      <c r="BQ381" s="41" t="s">
        <v>535</v>
      </c>
    </row>
    <row r="382" spans="1:69" s="3" customFormat="1" ht="15" x14ac:dyDescent="0.25">
      <c r="A382" s="42"/>
      <c r="B382" s="43"/>
      <c r="C382" s="44" t="s">
        <v>2267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2268</v>
      </c>
      <c r="F383" s="49"/>
      <c r="G383" s="50"/>
      <c r="H383" s="51"/>
      <c r="I383" s="17"/>
      <c r="J383" s="17"/>
      <c r="K383" s="17"/>
      <c r="L383" s="52">
        <v>688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2269</v>
      </c>
      <c r="F384" s="49"/>
      <c r="G384" s="50"/>
      <c r="H384" s="51"/>
      <c r="I384" s="17"/>
      <c r="J384" s="17"/>
      <c r="K384" s="17"/>
      <c r="L384" s="52">
        <v>362</v>
      </c>
      <c r="M384" s="53"/>
      <c r="N384" s="53"/>
      <c r="O384" s="54"/>
      <c r="BP384" s="33"/>
      <c r="BQ384" s="41"/>
    </row>
    <row r="385" spans="1:69" s="3" customFormat="1" ht="15" x14ac:dyDescent="0.25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1797</v>
      </c>
      <c r="M385" s="53"/>
      <c r="N385" s="53"/>
      <c r="O385" s="54"/>
      <c r="BP385" s="33"/>
      <c r="BQ385" s="41"/>
    </row>
    <row r="386" spans="1:69" s="3" customFormat="1" ht="67.5" x14ac:dyDescent="0.25">
      <c r="A386" s="35" t="s">
        <v>807</v>
      </c>
      <c r="B386" s="36" t="s">
        <v>1715</v>
      </c>
      <c r="C386" s="432" t="s">
        <v>1891</v>
      </c>
      <c r="D386" s="432"/>
      <c r="E386" s="432"/>
      <c r="F386" s="35" t="s">
        <v>437</v>
      </c>
      <c r="G386" s="55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BP386" s="33"/>
      <c r="BQ386" s="41" t="s">
        <v>1891</v>
      </c>
    </row>
    <row r="387" spans="1:69" s="3" customFormat="1" ht="67.5" x14ac:dyDescent="0.25">
      <c r="A387" s="35" t="s">
        <v>809</v>
      </c>
      <c r="B387" s="36" t="s">
        <v>1734</v>
      </c>
      <c r="C387" s="432" t="s">
        <v>1798</v>
      </c>
      <c r="D387" s="432"/>
      <c r="E387" s="432"/>
      <c r="F387" s="35" t="s">
        <v>437</v>
      </c>
      <c r="G387" s="55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BP387" s="33"/>
      <c r="BQ387" s="41" t="s">
        <v>1798</v>
      </c>
    </row>
    <row r="388" spans="1:69" s="3" customFormat="1" ht="67.5" x14ac:dyDescent="0.25">
      <c r="A388" s="35" t="s">
        <v>811</v>
      </c>
      <c r="B388" s="36" t="s">
        <v>1769</v>
      </c>
      <c r="C388" s="432" t="s">
        <v>1799</v>
      </c>
      <c r="D388" s="432"/>
      <c r="E388" s="432"/>
      <c r="F388" s="35" t="s">
        <v>437</v>
      </c>
      <c r="G388" s="55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BP388" s="33"/>
      <c r="BQ388" s="41" t="s">
        <v>1799</v>
      </c>
    </row>
    <row r="389" spans="1:69" s="3" customFormat="1" ht="67.5" x14ac:dyDescent="0.25">
      <c r="A389" s="35" t="s">
        <v>820</v>
      </c>
      <c r="B389" s="36" t="s">
        <v>1769</v>
      </c>
      <c r="C389" s="432" t="s">
        <v>1800</v>
      </c>
      <c r="D389" s="432"/>
      <c r="E389" s="432"/>
      <c r="F389" s="35" t="s">
        <v>437</v>
      </c>
      <c r="G389" s="55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BP389" s="33"/>
      <c r="BQ389" s="41" t="s">
        <v>1800</v>
      </c>
    </row>
    <row r="390" spans="1:69" s="3" customFormat="1" ht="67.5" x14ac:dyDescent="0.25">
      <c r="A390" s="35" t="s">
        <v>1892</v>
      </c>
      <c r="B390" s="36" t="s">
        <v>1801</v>
      </c>
      <c r="C390" s="432" t="s">
        <v>1802</v>
      </c>
      <c r="D390" s="432"/>
      <c r="E390" s="432"/>
      <c r="F390" s="35" t="s">
        <v>437</v>
      </c>
      <c r="G390" s="55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BP390" s="33"/>
      <c r="BQ390" s="41" t="s">
        <v>1802</v>
      </c>
    </row>
    <row r="391" spans="1:69" s="3" customFormat="1" ht="67.5" x14ac:dyDescent="0.25">
      <c r="A391" s="35" t="s">
        <v>825</v>
      </c>
      <c r="B391" s="36" t="s">
        <v>1816</v>
      </c>
      <c r="C391" s="432" t="s">
        <v>2270</v>
      </c>
      <c r="D391" s="432"/>
      <c r="E391" s="432"/>
      <c r="F391" s="35" t="s">
        <v>437</v>
      </c>
      <c r="G391" s="55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BP391" s="33"/>
      <c r="BQ391" s="41" t="s">
        <v>2270</v>
      </c>
    </row>
    <row r="392" spans="1:69" s="3" customFormat="1" ht="67.5" x14ac:dyDescent="0.25">
      <c r="A392" s="35" t="s">
        <v>827</v>
      </c>
      <c r="B392" s="36" t="s">
        <v>1818</v>
      </c>
      <c r="C392" s="432" t="s">
        <v>1819</v>
      </c>
      <c r="D392" s="432"/>
      <c r="E392" s="432"/>
      <c r="F392" s="35" t="s">
        <v>437</v>
      </c>
      <c r="G392" s="55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BP392" s="33"/>
      <c r="BQ392" s="41" t="s">
        <v>1819</v>
      </c>
    </row>
    <row r="393" spans="1:69" s="3" customFormat="1" ht="67.5" x14ac:dyDescent="0.25">
      <c r="A393" s="35" t="s">
        <v>832</v>
      </c>
      <c r="B393" s="36" t="s">
        <v>1776</v>
      </c>
      <c r="C393" s="432" t="s">
        <v>2271</v>
      </c>
      <c r="D393" s="432"/>
      <c r="E393" s="432"/>
      <c r="F393" s="35" t="s">
        <v>437</v>
      </c>
      <c r="G393" s="55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BP393" s="33"/>
      <c r="BQ393" s="41" t="s">
        <v>2271</v>
      </c>
    </row>
    <row r="394" spans="1:69" s="3" customFormat="1" ht="67.5" x14ac:dyDescent="0.25">
      <c r="A394" s="35" t="s">
        <v>835</v>
      </c>
      <c r="B394" s="36" t="s">
        <v>1778</v>
      </c>
      <c r="C394" s="432" t="s">
        <v>2272</v>
      </c>
      <c r="D394" s="432"/>
      <c r="E394" s="432"/>
      <c r="F394" s="35" t="s">
        <v>437</v>
      </c>
      <c r="G394" s="55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BP394" s="33"/>
      <c r="BQ394" s="41" t="s">
        <v>2272</v>
      </c>
    </row>
    <row r="395" spans="1:69" s="3" customFormat="1" ht="67.5" x14ac:dyDescent="0.25">
      <c r="A395" s="35" t="s">
        <v>837</v>
      </c>
      <c r="B395" s="36" t="s">
        <v>1727</v>
      </c>
      <c r="C395" s="432" t="s">
        <v>1728</v>
      </c>
      <c r="D395" s="432"/>
      <c r="E395" s="432"/>
      <c r="F395" s="35" t="s">
        <v>174</v>
      </c>
      <c r="G395" s="56">
        <v>1.1399999999999999</v>
      </c>
      <c r="H395" s="39" t="s">
        <v>1729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2273</v>
      </c>
      <c r="O395" s="39">
        <v>659</v>
      </c>
      <c r="BP395" s="33"/>
      <c r="BQ395" s="41" t="s">
        <v>1728</v>
      </c>
    </row>
    <row r="396" spans="1:69" s="3" customFormat="1" ht="15" x14ac:dyDescent="0.25">
      <c r="A396" s="42"/>
      <c r="B396" s="43"/>
      <c r="C396" s="44" t="s">
        <v>2274</v>
      </c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6"/>
      <c r="BP396" s="33"/>
      <c r="BQ396" s="41"/>
    </row>
    <row r="397" spans="1:69" s="3" customFormat="1" ht="15" x14ac:dyDescent="0.25">
      <c r="A397" s="47"/>
      <c r="B397" s="48"/>
      <c r="C397" s="48"/>
      <c r="D397" s="48"/>
      <c r="E397" s="49" t="s">
        <v>2275</v>
      </c>
      <c r="F397" s="49"/>
      <c r="G397" s="50"/>
      <c r="H397" s="51"/>
      <c r="I397" s="17"/>
      <c r="J397" s="17"/>
      <c r="K397" s="17"/>
      <c r="L397" s="52">
        <v>11880</v>
      </c>
      <c r="M397" s="53"/>
      <c r="N397" s="53"/>
      <c r="O397" s="54"/>
      <c r="BP397" s="33"/>
      <c r="BQ397" s="41"/>
    </row>
    <row r="398" spans="1:69" s="3" customFormat="1" ht="15" x14ac:dyDescent="0.25">
      <c r="A398" s="47"/>
      <c r="B398" s="48"/>
      <c r="C398" s="48"/>
      <c r="D398" s="48"/>
      <c r="E398" s="49" t="s">
        <v>2276</v>
      </c>
      <c r="F398" s="49"/>
      <c r="G398" s="50"/>
      <c r="H398" s="51"/>
      <c r="I398" s="17"/>
      <c r="J398" s="17"/>
      <c r="K398" s="17"/>
      <c r="L398" s="52">
        <v>6246</v>
      </c>
      <c r="M398" s="53"/>
      <c r="N398" s="53"/>
      <c r="O398" s="54"/>
      <c r="BP398" s="33"/>
      <c r="BQ398" s="41"/>
    </row>
    <row r="399" spans="1:69" s="3" customFormat="1" ht="15" x14ac:dyDescent="0.25">
      <c r="A399" s="47"/>
      <c r="B399" s="48"/>
      <c r="C399" s="48"/>
      <c r="D399" s="48"/>
      <c r="E399" s="49" t="s">
        <v>47</v>
      </c>
      <c r="F399" s="49"/>
      <c r="G399" s="50"/>
      <c r="H399" s="51"/>
      <c r="I399" s="17"/>
      <c r="J399" s="17"/>
      <c r="K399" s="17"/>
      <c r="L399" s="52">
        <v>33255</v>
      </c>
      <c r="M399" s="53"/>
      <c r="N399" s="53"/>
      <c r="O399" s="54"/>
      <c r="BP399" s="33"/>
      <c r="BQ399" s="41"/>
    </row>
    <row r="400" spans="1:69" s="3" customFormat="1" ht="67.5" x14ac:dyDescent="0.25">
      <c r="A400" s="35" t="s">
        <v>846</v>
      </c>
      <c r="B400" s="36" t="s">
        <v>1734</v>
      </c>
      <c r="C400" s="432" t="s">
        <v>2220</v>
      </c>
      <c r="D400" s="432"/>
      <c r="E400" s="432"/>
      <c r="F400" s="35" t="s">
        <v>437</v>
      </c>
      <c r="G400" s="55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BP400" s="33"/>
      <c r="BQ400" s="41" t="s">
        <v>2220</v>
      </c>
    </row>
    <row r="401" spans="1:69" s="3" customFormat="1" ht="67.5" x14ac:dyDescent="0.25">
      <c r="A401" s="35" t="s">
        <v>848</v>
      </c>
      <c r="B401" s="36" t="s">
        <v>1734</v>
      </c>
      <c r="C401" s="432" t="s">
        <v>2220</v>
      </c>
      <c r="D401" s="432"/>
      <c r="E401" s="432"/>
      <c r="F401" s="35" t="s">
        <v>437</v>
      </c>
      <c r="G401" s="55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BP401" s="33"/>
      <c r="BQ401" s="41" t="s">
        <v>2220</v>
      </c>
    </row>
    <row r="402" spans="1:69" s="3" customFormat="1" ht="67.5" x14ac:dyDescent="0.25">
      <c r="A402" s="35" t="s">
        <v>857</v>
      </c>
      <c r="B402" s="36" t="s">
        <v>1899</v>
      </c>
      <c r="C402" s="432" t="s">
        <v>1811</v>
      </c>
      <c r="D402" s="432"/>
      <c r="E402" s="432"/>
      <c r="F402" s="35" t="s">
        <v>265</v>
      </c>
      <c r="G402" s="55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BP402" s="33"/>
      <c r="BQ402" s="41" t="s">
        <v>1811</v>
      </c>
    </row>
    <row r="403" spans="1:69" s="3" customFormat="1" ht="67.5" x14ac:dyDescent="0.25">
      <c r="A403" s="35" t="s">
        <v>861</v>
      </c>
      <c r="B403" s="36" t="s">
        <v>1801</v>
      </c>
      <c r="C403" s="432" t="s">
        <v>1898</v>
      </c>
      <c r="D403" s="432"/>
      <c r="E403" s="432"/>
      <c r="F403" s="35" t="s">
        <v>437</v>
      </c>
      <c r="G403" s="55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BP403" s="33"/>
      <c r="BQ403" s="41" t="s">
        <v>1898</v>
      </c>
    </row>
    <row r="404" spans="1:69" s="3" customFormat="1" ht="67.5" x14ac:dyDescent="0.25">
      <c r="A404" s="35" t="s">
        <v>865</v>
      </c>
      <c r="B404" s="36" t="s">
        <v>1801</v>
      </c>
      <c r="C404" s="432" t="s">
        <v>1814</v>
      </c>
      <c r="D404" s="432"/>
      <c r="E404" s="432"/>
      <c r="F404" s="35" t="s">
        <v>437</v>
      </c>
      <c r="G404" s="55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BP404" s="33"/>
      <c r="BQ404" s="41" t="s">
        <v>1814</v>
      </c>
    </row>
    <row r="405" spans="1:69" s="3" customFormat="1" ht="67.5" x14ac:dyDescent="0.25">
      <c r="A405" s="35" t="s">
        <v>869</v>
      </c>
      <c r="B405" s="36" t="s">
        <v>1899</v>
      </c>
      <c r="C405" s="432" t="s">
        <v>1900</v>
      </c>
      <c r="D405" s="432"/>
      <c r="E405" s="432"/>
      <c r="F405" s="35" t="s">
        <v>437</v>
      </c>
      <c r="G405" s="55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BP405" s="33"/>
      <c r="BQ405" s="41" t="s">
        <v>1900</v>
      </c>
    </row>
    <row r="406" spans="1:69" s="3" customFormat="1" ht="67.5" x14ac:dyDescent="0.25">
      <c r="A406" s="35" t="s">
        <v>1901</v>
      </c>
      <c r="B406" s="36" t="s">
        <v>1757</v>
      </c>
      <c r="C406" s="432" t="s">
        <v>1758</v>
      </c>
      <c r="D406" s="432"/>
      <c r="E406" s="432"/>
      <c r="F406" s="35" t="s">
        <v>238</v>
      </c>
      <c r="G406" s="38">
        <v>26.1</v>
      </c>
      <c r="H406" s="39" t="s">
        <v>1759</v>
      </c>
      <c r="I406" s="39" t="s">
        <v>1760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2277</v>
      </c>
      <c r="O406" s="39">
        <v>134731</v>
      </c>
      <c r="BP406" s="33"/>
      <c r="BQ406" s="41" t="s">
        <v>1758</v>
      </c>
    </row>
    <row r="407" spans="1:69" s="3" customFormat="1" ht="15" x14ac:dyDescent="0.25">
      <c r="A407" s="42"/>
      <c r="B407" s="43"/>
      <c r="C407" s="44" t="s">
        <v>2278</v>
      </c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6"/>
      <c r="BP407" s="33"/>
      <c r="BQ407" s="41"/>
    </row>
    <row r="408" spans="1:69" s="3" customFormat="1" ht="15" x14ac:dyDescent="0.25">
      <c r="A408" s="47"/>
      <c r="B408" s="48"/>
      <c r="C408" s="48"/>
      <c r="D408" s="48"/>
      <c r="E408" s="49" t="s">
        <v>2279</v>
      </c>
      <c r="F408" s="49"/>
      <c r="G408" s="50"/>
      <c r="H408" s="51"/>
      <c r="I408" s="17"/>
      <c r="J408" s="17"/>
      <c r="K408" s="17"/>
      <c r="L408" s="52">
        <v>327569</v>
      </c>
      <c r="M408" s="53"/>
      <c r="N408" s="53"/>
      <c r="O408" s="54"/>
      <c r="BP408" s="33"/>
      <c r="BQ408" s="41"/>
    </row>
    <row r="409" spans="1:69" s="3" customFormat="1" ht="15" x14ac:dyDescent="0.25">
      <c r="A409" s="47"/>
      <c r="B409" s="48"/>
      <c r="C409" s="48"/>
      <c r="D409" s="48"/>
      <c r="E409" s="49" t="s">
        <v>2280</v>
      </c>
      <c r="F409" s="49"/>
      <c r="G409" s="50"/>
      <c r="H409" s="51"/>
      <c r="I409" s="17"/>
      <c r="J409" s="17"/>
      <c r="K409" s="17"/>
      <c r="L409" s="52">
        <v>172227</v>
      </c>
      <c r="M409" s="53"/>
      <c r="N409" s="53"/>
      <c r="O409" s="54"/>
      <c r="BP409" s="33"/>
      <c r="BQ409" s="41"/>
    </row>
    <row r="410" spans="1:69" s="3" customFormat="1" ht="15" x14ac:dyDescent="0.25">
      <c r="A410" s="47"/>
      <c r="B410" s="48"/>
      <c r="C410" s="48"/>
      <c r="D410" s="48"/>
      <c r="E410" s="49" t="s">
        <v>47</v>
      </c>
      <c r="F410" s="49"/>
      <c r="G410" s="50"/>
      <c r="H410" s="51"/>
      <c r="I410" s="17"/>
      <c r="J410" s="17"/>
      <c r="K410" s="17"/>
      <c r="L410" s="52">
        <v>1029127</v>
      </c>
      <c r="M410" s="53"/>
      <c r="N410" s="53"/>
      <c r="O410" s="54"/>
      <c r="BP410" s="33"/>
      <c r="BQ410" s="41"/>
    </row>
    <row r="411" spans="1:69" s="3" customFormat="1" ht="67.5" x14ac:dyDescent="0.25">
      <c r="A411" s="35" t="s">
        <v>880</v>
      </c>
      <c r="B411" s="36" t="s">
        <v>2281</v>
      </c>
      <c r="C411" s="432" t="s">
        <v>1910</v>
      </c>
      <c r="D411" s="432"/>
      <c r="E411" s="432"/>
      <c r="F411" s="35" t="s">
        <v>265</v>
      </c>
      <c r="G411" s="38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BP411" s="33"/>
      <c r="BQ411" s="41" t="s">
        <v>1910</v>
      </c>
    </row>
    <row r="412" spans="1:69" s="3" customFormat="1" ht="15" x14ac:dyDescent="0.25">
      <c r="A412" s="42"/>
      <c r="B412" s="43"/>
      <c r="C412" s="44" t="s">
        <v>2282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67.5" x14ac:dyDescent="0.25">
      <c r="A413" s="35" t="s">
        <v>1905</v>
      </c>
      <c r="B413" s="36" t="s">
        <v>1747</v>
      </c>
      <c r="C413" s="432" t="s">
        <v>1748</v>
      </c>
      <c r="D413" s="432"/>
      <c r="E413" s="432"/>
      <c r="F413" s="35" t="s">
        <v>238</v>
      </c>
      <c r="G413" s="38">
        <v>0.6</v>
      </c>
      <c r="H413" s="39" t="s">
        <v>1749</v>
      </c>
      <c r="I413" s="39" t="s">
        <v>1750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2198</v>
      </c>
      <c r="O413" s="39">
        <v>1840</v>
      </c>
      <c r="BP413" s="33"/>
      <c r="BQ413" s="41" t="s">
        <v>1748</v>
      </c>
    </row>
    <row r="414" spans="1:69" s="3" customFormat="1" ht="15" x14ac:dyDescent="0.25">
      <c r="A414" s="42"/>
      <c r="B414" s="43"/>
      <c r="C414" s="44" t="s">
        <v>1303</v>
      </c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6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2199</v>
      </c>
      <c r="F415" s="49"/>
      <c r="G415" s="50"/>
      <c r="H415" s="51"/>
      <c r="I415" s="17"/>
      <c r="J415" s="17"/>
      <c r="K415" s="17"/>
      <c r="L415" s="52">
        <v>9421</v>
      </c>
      <c r="M415" s="53"/>
      <c r="N415" s="53"/>
      <c r="O415" s="54"/>
      <c r="BP415" s="33"/>
      <c r="BQ415" s="41"/>
    </row>
    <row r="416" spans="1:69" s="3" customFormat="1" ht="15" x14ac:dyDescent="0.25">
      <c r="A416" s="47"/>
      <c r="B416" s="48"/>
      <c r="C416" s="48"/>
      <c r="D416" s="48"/>
      <c r="E416" s="49" t="s">
        <v>2200</v>
      </c>
      <c r="F416" s="49"/>
      <c r="G416" s="50"/>
      <c r="H416" s="51"/>
      <c r="I416" s="17"/>
      <c r="J416" s="17"/>
      <c r="K416" s="17"/>
      <c r="L416" s="52">
        <v>4953</v>
      </c>
      <c r="M416" s="53"/>
      <c r="N416" s="53"/>
      <c r="O416" s="54"/>
      <c r="BP416" s="33"/>
      <c r="BQ416" s="41"/>
    </row>
    <row r="417" spans="1:69" s="3" customFormat="1" ht="15" x14ac:dyDescent="0.25">
      <c r="A417" s="47"/>
      <c r="B417" s="48"/>
      <c r="C417" s="48"/>
      <c r="D417" s="48"/>
      <c r="E417" s="49" t="s">
        <v>47</v>
      </c>
      <c r="F417" s="49"/>
      <c r="G417" s="50"/>
      <c r="H417" s="51"/>
      <c r="I417" s="17"/>
      <c r="J417" s="17"/>
      <c r="K417" s="17"/>
      <c r="L417" s="52">
        <v>27392</v>
      </c>
      <c r="M417" s="53"/>
      <c r="N417" s="53"/>
      <c r="O417" s="54"/>
      <c r="BP417" s="33"/>
      <c r="BQ417" s="41"/>
    </row>
    <row r="418" spans="1:69" s="3" customFormat="1" ht="67.5" x14ac:dyDescent="0.25">
      <c r="A418" s="35" t="s">
        <v>893</v>
      </c>
      <c r="B418" s="36" t="s">
        <v>2201</v>
      </c>
      <c r="C418" s="432" t="s">
        <v>1756</v>
      </c>
      <c r="D418" s="432"/>
      <c r="E418" s="432"/>
      <c r="F418" s="35" t="s">
        <v>265</v>
      </c>
      <c r="G418" s="38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BP418" s="33"/>
      <c r="BQ418" s="41" t="s">
        <v>1756</v>
      </c>
    </row>
    <row r="419" spans="1:69" s="3" customFormat="1" ht="15" x14ac:dyDescent="0.25">
      <c r="A419" s="42"/>
      <c r="B419" s="43"/>
      <c r="C419" s="44" t="s">
        <v>2202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67.5" x14ac:dyDescent="0.25">
      <c r="A420" s="35" t="s">
        <v>900</v>
      </c>
      <c r="B420" s="36" t="s">
        <v>1911</v>
      </c>
      <c r="C420" s="432" t="s">
        <v>2283</v>
      </c>
      <c r="D420" s="432"/>
      <c r="E420" s="432"/>
      <c r="F420" s="35" t="s">
        <v>437</v>
      </c>
      <c r="G420" s="55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BP420" s="33"/>
      <c r="BQ420" s="41" t="s">
        <v>2283</v>
      </c>
    </row>
    <row r="421" spans="1:69" s="3" customFormat="1" ht="67.5" x14ac:dyDescent="0.25">
      <c r="A421" s="35" t="s">
        <v>1912</v>
      </c>
      <c r="B421" s="36" t="s">
        <v>1913</v>
      </c>
      <c r="C421" s="432" t="s">
        <v>2284</v>
      </c>
      <c r="D421" s="432"/>
      <c r="E421" s="432"/>
      <c r="F421" s="35" t="s">
        <v>437</v>
      </c>
      <c r="G421" s="55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BP421" s="33"/>
      <c r="BQ421" s="41" t="s">
        <v>2284</v>
      </c>
    </row>
    <row r="422" spans="1:69" s="3" customFormat="1" ht="67.5" x14ac:dyDescent="0.25">
      <c r="A422" s="35" t="s">
        <v>907</v>
      </c>
      <c r="B422" s="36" t="s">
        <v>2285</v>
      </c>
      <c r="C422" s="432" t="s">
        <v>1787</v>
      </c>
      <c r="D422" s="432"/>
      <c r="E422" s="432"/>
      <c r="F422" s="35" t="s">
        <v>437</v>
      </c>
      <c r="G422" s="55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BP422" s="33"/>
      <c r="BQ422" s="41" t="s">
        <v>1787</v>
      </c>
    </row>
    <row r="423" spans="1:69" s="3" customFormat="1" ht="67.5" x14ac:dyDescent="0.25">
      <c r="A423" s="35" t="s">
        <v>1914</v>
      </c>
      <c r="B423" s="36" t="s">
        <v>2286</v>
      </c>
      <c r="C423" s="432" t="s">
        <v>1774</v>
      </c>
      <c r="D423" s="432"/>
      <c r="E423" s="432"/>
      <c r="F423" s="35" t="s">
        <v>437</v>
      </c>
      <c r="G423" s="55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BP423" s="33"/>
      <c r="BQ423" s="41" t="s">
        <v>1774</v>
      </c>
    </row>
    <row r="424" spans="1:69" s="3" customFormat="1" ht="15" x14ac:dyDescent="0.25">
      <c r="A424" s="434" t="s">
        <v>2287</v>
      </c>
      <c r="B424" s="435"/>
      <c r="C424" s="435"/>
      <c r="D424" s="435"/>
      <c r="E424" s="435"/>
      <c r="F424" s="435"/>
      <c r="G424" s="435"/>
      <c r="H424" s="435"/>
      <c r="I424" s="435"/>
      <c r="J424" s="435"/>
      <c r="K424" s="435"/>
      <c r="L424" s="435"/>
      <c r="M424" s="435"/>
      <c r="N424" s="435"/>
      <c r="O424" s="436"/>
      <c r="BP424" s="33" t="s">
        <v>2287</v>
      </c>
      <c r="BQ424" s="41"/>
    </row>
    <row r="425" spans="1:69" s="3" customFormat="1" ht="67.5" x14ac:dyDescent="0.25">
      <c r="A425" s="35" t="s">
        <v>923</v>
      </c>
      <c r="B425" s="36" t="s">
        <v>1916</v>
      </c>
      <c r="C425" s="432" t="s">
        <v>1917</v>
      </c>
      <c r="D425" s="432"/>
      <c r="E425" s="432"/>
      <c r="F425" s="35" t="s">
        <v>1918</v>
      </c>
      <c r="G425" s="58">
        <v>2.1225000000000001</v>
      </c>
      <c r="H425" s="39" t="s">
        <v>1919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BP425" s="33"/>
      <c r="BQ425" s="41" t="s">
        <v>1917</v>
      </c>
    </row>
    <row r="426" spans="1:69" s="3" customFormat="1" ht="15" x14ac:dyDescent="0.25">
      <c r="A426" s="42"/>
      <c r="B426" s="43"/>
      <c r="C426" s="44" t="s">
        <v>2288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15" x14ac:dyDescent="0.25">
      <c r="A427" s="47"/>
      <c r="B427" s="48"/>
      <c r="C427" s="48"/>
      <c r="D427" s="48"/>
      <c r="E427" s="49" t="s">
        <v>2289</v>
      </c>
      <c r="F427" s="49"/>
      <c r="G427" s="50"/>
      <c r="H427" s="51"/>
      <c r="I427" s="17"/>
      <c r="J427" s="17"/>
      <c r="K427" s="17"/>
      <c r="L427" s="52">
        <v>111477</v>
      </c>
      <c r="M427" s="53"/>
      <c r="N427" s="53"/>
      <c r="O427" s="54"/>
      <c r="BP427" s="33"/>
      <c r="BQ427" s="41"/>
    </row>
    <row r="428" spans="1:69" s="3" customFormat="1" ht="15" x14ac:dyDescent="0.25">
      <c r="A428" s="47"/>
      <c r="B428" s="48"/>
      <c r="C428" s="48"/>
      <c r="D428" s="48"/>
      <c r="E428" s="49" t="s">
        <v>2290</v>
      </c>
      <c r="F428" s="49"/>
      <c r="G428" s="50"/>
      <c r="H428" s="51"/>
      <c r="I428" s="17"/>
      <c r="J428" s="17"/>
      <c r="K428" s="17"/>
      <c r="L428" s="52">
        <v>50102</v>
      </c>
      <c r="M428" s="53"/>
      <c r="N428" s="53"/>
      <c r="O428" s="54"/>
      <c r="BP428" s="33"/>
      <c r="BQ428" s="41"/>
    </row>
    <row r="429" spans="1:69" s="3" customFormat="1" ht="15" x14ac:dyDescent="0.25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286834</v>
      </c>
      <c r="M429" s="53"/>
      <c r="N429" s="53"/>
      <c r="O429" s="54"/>
      <c r="BP429" s="33"/>
      <c r="BQ429" s="41"/>
    </row>
    <row r="430" spans="1:69" s="3" customFormat="1" ht="67.5" x14ac:dyDescent="0.25">
      <c r="A430" s="35" t="s">
        <v>1928</v>
      </c>
      <c r="B430" s="36" t="s">
        <v>1923</v>
      </c>
      <c r="C430" s="432" t="s">
        <v>1924</v>
      </c>
      <c r="D430" s="432"/>
      <c r="E430" s="432"/>
      <c r="F430" s="35" t="s">
        <v>1918</v>
      </c>
      <c r="G430" s="58">
        <v>2.1225000000000001</v>
      </c>
      <c r="H430" s="39" t="s">
        <v>1925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BP430" s="33"/>
      <c r="BQ430" s="41" t="s">
        <v>1924</v>
      </c>
    </row>
    <row r="431" spans="1:69" s="3" customFormat="1" ht="15" x14ac:dyDescent="0.25">
      <c r="A431" s="47"/>
      <c r="B431" s="48"/>
      <c r="C431" s="48"/>
      <c r="D431" s="48"/>
      <c r="E431" s="49" t="s">
        <v>2291</v>
      </c>
      <c r="F431" s="49"/>
      <c r="G431" s="50"/>
      <c r="H431" s="51"/>
      <c r="I431" s="17"/>
      <c r="J431" s="17"/>
      <c r="K431" s="17"/>
      <c r="L431" s="52">
        <v>61594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2292</v>
      </c>
      <c r="F432" s="49"/>
      <c r="G432" s="50"/>
      <c r="H432" s="51"/>
      <c r="I432" s="17"/>
      <c r="J432" s="17"/>
      <c r="K432" s="17"/>
      <c r="L432" s="52">
        <v>27683</v>
      </c>
      <c r="M432" s="53"/>
      <c r="N432" s="53"/>
      <c r="O432" s="54"/>
      <c r="BP432" s="33"/>
      <c r="BQ432" s="41"/>
    </row>
    <row r="433" spans="1:69" s="3" customFormat="1" ht="15" x14ac:dyDescent="0.25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158484</v>
      </c>
      <c r="M433" s="53"/>
      <c r="N433" s="53"/>
      <c r="O433" s="54"/>
      <c r="BP433" s="33"/>
      <c r="BQ433" s="41"/>
    </row>
    <row r="434" spans="1:69" s="3" customFormat="1" ht="67.5" x14ac:dyDescent="0.25">
      <c r="A434" s="35" t="s">
        <v>930</v>
      </c>
      <c r="B434" s="36" t="s">
        <v>1064</v>
      </c>
      <c r="C434" s="432" t="s">
        <v>1929</v>
      </c>
      <c r="D434" s="432"/>
      <c r="E434" s="432"/>
      <c r="F434" s="35" t="s">
        <v>238</v>
      </c>
      <c r="G434" s="56">
        <v>8.49</v>
      </c>
      <c r="H434" s="39" t="s">
        <v>1066</v>
      </c>
      <c r="I434" s="39" t="s">
        <v>1067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2293</v>
      </c>
      <c r="O434" s="39">
        <v>9023</v>
      </c>
      <c r="BP434" s="33"/>
      <c r="BQ434" s="41" t="s">
        <v>1929</v>
      </c>
    </row>
    <row r="435" spans="1:69" s="3" customFormat="1" ht="15" x14ac:dyDescent="0.25">
      <c r="A435" s="42"/>
      <c r="B435" s="43"/>
      <c r="C435" s="44" t="s">
        <v>2294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69" s="3" customFormat="1" ht="15" x14ac:dyDescent="0.25">
      <c r="A436" s="47"/>
      <c r="B436" s="48"/>
      <c r="C436" s="48"/>
      <c r="D436" s="48"/>
      <c r="E436" s="49" t="s">
        <v>2295</v>
      </c>
      <c r="F436" s="49"/>
      <c r="G436" s="50"/>
      <c r="H436" s="51"/>
      <c r="I436" s="17"/>
      <c r="J436" s="17"/>
      <c r="K436" s="17"/>
      <c r="L436" s="52">
        <v>64306</v>
      </c>
      <c r="M436" s="53"/>
      <c r="N436" s="53"/>
      <c r="O436" s="54"/>
      <c r="BP436" s="33"/>
      <c r="BQ436" s="41"/>
    </row>
    <row r="437" spans="1:69" s="3" customFormat="1" ht="15" x14ac:dyDescent="0.25">
      <c r="A437" s="47"/>
      <c r="B437" s="48"/>
      <c r="C437" s="48"/>
      <c r="D437" s="48"/>
      <c r="E437" s="49" t="s">
        <v>2296</v>
      </c>
      <c r="F437" s="49"/>
      <c r="G437" s="50"/>
      <c r="H437" s="51"/>
      <c r="I437" s="17"/>
      <c r="J437" s="17"/>
      <c r="K437" s="17"/>
      <c r="L437" s="52">
        <v>33810</v>
      </c>
      <c r="M437" s="53"/>
      <c r="N437" s="53"/>
      <c r="O437" s="54"/>
      <c r="BP437" s="33"/>
      <c r="BQ437" s="41"/>
    </row>
    <row r="438" spans="1:69" s="3" customFormat="1" ht="15" x14ac:dyDescent="0.25">
      <c r="A438" s="47"/>
      <c r="B438" s="48"/>
      <c r="C438" s="48"/>
      <c r="D438" s="48"/>
      <c r="E438" s="49" t="s">
        <v>47</v>
      </c>
      <c r="F438" s="49"/>
      <c r="G438" s="50"/>
      <c r="H438" s="51"/>
      <c r="I438" s="17"/>
      <c r="J438" s="17"/>
      <c r="K438" s="17"/>
      <c r="L438" s="52">
        <v>181729</v>
      </c>
      <c r="M438" s="53"/>
      <c r="N438" s="53"/>
      <c r="O438" s="54"/>
      <c r="BP438" s="33"/>
      <c r="BQ438" s="41"/>
    </row>
    <row r="439" spans="1:69" s="3" customFormat="1" ht="67.5" x14ac:dyDescent="0.25">
      <c r="A439" s="35" t="s">
        <v>932</v>
      </c>
      <c r="B439" s="36" t="s">
        <v>812</v>
      </c>
      <c r="C439" s="432" t="s">
        <v>813</v>
      </c>
      <c r="D439" s="432"/>
      <c r="E439" s="432"/>
      <c r="F439" s="35" t="s">
        <v>238</v>
      </c>
      <c r="G439" s="56">
        <v>29.51</v>
      </c>
      <c r="H439" s="39" t="s">
        <v>1934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2297</v>
      </c>
      <c r="O439" s="39">
        <v>5637</v>
      </c>
      <c r="BP439" s="33"/>
      <c r="BQ439" s="41" t="s">
        <v>813</v>
      </c>
    </row>
    <row r="440" spans="1:69" s="3" customFormat="1" ht="15" x14ac:dyDescent="0.25">
      <c r="A440" s="42"/>
      <c r="B440" s="43"/>
      <c r="C440" s="44" t="s">
        <v>2298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41"/>
    </row>
    <row r="441" spans="1:69" s="3" customFormat="1" ht="15" x14ac:dyDescent="0.25">
      <c r="A441" s="47"/>
      <c r="B441" s="48"/>
      <c r="C441" s="48"/>
      <c r="D441" s="48"/>
      <c r="E441" s="49" t="s">
        <v>2299</v>
      </c>
      <c r="F441" s="49"/>
      <c r="G441" s="50"/>
      <c r="H441" s="51"/>
      <c r="I441" s="17"/>
      <c r="J441" s="17"/>
      <c r="K441" s="17"/>
      <c r="L441" s="52">
        <v>286211</v>
      </c>
      <c r="M441" s="53"/>
      <c r="N441" s="53"/>
      <c r="O441" s="54"/>
      <c r="BP441" s="33"/>
      <c r="BQ441" s="41"/>
    </row>
    <row r="442" spans="1:69" s="3" customFormat="1" ht="15" x14ac:dyDescent="0.25">
      <c r="A442" s="47"/>
      <c r="B442" s="48"/>
      <c r="C442" s="48"/>
      <c r="D442" s="48"/>
      <c r="E442" s="49" t="s">
        <v>2300</v>
      </c>
      <c r="F442" s="49"/>
      <c r="G442" s="50"/>
      <c r="H442" s="51"/>
      <c r="I442" s="17"/>
      <c r="J442" s="17"/>
      <c r="K442" s="17"/>
      <c r="L442" s="52">
        <v>150482</v>
      </c>
      <c r="M442" s="53"/>
      <c r="N442" s="53"/>
      <c r="O442" s="54"/>
      <c r="BP442" s="33"/>
      <c r="BQ442" s="41"/>
    </row>
    <row r="443" spans="1:69" s="3" customFormat="1" ht="15" x14ac:dyDescent="0.25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769528</v>
      </c>
      <c r="M443" s="53"/>
      <c r="N443" s="53"/>
      <c r="O443" s="54"/>
      <c r="BP443" s="33"/>
      <c r="BQ443" s="41"/>
    </row>
    <row r="444" spans="1:69" s="3" customFormat="1" ht="67.5" x14ac:dyDescent="0.25">
      <c r="A444" s="35" t="s">
        <v>934</v>
      </c>
      <c r="B444" s="36" t="s">
        <v>1939</v>
      </c>
      <c r="C444" s="432" t="s">
        <v>822</v>
      </c>
      <c r="D444" s="432"/>
      <c r="E444" s="432"/>
      <c r="F444" s="35" t="s">
        <v>265</v>
      </c>
      <c r="G444" s="55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BP444" s="33"/>
      <c r="BQ444" s="41" t="s">
        <v>822</v>
      </c>
    </row>
    <row r="445" spans="1:69" s="3" customFormat="1" ht="67.5" x14ac:dyDescent="0.25">
      <c r="A445" s="35" t="s">
        <v>936</v>
      </c>
      <c r="B445" s="36" t="s">
        <v>849</v>
      </c>
      <c r="C445" s="432" t="s">
        <v>850</v>
      </c>
      <c r="D445" s="432"/>
      <c r="E445" s="432"/>
      <c r="F445" s="35" t="s">
        <v>520</v>
      </c>
      <c r="G445" s="55">
        <v>4</v>
      </c>
      <c r="H445" s="39" t="s">
        <v>1965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2301</v>
      </c>
      <c r="O445" s="39">
        <v>383</v>
      </c>
      <c r="BP445" s="33"/>
      <c r="BQ445" s="41" t="s">
        <v>850</v>
      </c>
    </row>
    <row r="446" spans="1:69" s="3" customFormat="1" ht="15" x14ac:dyDescent="0.25">
      <c r="A446" s="42"/>
      <c r="B446" s="43"/>
      <c r="C446" s="44" t="s">
        <v>1967</v>
      </c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6"/>
      <c r="BP446" s="33"/>
      <c r="BQ446" s="41"/>
    </row>
    <row r="447" spans="1:69" s="3" customFormat="1" ht="15" x14ac:dyDescent="0.25">
      <c r="A447" s="47"/>
      <c r="B447" s="48"/>
      <c r="C447" s="48"/>
      <c r="D447" s="48"/>
      <c r="E447" s="49" t="s">
        <v>2302</v>
      </c>
      <c r="F447" s="49"/>
      <c r="G447" s="50"/>
      <c r="H447" s="51"/>
      <c r="I447" s="17"/>
      <c r="J447" s="17"/>
      <c r="K447" s="17"/>
      <c r="L447" s="52">
        <v>19647</v>
      </c>
      <c r="M447" s="53"/>
      <c r="N447" s="53"/>
      <c r="O447" s="54"/>
      <c r="BP447" s="33"/>
      <c r="BQ447" s="41"/>
    </row>
    <row r="448" spans="1:69" s="3" customFormat="1" ht="15" x14ac:dyDescent="0.25">
      <c r="A448" s="47"/>
      <c r="B448" s="48"/>
      <c r="C448" s="48"/>
      <c r="D448" s="48"/>
      <c r="E448" s="49" t="s">
        <v>2303</v>
      </c>
      <c r="F448" s="49"/>
      <c r="G448" s="50"/>
      <c r="H448" s="51"/>
      <c r="I448" s="17"/>
      <c r="J448" s="17"/>
      <c r="K448" s="17"/>
      <c r="L448" s="52">
        <v>10330</v>
      </c>
      <c r="M448" s="53"/>
      <c r="N448" s="53"/>
      <c r="O448" s="54"/>
      <c r="BP448" s="33"/>
      <c r="BQ448" s="41"/>
    </row>
    <row r="449" spans="1:69" s="3" customFormat="1" ht="15" x14ac:dyDescent="0.25">
      <c r="A449" s="47"/>
      <c r="B449" s="48"/>
      <c r="C449" s="48"/>
      <c r="D449" s="48"/>
      <c r="E449" s="49" t="s">
        <v>47</v>
      </c>
      <c r="F449" s="49"/>
      <c r="G449" s="50"/>
      <c r="H449" s="51"/>
      <c r="I449" s="17"/>
      <c r="J449" s="17"/>
      <c r="K449" s="17"/>
      <c r="L449" s="52">
        <v>53574</v>
      </c>
      <c r="M449" s="53"/>
      <c r="N449" s="53"/>
      <c r="O449" s="54"/>
      <c r="BP449" s="33"/>
      <c r="BQ449" s="41"/>
    </row>
    <row r="450" spans="1:69" s="3" customFormat="1" ht="67.5" x14ac:dyDescent="0.25">
      <c r="A450" s="35" t="s">
        <v>1946</v>
      </c>
      <c r="B450" s="36" t="s">
        <v>1971</v>
      </c>
      <c r="C450" s="432" t="s">
        <v>1972</v>
      </c>
      <c r="D450" s="432"/>
      <c r="E450" s="432"/>
      <c r="F450" s="35" t="s">
        <v>1973</v>
      </c>
      <c r="G450" s="55">
        <v>40</v>
      </c>
      <c r="H450" s="39" t="s">
        <v>1974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BP450" s="33"/>
      <c r="BQ450" s="41" t="s">
        <v>1972</v>
      </c>
    </row>
    <row r="451" spans="1:69" s="3" customFormat="1" ht="15" x14ac:dyDescent="0.25">
      <c r="A451" s="42"/>
      <c r="B451" s="43"/>
      <c r="C451" s="44" t="s">
        <v>1975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6"/>
      <c r="BP451" s="33"/>
      <c r="BQ451" s="41"/>
    </row>
    <row r="452" spans="1:69" s="3" customFormat="1" ht="15" x14ac:dyDescent="0.25">
      <c r="A452" s="47"/>
      <c r="B452" s="48"/>
      <c r="C452" s="48"/>
      <c r="D452" s="48"/>
      <c r="E452" s="49" t="s">
        <v>2304</v>
      </c>
      <c r="F452" s="49"/>
      <c r="G452" s="50"/>
      <c r="H452" s="51"/>
      <c r="I452" s="17"/>
      <c r="J452" s="17"/>
      <c r="K452" s="17"/>
      <c r="L452" s="52">
        <v>88097</v>
      </c>
      <c r="M452" s="53"/>
      <c r="N452" s="53"/>
      <c r="O452" s="54"/>
      <c r="BP452" s="33"/>
      <c r="BQ452" s="41"/>
    </row>
    <row r="453" spans="1:69" s="3" customFormat="1" ht="15" x14ac:dyDescent="0.25">
      <c r="A453" s="47"/>
      <c r="B453" s="48"/>
      <c r="C453" s="48"/>
      <c r="D453" s="48"/>
      <c r="E453" s="49" t="s">
        <v>2305</v>
      </c>
      <c r="F453" s="49"/>
      <c r="G453" s="50"/>
      <c r="H453" s="51"/>
      <c r="I453" s="17"/>
      <c r="J453" s="17"/>
      <c r="K453" s="17"/>
      <c r="L453" s="52">
        <v>39594</v>
      </c>
      <c r="M453" s="53"/>
      <c r="N453" s="53"/>
      <c r="O453" s="54"/>
      <c r="BP453" s="33"/>
      <c r="BQ453" s="41"/>
    </row>
    <row r="454" spans="1:69" s="3" customFormat="1" ht="15" x14ac:dyDescent="0.25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497583</v>
      </c>
      <c r="M454" s="53"/>
      <c r="N454" s="53"/>
      <c r="O454" s="54"/>
      <c r="BP454" s="33"/>
      <c r="BQ454" s="41"/>
    </row>
    <row r="455" spans="1:69" s="3" customFormat="1" ht="67.5" x14ac:dyDescent="0.25">
      <c r="A455" s="35" t="s">
        <v>1948</v>
      </c>
      <c r="B455" s="36" t="s">
        <v>1979</v>
      </c>
      <c r="C455" s="432" t="s">
        <v>1980</v>
      </c>
      <c r="D455" s="432"/>
      <c r="E455" s="432"/>
      <c r="F455" s="35" t="s">
        <v>1973</v>
      </c>
      <c r="G455" s="55">
        <v>40</v>
      </c>
      <c r="H455" s="39" t="s">
        <v>1981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BP455" s="33"/>
      <c r="BQ455" s="41" t="s">
        <v>1980</v>
      </c>
    </row>
    <row r="456" spans="1:69" s="3" customFormat="1" ht="15" x14ac:dyDescent="0.25">
      <c r="A456" s="47"/>
      <c r="B456" s="48"/>
      <c r="C456" s="48"/>
      <c r="D456" s="48"/>
      <c r="E456" s="49" t="s">
        <v>2306</v>
      </c>
      <c r="F456" s="49"/>
      <c r="G456" s="50"/>
      <c r="H456" s="51"/>
      <c r="I456" s="17"/>
      <c r="J456" s="17"/>
      <c r="K456" s="17"/>
      <c r="L456" s="52">
        <v>207129</v>
      </c>
      <c r="M456" s="53"/>
      <c r="N456" s="53"/>
      <c r="O456" s="54"/>
      <c r="BP456" s="33"/>
      <c r="BQ456" s="41"/>
    </row>
    <row r="457" spans="1:69" s="3" customFormat="1" ht="15" x14ac:dyDescent="0.25">
      <c r="A457" s="47"/>
      <c r="B457" s="48"/>
      <c r="C457" s="48"/>
      <c r="D457" s="48"/>
      <c r="E457" s="49" t="s">
        <v>2307</v>
      </c>
      <c r="F457" s="49"/>
      <c r="G457" s="50"/>
      <c r="H457" s="51"/>
      <c r="I457" s="17"/>
      <c r="J457" s="17"/>
      <c r="K457" s="17"/>
      <c r="L457" s="52">
        <v>93092</v>
      </c>
      <c r="M457" s="53"/>
      <c r="N457" s="53"/>
      <c r="O457" s="54"/>
      <c r="BP457" s="33"/>
      <c r="BQ457" s="41"/>
    </row>
    <row r="458" spans="1:69" s="3" customFormat="1" ht="15" x14ac:dyDescent="0.25">
      <c r="A458" s="47"/>
      <c r="B458" s="48"/>
      <c r="C458" s="48"/>
      <c r="D458" s="48"/>
      <c r="E458" s="49" t="s">
        <v>47</v>
      </c>
      <c r="F458" s="49"/>
      <c r="G458" s="50"/>
      <c r="H458" s="51"/>
      <c r="I458" s="17"/>
      <c r="J458" s="17"/>
      <c r="K458" s="17"/>
      <c r="L458" s="52">
        <v>532950</v>
      </c>
      <c r="M458" s="53"/>
      <c r="N458" s="53"/>
      <c r="O458" s="54"/>
      <c r="BP458" s="33"/>
      <c r="BQ458" s="41"/>
    </row>
    <row r="459" spans="1:69" s="3" customFormat="1" ht="67.5" x14ac:dyDescent="0.25">
      <c r="A459" s="35" t="s">
        <v>1951</v>
      </c>
      <c r="B459" s="36" t="s">
        <v>1985</v>
      </c>
      <c r="C459" s="432" t="s">
        <v>1986</v>
      </c>
      <c r="D459" s="432"/>
      <c r="E459" s="432"/>
      <c r="F459" s="35" t="s">
        <v>265</v>
      </c>
      <c r="G459" s="55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BP459" s="33"/>
      <c r="BQ459" s="41" t="s">
        <v>1986</v>
      </c>
    </row>
    <row r="460" spans="1:69" s="3" customFormat="1" ht="67.5" x14ac:dyDescent="0.25">
      <c r="A460" s="35" t="s">
        <v>1954</v>
      </c>
      <c r="B460" s="36" t="s">
        <v>780</v>
      </c>
      <c r="C460" s="432" t="s">
        <v>781</v>
      </c>
      <c r="D460" s="432"/>
      <c r="E460" s="432"/>
      <c r="F460" s="35" t="s">
        <v>238</v>
      </c>
      <c r="G460" s="38">
        <v>13.2</v>
      </c>
      <c r="H460" s="39" t="s">
        <v>1941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2308</v>
      </c>
      <c r="O460" s="39">
        <v>7719</v>
      </c>
      <c r="BP460" s="33"/>
      <c r="BQ460" s="41" t="s">
        <v>781</v>
      </c>
    </row>
    <row r="461" spans="1:69" s="3" customFormat="1" ht="15" x14ac:dyDescent="0.25">
      <c r="A461" s="42"/>
      <c r="B461" s="43"/>
      <c r="C461" s="44" t="s">
        <v>2309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</row>
    <row r="462" spans="1:69" s="3" customFormat="1" ht="15" x14ac:dyDescent="0.25">
      <c r="A462" s="47"/>
      <c r="B462" s="48"/>
      <c r="C462" s="48"/>
      <c r="D462" s="48"/>
      <c r="E462" s="49" t="s">
        <v>2310</v>
      </c>
      <c r="F462" s="49"/>
      <c r="G462" s="50"/>
      <c r="H462" s="51"/>
      <c r="I462" s="17"/>
      <c r="J462" s="17"/>
      <c r="K462" s="17"/>
      <c r="L462" s="52">
        <v>119786</v>
      </c>
      <c r="M462" s="53"/>
      <c r="N462" s="53"/>
      <c r="O462" s="54"/>
      <c r="BP462" s="33"/>
      <c r="BQ462" s="41"/>
    </row>
    <row r="463" spans="1:69" s="3" customFormat="1" ht="15" x14ac:dyDescent="0.25">
      <c r="A463" s="47"/>
      <c r="B463" s="48"/>
      <c r="C463" s="48"/>
      <c r="D463" s="48"/>
      <c r="E463" s="49" t="s">
        <v>2311</v>
      </c>
      <c r="F463" s="49"/>
      <c r="G463" s="50"/>
      <c r="H463" s="51"/>
      <c r="I463" s="17"/>
      <c r="J463" s="17"/>
      <c r="K463" s="17"/>
      <c r="L463" s="52">
        <v>62980</v>
      </c>
      <c r="M463" s="53"/>
      <c r="N463" s="53"/>
      <c r="O463" s="54"/>
      <c r="BP463" s="33"/>
      <c r="BQ463" s="41"/>
    </row>
    <row r="464" spans="1:69" s="3" customFormat="1" ht="15" x14ac:dyDescent="0.25">
      <c r="A464" s="47"/>
      <c r="B464" s="48"/>
      <c r="C464" s="48"/>
      <c r="D464" s="48"/>
      <c r="E464" s="49" t="s">
        <v>47</v>
      </c>
      <c r="F464" s="49"/>
      <c r="G464" s="50"/>
      <c r="H464" s="51"/>
      <c r="I464" s="17"/>
      <c r="J464" s="17"/>
      <c r="K464" s="17"/>
      <c r="L464" s="52">
        <v>323011</v>
      </c>
      <c r="M464" s="53"/>
      <c r="N464" s="53"/>
      <c r="O464" s="54"/>
      <c r="BP464" s="33"/>
      <c r="BQ464" s="41"/>
    </row>
    <row r="465" spans="1:70" s="3" customFormat="1" ht="67.5" x14ac:dyDescent="0.25">
      <c r="A465" s="35" t="s">
        <v>1957</v>
      </c>
      <c r="B465" s="36" t="s">
        <v>1939</v>
      </c>
      <c r="C465" s="432" t="s">
        <v>1947</v>
      </c>
      <c r="D465" s="432"/>
      <c r="E465" s="432"/>
      <c r="F465" s="35" t="s">
        <v>265</v>
      </c>
      <c r="G465" s="55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BP465" s="33"/>
      <c r="BQ465" s="41" t="s">
        <v>1947</v>
      </c>
    </row>
    <row r="466" spans="1:70" s="3" customFormat="1" ht="67.5" x14ac:dyDescent="0.25">
      <c r="A466" s="35" t="s">
        <v>1959</v>
      </c>
      <c r="B466" s="36" t="s">
        <v>1940</v>
      </c>
      <c r="C466" s="432" t="s">
        <v>824</v>
      </c>
      <c r="D466" s="432"/>
      <c r="E466" s="432"/>
      <c r="F466" s="35" t="s">
        <v>437</v>
      </c>
      <c r="G466" s="55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BP466" s="33"/>
      <c r="BQ466" s="41" t="s">
        <v>824</v>
      </c>
    </row>
    <row r="467" spans="1:70" s="3" customFormat="1" ht="67.5" x14ac:dyDescent="0.25">
      <c r="A467" s="35" t="s">
        <v>1962</v>
      </c>
      <c r="B467" s="36" t="s">
        <v>1949</v>
      </c>
      <c r="C467" s="432" t="s">
        <v>1950</v>
      </c>
      <c r="D467" s="432"/>
      <c r="E467" s="432"/>
      <c r="F467" s="35" t="s">
        <v>437</v>
      </c>
      <c r="G467" s="55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BP467" s="33"/>
      <c r="BQ467" s="41" t="s">
        <v>1950</v>
      </c>
    </row>
    <row r="468" spans="1:70" s="3" customFormat="1" ht="67.5" x14ac:dyDescent="0.25">
      <c r="A468" s="35" t="s">
        <v>1964</v>
      </c>
      <c r="B468" s="36" t="s">
        <v>1952</v>
      </c>
      <c r="C468" s="432" t="s">
        <v>1953</v>
      </c>
      <c r="D468" s="432"/>
      <c r="E468" s="432"/>
      <c r="F468" s="35" t="s">
        <v>437</v>
      </c>
      <c r="G468" s="55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BP468" s="33"/>
      <c r="BQ468" s="41" t="s">
        <v>1953</v>
      </c>
    </row>
    <row r="469" spans="1:70" s="3" customFormat="1" ht="67.5" x14ac:dyDescent="0.25">
      <c r="A469" s="35" t="s">
        <v>1970</v>
      </c>
      <c r="B469" s="36" t="s">
        <v>1955</v>
      </c>
      <c r="C469" s="432" t="s">
        <v>1956</v>
      </c>
      <c r="D469" s="432"/>
      <c r="E469" s="432"/>
      <c r="F469" s="35" t="s">
        <v>437</v>
      </c>
      <c r="G469" s="55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BP469" s="33"/>
      <c r="BQ469" s="41" t="s">
        <v>1956</v>
      </c>
    </row>
    <row r="470" spans="1:70" s="3" customFormat="1" ht="67.5" x14ac:dyDescent="0.25">
      <c r="A470" s="35" t="s">
        <v>1978</v>
      </c>
      <c r="B470" s="36" t="s">
        <v>1958</v>
      </c>
      <c r="C470" s="432" t="s">
        <v>1963</v>
      </c>
      <c r="D470" s="432"/>
      <c r="E470" s="432"/>
      <c r="F470" s="35" t="s">
        <v>437</v>
      </c>
      <c r="G470" s="55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BP470" s="33"/>
      <c r="BQ470" s="41" t="s">
        <v>1963</v>
      </c>
    </row>
    <row r="471" spans="1:70" s="3" customFormat="1" ht="67.5" x14ac:dyDescent="0.25">
      <c r="A471" s="35" t="s">
        <v>1984</v>
      </c>
      <c r="B471" s="36" t="s">
        <v>1958</v>
      </c>
      <c r="C471" s="432" t="s">
        <v>797</v>
      </c>
      <c r="D471" s="432"/>
      <c r="E471" s="432"/>
      <c r="F471" s="35" t="s">
        <v>437</v>
      </c>
      <c r="G471" s="55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BP471" s="33"/>
      <c r="BQ471" s="41" t="s">
        <v>797</v>
      </c>
    </row>
    <row r="472" spans="1:70" s="3" customFormat="1" ht="67.5" x14ac:dyDescent="0.25">
      <c r="A472" s="35" t="s">
        <v>1987</v>
      </c>
      <c r="B472" s="36" t="s">
        <v>2312</v>
      </c>
      <c r="C472" s="432" t="s">
        <v>1961</v>
      </c>
      <c r="D472" s="432"/>
      <c r="E472" s="432"/>
      <c r="F472" s="35" t="s">
        <v>437</v>
      </c>
      <c r="G472" s="55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BP472" s="33"/>
      <c r="BQ472" s="41" t="s">
        <v>1961</v>
      </c>
    </row>
    <row r="473" spans="1:70" s="3" customFormat="1" ht="67.5" x14ac:dyDescent="0.25">
      <c r="A473" s="35" t="s">
        <v>1996</v>
      </c>
      <c r="B473" s="36" t="s">
        <v>1988</v>
      </c>
      <c r="C473" s="432" t="s">
        <v>1989</v>
      </c>
      <c r="D473" s="432"/>
      <c r="E473" s="432"/>
      <c r="F473" s="35" t="s">
        <v>238</v>
      </c>
      <c r="G473" s="56">
        <v>0.01</v>
      </c>
      <c r="H473" s="39" t="s">
        <v>1990</v>
      </c>
      <c r="I473" s="39" t="s">
        <v>1991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2313</v>
      </c>
      <c r="O473" s="39">
        <v>19</v>
      </c>
      <c r="BP473" s="33"/>
      <c r="BQ473" s="41" t="s">
        <v>1989</v>
      </c>
    </row>
    <row r="474" spans="1:70" s="3" customFormat="1" ht="15" x14ac:dyDescent="0.25">
      <c r="A474" s="42"/>
      <c r="B474" s="43"/>
      <c r="C474" s="44" t="s">
        <v>2314</v>
      </c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6"/>
      <c r="BP474" s="33"/>
      <c r="BQ474" s="41"/>
    </row>
    <row r="475" spans="1:70" s="3" customFormat="1" ht="15" x14ac:dyDescent="0.25">
      <c r="A475" s="47"/>
      <c r="B475" s="48"/>
      <c r="C475" s="48"/>
      <c r="D475" s="48"/>
      <c r="E475" s="49" t="s">
        <v>2315</v>
      </c>
      <c r="F475" s="49"/>
      <c r="G475" s="50"/>
      <c r="H475" s="51"/>
      <c r="I475" s="17"/>
      <c r="J475" s="17"/>
      <c r="K475" s="17"/>
      <c r="L475" s="52">
        <v>335</v>
      </c>
      <c r="M475" s="53"/>
      <c r="N475" s="53"/>
      <c r="O475" s="54"/>
      <c r="BP475" s="33"/>
      <c r="BQ475" s="41"/>
    </row>
    <row r="476" spans="1:70" s="3" customFormat="1" ht="15" x14ac:dyDescent="0.25">
      <c r="A476" s="47"/>
      <c r="B476" s="48"/>
      <c r="C476" s="48"/>
      <c r="D476" s="48"/>
      <c r="E476" s="49" t="s">
        <v>2316</v>
      </c>
      <c r="F476" s="49"/>
      <c r="G476" s="50"/>
      <c r="H476" s="51"/>
      <c r="I476" s="17"/>
      <c r="J476" s="17"/>
      <c r="K476" s="17"/>
      <c r="L476" s="52">
        <v>176</v>
      </c>
      <c r="M476" s="53"/>
      <c r="N476" s="53"/>
      <c r="O476" s="54"/>
      <c r="BP476" s="33"/>
      <c r="BQ476" s="41"/>
    </row>
    <row r="477" spans="1:70" s="3" customFormat="1" ht="15" x14ac:dyDescent="0.25">
      <c r="A477" s="47"/>
      <c r="B477" s="48"/>
      <c r="C477" s="48"/>
      <c r="D477" s="48"/>
      <c r="E477" s="49" t="s">
        <v>47</v>
      </c>
      <c r="F477" s="49"/>
      <c r="G477" s="50"/>
      <c r="H477" s="51"/>
      <c r="I477" s="17"/>
      <c r="J477" s="17"/>
      <c r="K477" s="17"/>
      <c r="L477" s="52">
        <v>879</v>
      </c>
      <c r="M477" s="53"/>
      <c r="N477" s="53"/>
      <c r="O477" s="54"/>
      <c r="BP477" s="33"/>
      <c r="BQ477" s="41"/>
    </row>
    <row r="478" spans="1:70" s="3" customFormat="1" ht="67.5" x14ac:dyDescent="0.25">
      <c r="A478" s="35" t="s">
        <v>2317</v>
      </c>
      <c r="B478" s="36" t="s">
        <v>2318</v>
      </c>
      <c r="C478" s="432" t="s">
        <v>1998</v>
      </c>
      <c r="D478" s="432"/>
      <c r="E478" s="432"/>
      <c r="F478" s="35" t="s">
        <v>437</v>
      </c>
      <c r="G478" s="55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BP478" s="33"/>
      <c r="BQ478" s="41" t="s">
        <v>1998</v>
      </c>
    </row>
    <row r="479" spans="1:70" s="3" customFormat="1" ht="15" x14ac:dyDescent="0.25">
      <c r="A479" s="434" t="s">
        <v>2319</v>
      </c>
      <c r="B479" s="435"/>
      <c r="C479" s="435"/>
      <c r="D479" s="435"/>
      <c r="E479" s="435"/>
      <c r="F479" s="435"/>
      <c r="G479" s="435"/>
      <c r="H479" s="435"/>
      <c r="I479" s="435"/>
      <c r="J479" s="435"/>
      <c r="K479" s="435"/>
      <c r="L479" s="435"/>
      <c r="M479" s="435"/>
      <c r="N479" s="435"/>
      <c r="O479" s="436"/>
      <c r="BP479" s="33" t="s">
        <v>2319</v>
      </c>
      <c r="BQ479" s="41"/>
    </row>
    <row r="480" spans="1:70" s="3" customFormat="1" ht="15" x14ac:dyDescent="0.25">
      <c r="A480" s="445" t="s">
        <v>2320</v>
      </c>
      <c r="B480" s="446"/>
      <c r="C480" s="446"/>
      <c r="D480" s="446"/>
      <c r="E480" s="446"/>
      <c r="F480" s="446"/>
      <c r="G480" s="446"/>
      <c r="H480" s="446"/>
      <c r="I480" s="446"/>
      <c r="J480" s="446"/>
      <c r="K480" s="446"/>
      <c r="L480" s="446"/>
      <c r="M480" s="446"/>
      <c r="N480" s="446"/>
      <c r="O480" s="447"/>
      <c r="BP480" s="33"/>
      <c r="BQ480" s="41"/>
      <c r="BR480" s="34" t="s">
        <v>2320</v>
      </c>
    </row>
    <row r="481" spans="1:70" s="3" customFormat="1" ht="67.5" x14ac:dyDescent="0.25">
      <c r="A481" s="35" t="s">
        <v>2321</v>
      </c>
      <c r="B481" s="36" t="s">
        <v>737</v>
      </c>
      <c r="C481" s="432" t="s">
        <v>738</v>
      </c>
      <c r="D481" s="432"/>
      <c r="E481" s="432"/>
      <c r="F481" s="35" t="s">
        <v>739</v>
      </c>
      <c r="G481" s="56">
        <v>18.21</v>
      </c>
      <c r="H481" s="39" t="s">
        <v>2322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2323</v>
      </c>
      <c r="O481" s="39">
        <v>6715</v>
      </c>
      <c r="BP481" s="33"/>
      <c r="BQ481" s="41" t="s">
        <v>738</v>
      </c>
      <c r="BR481" s="34"/>
    </row>
    <row r="482" spans="1:70" s="3" customFormat="1" ht="15" x14ac:dyDescent="0.25">
      <c r="A482" s="42"/>
      <c r="B482" s="43"/>
      <c r="C482" s="44" t="s">
        <v>2324</v>
      </c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6"/>
      <c r="BP482" s="33"/>
      <c r="BQ482" s="41"/>
      <c r="BR482" s="34"/>
    </row>
    <row r="483" spans="1:70" s="3" customFormat="1" ht="15" x14ac:dyDescent="0.25">
      <c r="A483" s="47"/>
      <c r="B483" s="48"/>
      <c r="C483" s="48"/>
      <c r="D483" s="48"/>
      <c r="E483" s="49" t="s">
        <v>2325</v>
      </c>
      <c r="F483" s="49"/>
      <c r="G483" s="50"/>
      <c r="H483" s="51"/>
      <c r="I483" s="17"/>
      <c r="J483" s="17"/>
      <c r="K483" s="17"/>
      <c r="L483" s="52">
        <v>85056</v>
      </c>
      <c r="M483" s="53"/>
      <c r="N483" s="53"/>
      <c r="O483" s="54"/>
      <c r="BP483" s="33"/>
      <c r="BQ483" s="41"/>
      <c r="BR483" s="34"/>
    </row>
    <row r="484" spans="1:70" s="3" customFormat="1" ht="15" x14ac:dyDescent="0.25">
      <c r="A484" s="47"/>
      <c r="B484" s="48"/>
      <c r="C484" s="48"/>
      <c r="D484" s="48"/>
      <c r="E484" s="49" t="s">
        <v>2326</v>
      </c>
      <c r="F484" s="49"/>
      <c r="G484" s="50"/>
      <c r="H484" s="51"/>
      <c r="I484" s="17"/>
      <c r="J484" s="17"/>
      <c r="K484" s="17"/>
      <c r="L484" s="52">
        <v>44720</v>
      </c>
      <c r="M484" s="53"/>
      <c r="N484" s="53"/>
      <c r="O484" s="54"/>
      <c r="BP484" s="33"/>
      <c r="BQ484" s="41"/>
      <c r="BR484" s="34"/>
    </row>
    <row r="485" spans="1:70" s="3" customFormat="1" ht="15" x14ac:dyDescent="0.25">
      <c r="A485" s="47"/>
      <c r="B485" s="48"/>
      <c r="C485" s="48"/>
      <c r="D485" s="48"/>
      <c r="E485" s="49" t="s">
        <v>47</v>
      </c>
      <c r="F485" s="49"/>
      <c r="G485" s="50"/>
      <c r="H485" s="51"/>
      <c r="I485" s="17"/>
      <c r="J485" s="17"/>
      <c r="K485" s="17"/>
      <c r="L485" s="52">
        <v>238037</v>
      </c>
      <c r="M485" s="53"/>
      <c r="N485" s="53"/>
      <c r="O485" s="54"/>
      <c r="BP485" s="33"/>
      <c r="BQ485" s="41"/>
      <c r="BR485" s="34"/>
    </row>
    <row r="486" spans="1:70" s="3" customFormat="1" ht="67.5" x14ac:dyDescent="0.25">
      <c r="A486" s="35" t="s">
        <v>2327</v>
      </c>
      <c r="B486" s="36" t="s">
        <v>2328</v>
      </c>
      <c r="C486" s="432" t="s">
        <v>2329</v>
      </c>
      <c r="D486" s="432"/>
      <c r="E486" s="432"/>
      <c r="F486" s="35" t="s">
        <v>265</v>
      </c>
      <c r="G486" s="5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BP486" s="33"/>
      <c r="BQ486" s="41" t="s">
        <v>2329</v>
      </c>
      <c r="BR486" s="34"/>
    </row>
    <row r="487" spans="1:70" s="3" customFormat="1" ht="15" x14ac:dyDescent="0.25">
      <c r="A487" s="42"/>
      <c r="B487" s="43"/>
      <c r="C487" s="44" t="s">
        <v>2330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41"/>
      <c r="BR487" s="34"/>
    </row>
    <row r="488" spans="1:70" s="3" customFormat="1" ht="15" x14ac:dyDescent="0.25">
      <c r="A488" s="445" t="s">
        <v>2331</v>
      </c>
      <c r="B488" s="446"/>
      <c r="C488" s="446"/>
      <c r="D488" s="446"/>
      <c r="E488" s="446"/>
      <c r="F488" s="446"/>
      <c r="G488" s="446"/>
      <c r="H488" s="446"/>
      <c r="I488" s="446"/>
      <c r="J488" s="446"/>
      <c r="K488" s="446"/>
      <c r="L488" s="446"/>
      <c r="M488" s="446"/>
      <c r="N488" s="446"/>
      <c r="O488" s="447"/>
      <c r="BP488" s="33"/>
      <c r="BQ488" s="41"/>
      <c r="BR488" s="34" t="s">
        <v>2331</v>
      </c>
    </row>
    <row r="489" spans="1:70" s="3" customFormat="1" ht="67.5" x14ac:dyDescent="0.25">
      <c r="A489" s="35" t="s">
        <v>2332</v>
      </c>
      <c r="B489" s="36" t="s">
        <v>255</v>
      </c>
      <c r="C489" s="432" t="s">
        <v>256</v>
      </c>
      <c r="D489" s="432"/>
      <c r="E489" s="432"/>
      <c r="F489" s="35" t="s">
        <v>238</v>
      </c>
      <c r="G489" s="5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2333</v>
      </c>
      <c r="O489" s="39">
        <v>13903</v>
      </c>
      <c r="BP489" s="33"/>
      <c r="BQ489" s="41" t="s">
        <v>256</v>
      </c>
      <c r="BR489" s="34"/>
    </row>
    <row r="490" spans="1:70" s="3" customFormat="1" ht="15" x14ac:dyDescent="0.25">
      <c r="A490" s="42"/>
      <c r="B490" s="43"/>
      <c r="C490" s="44" t="s">
        <v>2334</v>
      </c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6"/>
      <c r="BP490" s="33"/>
      <c r="BQ490" s="41"/>
      <c r="BR490" s="34"/>
    </row>
    <row r="491" spans="1:70" s="3" customFormat="1" ht="15" x14ac:dyDescent="0.25">
      <c r="A491" s="47"/>
      <c r="B491" s="48"/>
      <c r="C491" s="48"/>
      <c r="D491" s="48"/>
      <c r="E491" s="49" t="s">
        <v>2335</v>
      </c>
      <c r="F491" s="49"/>
      <c r="G491" s="50"/>
      <c r="H491" s="51"/>
      <c r="I491" s="17"/>
      <c r="J491" s="17"/>
      <c r="K491" s="17"/>
      <c r="L491" s="52">
        <v>155799</v>
      </c>
      <c r="M491" s="53"/>
      <c r="N491" s="53"/>
      <c r="O491" s="54"/>
      <c r="BP491" s="33"/>
      <c r="BQ491" s="41"/>
      <c r="BR491" s="34"/>
    </row>
    <row r="492" spans="1:70" s="3" customFormat="1" ht="15" x14ac:dyDescent="0.25">
      <c r="A492" s="47"/>
      <c r="B492" s="48"/>
      <c r="C492" s="48"/>
      <c r="D492" s="48"/>
      <c r="E492" s="49" t="s">
        <v>2336</v>
      </c>
      <c r="F492" s="49"/>
      <c r="G492" s="50"/>
      <c r="H492" s="51"/>
      <c r="I492" s="17"/>
      <c r="J492" s="17"/>
      <c r="K492" s="17"/>
      <c r="L492" s="52">
        <v>81915</v>
      </c>
      <c r="M492" s="53"/>
      <c r="N492" s="53"/>
      <c r="O492" s="54"/>
      <c r="BP492" s="33"/>
      <c r="BQ492" s="41"/>
      <c r="BR492" s="34"/>
    </row>
    <row r="493" spans="1:70" s="3" customFormat="1" ht="15" x14ac:dyDescent="0.25">
      <c r="A493" s="47"/>
      <c r="B493" s="48"/>
      <c r="C493" s="48"/>
      <c r="D493" s="48"/>
      <c r="E493" s="49" t="s">
        <v>47</v>
      </c>
      <c r="F493" s="49"/>
      <c r="G493" s="50"/>
      <c r="H493" s="51"/>
      <c r="I493" s="17"/>
      <c r="J493" s="17"/>
      <c r="K493" s="17"/>
      <c r="L493" s="52">
        <v>429100</v>
      </c>
      <c r="M493" s="53"/>
      <c r="N493" s="53"/>
      <c r="O493" s="54"/>
      <c r="BP493" s="33"/>
      <c r="BQ493" s="41"/>
      <c r="BR493" s="34"/>
    </row>
    <row r="494" spans="1:70" s="3" customFormat="1" ht="67.5" x14ac:dyDescent="0.25">
      <c r="A494" s="35" t="s">
        <v>2337</v>
      </c>
      <c r="B494" s="36" t="s">
        <v>246</v>
      </c>
      <c r="C494" s="432" t="s">
        <v>247</v>
      </c>
      <c r="D494" s="432"/>
      <c r="E494" s="432"/>
      <c r="F494" s="35" t="s">
        <v>238</v>
      </c>
      <c r="G494" s="5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2338</v>
      </c>
      <c r="O494" s="39">
        <v>8829</v>
      </c>
      <c r="BP494" s="33"/>
      <c r="BQ494" s="41" t="s">
        <v>247</v>
      </c>
      <c r="BR494" s="34"/>
    </row>
    <row r="495" spans="1:70" s="3" customFormat="1" ht="15" x14ac:dyDescent="0.25">
      <c r="A495" s="42"/>
      <c r="B495" s="43"/>
      <c r="C495" s="44" t="s">
        <v>2339</v>
      </c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6"/>
      <c r="BP495" s="33"/>
      <c r="BQ495" s="41"/>
      <c r="BR495" s="34"/>
    </row>
    <row r="496" spans="1:70" s="3" customFormat="1" ht="15" x14ac:dyDescent="0.25">
      <c r="A496" s="47"/>
      <c r="B496" s="48"/>
      <c r="C496" s="48"/>
      <c r="D496" s="48"/>
      <c r="E496" s="49" t="s">
        <v>2340</v>
      </c>
      <c r="F496" s="49"/>
      <c r="G496" s="50"/>
      <c r="H496" s="51"/>
      <c r="I496" s="17"/>
      <c r="J496" s="17"/>
      <c r="K496" s="17"/>
      <c r="L496" s="52">
        <v>55409</v>
      </c>
      <c r="M496" s="53"/>
      <c r="N496" s="53"/>
      <c r="O496" s="54"/>
      <c r="BP496" s="33"/>
      <c r="BQ496" s="41"/>
      <c r="BR496" s="34"/>
    </row>
    <row r="497" spans="1:70" s="3" customFormat="1" ht="15" x14ac:dyDescent="0.25">
      <c r="A497" s="47"/>
      <c r="B497" s="48"/>
      <c r="C497" s="48"/>
      <c r="D497" s="48"/>
      <c r="E497" s="49" t="s">
        <v>2341</v>
      </c>
      <c r="F497" s="49"/>
      <c r="G497" s="50"/>
      <c r="H497" s="51"/>
      <c r="I497" s="17"/>
      <c r="J497" s="17"/>
      <c r="K497" s="17"/>
      <c r="L497" s="52">
        <v>29133</v>
      </c>
      <c r="M497" s="53"/>
      <c r="N497" s="53"/>
      <c r="O497" s="54"/>
      <c r="BP497" s="33"/>
      <c r="BQ497" s="41"/>
      <c r="BR497" s="34"/>
    </row>
    <row r="498" spans="1:70" s="3" customFormat="1" ht="15" x14ac:dyDescent="0.25">
      <c r="A498" s="47"/>
      <c r="B498" s="48"/>
      <c r="C498" s="48"/>
      <c r="D498" s="48"/>
      <c r="E498" s="49" t="s">
        <v>47</v>
      </c>
      <c r="F498" s="49"/>
      <c r="G498" s="50"/>
      <c r="H498" s="51"/>
      <c r="I498" s="17"/>
      <c r="J498" s="17"/>
      <c r="K498" s="17"/>
      <c r="L498" s="52">
        <v>152185</v>
      </c>
      <c r="M498" s="53"/>
      <c r="N498" s="53"/>
      <c r="O498" s="54"/>
      <c r="BP498" s="33"/>
      <c r="BQ498" s="41"/>
      <c r="BR498" s="34"/>
    </row>
    <row r="499" spans="1:70" s="3" customFormat="1" ht="67.5" x14ac:dyDescent="0.25">
      <c r="A499" s="35" t="s">
        <v>2342</v>
      </c>
      <c r="B499" s="36" t="s">
        <v>1539</v>
      </c>
      <c r="C499" s="432" t="s">
        <v>1540</v>
      </c>
      <c r="D499" s="432"/>
      <c r="E499" s="432"/>
      <c r="F499" s="35" t="s">
        <v>56</v>
      </c>
      <c r="G499" s="38">
        <v>0.1</v>
      </c>
      <c r="H499" s="39" t="s">
        <v>1541</v>
      </c>
      <c r="I499" s="39" t="s">
        <v>1542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2343</v>
      </c>
      <c r="O499" s="39">
        <v>259</v>
      </c>
      <c r="BP499" s="33"/>
      <c r="BQ499" s="41" t="s">
        <v>1540</v>
      </c>
      <c r="BR499" s="34"/>
    </row>
    <row r="500" spans="1:70" s="3" customFormat="1" ht="15" x14ac:dyDescent="0.25">
      <c r="A500" s="42"/>
      <c r="B500" s="43"/>
      <c r="C500" s="44" t="s">
        <v>1286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41"/>
      <c r="BR500" s="34"/>
    </row>
    <row r="501" spans="1:70" s="3" customFormat="1" ht="15" x14ac:dyDescent="0.25">
      <c r="A501" s="47"/>
      <c r="B501" s="48"/>
      <c r="C501" s="48"/>
      <c r="D501" s="48"/>
      <c r="E501" s="49" t="s">
        <v>2344</v>
      </c>
      <c r="F501" s="49"/>
      <c r="G501" s="50"/>
      <c r="H501" s="51"/>
      <c r="I501" s="17"/>
      <c r="J501" s="17"/>
      <c r="K501" s="17"/>
      <c r="L501" s="52">
        <v>2204</v>
      </c>
      <c r="M501" s="53"/>
      <c r="N501" s="53"/>
      <c r="O501" s="54"/>
      <c r="BP501" s="33"/>
      <c r="BQ501" s="41"/>
      <c r="BR501" s="34"/>
    </row>
    <row r="502" spans="1:70" s="3" customFormat="1" ht="15" x14ac:dyDescent="0.25">
      <c r="A502" s="47"/>
      <c r="B502" s="48"/>
      <c r="C502" s="48"/>
      <c r="D502" s="48"/>
      <c r="E502" s="49" t="s">
        <v>2345</v>
      </c>
      <c r="F502" s="49"/>
      <c r="G502" s="50"/>
      <c r="H502" s="51"/>
      <c r="I502" s="17"/>
      <c r="J502" s="17"/>
      <c r="K502" s="17"/>
      <c r="L502" s="52">
        <v>1159</v>
      </c>
      <c r="M502" s="53"/>
      <c r="N502" s="53"/>
      <c r="O502" s="54"/>
      <c r="BP502" s="33"/>
      <c r="BQ502" s="41"/>
      <c r="BR502" s="34"/>
    </row>
    <row r="503" spans="1:70" s="3" customFormat="1" ht="15" x14ac:dyDescent="0.25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5931</v>
      </c>
      <c r="M503" s="53"/>
      <c r="N503" s="53"/>
      <c r="O503" s="54"/>
      <c r="BP503" s="33"/>
      <c r="BQ503" s="41"/>
      <c r="BR503" s="34"/>
    </row>
    <row r="504" spans="1:70" s="3" customFormat="1" ht="67.5" x14ac:dyDescent="0.25">
      <c r="A504" s="35" t="s">
        <v>2346</v>
      </c>
      <c r="B504" s="36" t="s">
        <v>73</v>
      </c>
      <c r="C504" s="432" t="s">
        <v>74</v>
      </c>
      <c r="D504" s="432"/>
      <c r="E504" s="432"/>
      <c r="F504" s="35" t="s">
        <v>56</v>
      </c>
      <c r="G504" s="5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2347</v>
      </c>
      <c r="O504" s="39">
        <v>6629</v>
      </c>
      <c r="BP504" s="33"/>
      <c r="BQ504" s="41" t="s">
        <v>74</v>
      </c>
      <c r="BR504" s="34"/>
    </row>
    <row r="505" spans="1:70" s="3" customFormat="1" ht="15" x14ac:dyDescent="0.25">
      <c r="A505" s="42"/>
      <c r="B505" s="43"/>
      <c r="C505" s="44" t="s">
        <v>2348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41"/>
      <c r="BR505" s="34"/>
    </row>
    <row r="506" spans="1:70" s="3" customFormat="1" ht="15" x14ac:dyDescent="0.25">
      <c r="A506" s="47"/>
      <c r="B506" s="48"/>
      <c r="C506" s="48"/>
      <c r="D506" s="48"/>
      <c r="E506" s="49" t="s">
        <v>2349</v>
      </c>
      <c r="F506" s="49"/>
      <c r="G506" s="50"/>
      <c r="H506" s="51"/>
      <c r="I506" s="17"/>
      <c r="J506" s="17"/>
      <c r="K506" s="17"/>
      <c r="L506" s="52">
        <v>53566</v>
      </c>
      <c r="M506" s="53"/>
      <c r="N506" s="53"/>
      <c r="O506" s="54"/>
      <c r="BP506" s="33"/>
      <c r="BQ506" s="41"/>
      <c r="BR506" s="34"/>
    </row>
    <row r="507" spans="1:70" s="3" customFormat="1" ht="15" x14ac:dyDescent="0.25">
      <c r="A507" s="47"/>
      <c r="B507" s="48"/>
      <c r="C507" s="48"/>
      <c r="D507" s="48"/>
      <c r="E507" s="49" t="s">
        <v>2350</v>
      </c>
      <c r="F507" s="49"/>
      <c r="G507" s="50"/>
      <c r="H507" s="51"/>
      <c r="I507" s="17"/>
      <c r="J507" s="17"/>
      <c r="K507" s="17"/>
      <c r="L507" s="52">
        <v>28164</v>
      </c>
      <c r="M507" s="53"/>
      <c r="N507" s="53"/>
      <c r="O507" s="54"/>
      <c r="BP507" s="33"/>
      <c r="BQ507" s="41"/>
      <c r="BR507" s="34"/>
    </row>
    <row r="508" spans="1:70" s="3" customFormat="1" ht="15" x14ac:dyDescent="0.25">
      <c r="A508" s="47"/>
      <c r="B508" s="48"/>
      <c r="C508" s="48"/>
      <c r="D508" s="48"/>
      <c r="E508" s="49" t="s">
        <v>47</v>
      </c>
      <c r="F508" s="49"/>
      <c r="G508" s="50"/>
      <c r="H508" s="51"/>
      <c r="I508" s="17"/>
      <c r="J508" s="17"/>
      <c r="K508" s="17"/>
      <c r="L508" s="52">
        <v>144365</v>
      </c>
      <c r="M508" s="53"/>
      <c r="N508" s="53"/>
      <c r="O508" s="54"/>
      <c r="BP508" s="33"/>
      <c r="BQ508" s="41"/>
      <c r="BR508" s="34"/>
    </row>
    <row r="509" spans="1:70" s="3" customFormat="1" ht="67.5" x14ac:dyDescent="0.25">
      <c r="A509" s="35" t="s">
        <v>2351</v>
      </c>
      <c r="B509" s="36" t="s">
        <v>64</v>
      </c>
      <c r="C509" s="432" t="s">
        <v>65</v>
      </c>
      <c r="D509" s="432"/>
      <c r="E509" s="432"/>
      <c r="F509" s="35" t="s">
        <v>56</v>
      </c>
      <c r="G509" s="5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2352</v>
      </c>
      <c r="O509" s="39">
        <v>582</v>
      </c>
      <c r="BP509" s="33"/>
      <c r="BQ509" s="41" t="s">
        <v>65</v>
      </c>
      <c r="BR509" s="34"/>
    </row>
    <row r="510" spans="1:70" s="3" customFormat="1" ht="15" x14ac:dyDescent="0.25">
      <c r="A510" s="42"/>
      <c r="B510" s="43"/>
      <c r="C510" s="44" t="s">
        <v>2353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6"/>
      <c r="BP510" s="33"/>
      <c r="BQ510" s="41"/>
      <c r="BR510" s="34"/>
    </row>
    <row r="511" spans="1:70" s="3" customFormat="1" ht="15" x14ac:dyDescent="0.25">
      <c r="A511" s="47"/>
      <c r="B511" s="48"/>
      <c r="C511" s="48"/>
      <c r="D511" s="48"/>
      <c r="E511" s="49" t="s">
        <v>2354</v>
      </c>
      <c r="F511" s="49"/>
      <c r="G511" s="50"/>
      <c r="H511" s="51"/>
      <c r="I511" s="17"/>
      <c r="J511" s="17"/>
      <c r="K511" s="17"/>
      <c r="L511" s="52">
        <v>6889</v>
      </c>
      <c r="M511" s="53"/>
      <c r="N511" s="53"/>
      <c r="O511" s="54"/>
      <c r="BP511" s="33"/>
      <c r="BQ511" s="41"/>
      <c r="BR511" s="34"/>
    </row>
    <row r="512" spans="1:70" s="3" customFormat="1" ht="15" x14ac:dyDescent="0.25">
      <c r="A512" s="47"/>
      <c r="B512" s="48"/>
      <c r="C512" s="48"/>
      <c r="D512" s="48"/>
      <c r="E512" s="49" t="s">
        <v>2355</v>
      </c>
      <c r="F512" s="49"/>
      <c r="G512" s="50"/>
      <c r="H512" s="51"/>
      <c r="I512" s="17"/>
      <c r="J512" s="17"/>
      <c r="K512" s="17"/>
      <c r="L512" s="52">
        <v>3622</v>
      </c>
      <c r="M512" s="53"/>
      <c r="N512" s="53"/>
      <c r="O512" s="54"/>
      <c r="BP512" s="33"/>
      <c r="BQ512" s="41"/>
      <c r="BR512" s="34"/>
    </row>
    <row r="513" spans="1:70" s="3" customFormat="1" ht="15" x14ac:dyDescent="0.25">
      <c r="A513" s="47"/>
      <c r="B513" s="48"/>
      <c r="C513" s="48"/>
      <c r="D513" s="48"/>
      <c r="E513" s="49" t="s">
        <v>47</v>
      </c>
      <c r="F513" s="49"/>
      <c r="G513" s="50"/>
      <c r="H513" s="51"/>
      <c r="I513" s="17"/>
      <c r="J513" s="17"/>
      <c r="K513" s="17"/>
      <c r="L513" s="52">
        <v>18282</v>
      </c>
      <c r="M513" s="53"/>
      <c r="N513" s="53"/>
      <c r="O513" s="54"/>
      <c r="BP513" s="33"/>
      <c r="BQ513" s="41"/>
      <c r="BR513" s="34"/>
    </row>
    <row r="514" spans="1:70" s="3" customFormat="1" ht="67.5" x14ac:dyDescent="0.25">
      <c r="A514" s="35" t="s">
        <v>2356</v>
      </c>
      <c r="B514" s="36" t="s">
        <v>54</v>
      </c>
      <c r="C514" s="432" t="s">
        <v>55</v>
      </c>
      <c r="D514" s="432"/>
      <c r="E514" s="432"/>
      <c r="F514" s="35" t="s">
        <v>56</v>
      </c>
      <c r="G514" s="5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2159</v>
      </c>
      <c r="O514" s="39">
        <v>236</v>
      </c>
      <c r="BP514" s="33"/>
      <c r="BQ514" s="41" t="s">
        <v>55</v>
      </c>
      <c r="BR514" s="34"/>
    </row>
    <row r="515" spans="1:70" s="3" customFormat="1" ht="15" x14ac:dyDescent="0.25">
      <c r="A515" s="42"/>
      <c r="B515" s="43"/>
      <c r="C515" s="44" t="s">
        <v>2357</v>
      </c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6"/>
      <c r="BP515" s="33"/>
      <c r="BQ515" s="41"/>
      <c r="BR515" s="34"/>
    </row>
    <row r="516" spans="1:70" s="3" customFormat="1" ht="15" x14ac:dyDescent="0.25">
      <c r="A516" s="47"/>
      <c r="B516" s="48"/>
      <c r="C516" s="48"/>
      <c r="D516" s="48"/>
      <c r="E516" s="49" t="s">
        <v>2358</v>
      </c>
      <c r="F516" s="49"/>
      <c r="G516" s="50"/>
      <c r="H516" s="51"/>
      <c r="I516" s="17"/>
      <c r="J516" s="17"/>
      <c r="K516" s="17"/>
      <c r="L516" s="52">
        <v>1907</v>
      </c>
      <c r="M516" s="53"/>
      <c r="N516" s="53"/>
      <c r="O516" s="54"/>
      <c r="BP516" s="33"/>
      <c r="BQ516" s="41"/>
      <c r="BR516" s="34"/>
    </row>
    <row r="517" spans="1:70" s="3" customFormat="1" ht="15" x14ac:dyDescent="0.25">
      <c r="A517" s="47"/>
      <c r="B517" s="48"/>
      <c r="C517" s="48"/>
      <c r="D517" s="48"/>
      <c r="E517" s="49" t="s">
        <v>2359</v>
      </c>
      <c r="F517" s="49"/>
      <c r="G517" s="50"/>
      <c r="H517" s="51"/>
      <c r="I517" s="17"/>
      <c r="J517" s="17"/>
      <c r="K517" s="17"/>
      <c r="L517" s="52">
        <v>1003</v>
      </c>
      <c r="M517" s="53"/>
      <c r="N517" s="53"/>
      <c r="O517" s="54"/>
      <c r="BP517" s="33"/>
      <c r="BQ517" s="41"/>
      <c r="BR517" s="34"/>
    </row>
    <row r="518" spans="1:70" s="3" customFormat="1" ht="15" x14ac:dyDescent="0.25">
      <c r="A518" s="47"/>
      <c r="B518" s="48"/>
      <c r="C518" s="48"/>
      <c r="D518" s="48"/>
      <c r="E518" s="49" t="s">
        <v>47</v>
      </c>
      <c r="F518" s="49"/>
      <c r="G518" s="50"/>
      <c r="H518" s="51"/>
      <c r="I518" s="17"/>
      <c r="J518" s="17"/>
      <c r="K518" s="17"/>
      <c r="L518" s="52">
        <v>5118</v>
      </c>
      <c r="M518" s="53"/>
      <c r="N518" s="53"/>
      <c r="O518" s="54"/>
      <c r="BP518" s="33"/>
      <c r="BQ518" s="41"/>
      <c r="BR518" s="34"/>
    </row>
    <row r="519" spans="1:70" s="3" customFormat="1" ht="67.5" x14ac:dyDescent="0.25">
      <c r="A519" s="35" t="s">
        <v>2360</v>
      </c>
      <c r="B519" s="36" t="s">
        <v>2361</v>
      </c>
      <c r="C519" s="432" t="s">
        <v>2362</v>
      </c>
      <c r="D519" s="432"/>
      <c r="E519" s="432"/>
      <c r="F519" s="35" t="s">
        <v>265</v>
      </c>
      <c r="G519" s="38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BP519" s="33"/>
      <c r="BQ519" s="41" t="s">
        <v>2362</v>
      </c>
      <c r="BR519" s="34"/>
    </row>
    <row r="520" spans="1:70" s="3" customFormat="1" ht="15" x14ac:dyDescent="0.25">
      <c r="A520" s="42"/>
      <c r="B520" s="43"/>
      <c r="C520" s="44" t="s">
        <v>2363</v>
      </c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6"/>
      <c r="BP520" s="33"/>
      <c r="BQ520" s="41"/>
      <c r="BR520" s="34"/>
    </row>
    <row r="521" spans="1:70" s="3" customFormat="1" ht="67.5" x14ac:dyDescent="0.25">
      <c r="A521" s="35" t="s">
        <v>2364</v>
      </c>
      <c r="B521" s="36" t="s">
        <v>2361</v>
      </c>
      <c r="C521" s="432" t="s">
        <v>2365</v>
      </c>
      <c r="D521" s="432"/>
      <c r="E521" s="432"/>
      <c r="F521" s="35" t="s">
        <v>265</v>
      </c>
      <c r="G521" s="38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BP521" s="33"/>
      <c r="BQ521" s="41" t="s">
        <v>2365</v>
      </c>
      <c r="BR521" s="34"/>
    </row>
    <row r="522" spans="1:70" s="3" customFormat="1" ht="15" x14ac:dyDescent="0.25">
      <c r="A522" s="42"/>
      <c r="B522" s="43"/>
      <c r="C522" s="44" t="s">
        <v>2366</v>
      </c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6"/>
      <c r="BP522" s="33"/>
      <c r="BQ522" s="41"/>
      <c r="BR522" s="34"/>
    </row>
    <row r="523" spans="1:70" s="3" customFormat="1" ht="67.5" x14ac:dyDescent="0.25">
      <c r="A523" s="35" t="s">
        <v>2367</v>
      </c>
      <c r="B523" s="36" t="s">
        <v>2361</v>
      </c>
      <c r="C523" s="432" t="s">
        <v>2368</v>
      </c>
      <c r="D523" s="432"/>
      <c r="E523" s="432"/>
      <c r="F523" s="35" t="s">
        <v>265</v>
      </c>
      <c r="G523" s="38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BP523" s="33"/>
      <c r="BQ523" s="41" t="s">
        <v>2368</v>
      </c>
      <c r="BR523" s="34"/>
    </row>
    <row r="524" spans="1:70" s="3" customFormat="1" ht="15" x14ac:dyDescent="0.25">
      <c r="A524" s="42"/>
      <c r="B524" s="43"/>
      <c r="C524" s="44" t="s">
        <v>2369</v>
      </c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6"/>
      <c r="BP524" s="33"/>
      <c r="BQ524" s="41"/>
      <c r="BR524" s="34"/>
    </row>
    <row r="525" spans="1:70" s="3" customFormat="1" ht="67.5" x14ac:dyDescent="0.25">
      <c r="A525" s="35" t="s">
        <v>2370</v>
      </c>
      <c r="B525" s="36" t="s">
        <v>2371</v>
      </c>
      <c r="C525" s="432" t="s">
        <v>2372</v>
      </c>
      <c r="D525" s="432"/>
      <c r="E525" s="432"/>
      <c r="F525" s="35" t="s">
        <v>265</v>
      </c>
      <c r="G525" s="38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BP525" s="33"/>
      <c r="BQ525" s="41" t="s">
        <v>2372</v>
      </c>
      <c r="BR525" s="34"/>
    </row>
    <row r="526" spans="1:70" s="3" customFormat="1" ht="15" x14ac:dyDescent="0.25">
      <c r="A526" s="42"/>
      <c r="B526" s="43"/>
      <c r="C526" s="44" t="s">
        <v>319</v>
      </c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6"/>
      <c r="BP526" s="33"/>
      <c r="BQ526" s="41"/>
      <c r="BR526" s="34"/>
    </row>
    <row r="527" spans="1:70" s="3" customFormat="1" ht="67.5" x14ac:dyDescent="0.25">
      <c r="A527" s="35" t="s">
        <v>2373</v>
      </c>
      <c r="B527" s="36" t="s">
        <v>429</v>
      </c>
      <c r="C527" s="432" t="s">
        <v>430</v>
      </c>
      <c r="D527" s="432"/>
      <c r="E527" s="432"/>
      <c r="F527" s="35" t="s">
        <v>109</v>
      </c>
      <c r="G527" s="55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BP527" s="33"/>
      <c r="BQ527" s="41" t="s">
        <v>430</v>
      </c>
      <c r="BR527" s="34"/>
    </row>
    <row r="528" spans="1:70" s="3" customFormat="1" ht="15" x14ac:dyDescent="0.25">
      <c r="A528" s="42"/>
      <c r="B528" s="43"/>
      <c r="C528" s="44" t="s">
        <v>2374</v>
      </c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6"/>
      <c r="BP528" s="33"/>
      <c r="BQ528" s="41"/>
      <c r="BR528" s="34"/>
    </row>
    <row r="529" spans="1:70" s="3" customFormat="1" ht="15" x14ac:dyDescent="0.25">
      <c r="A529" s="47"/>
      <c r="B529" s="48"/>
      <c r="C529" s="48"/>
      <c r="D529" s="48"/>
      <c r="E529" s="49" t="s">
        <v>2375</v>
      </c>
      <c r="F529" s="49"/>
      <c r="G529" s="50"/>
      <c r="H529" s="51"/>
      <c r="I529" s="17"/>
      <c r="J529" s="17"/>
      <c r="K529" s="17"/>
      <c r="L529" s="52">
        <v>30249</v>
      </c>
      <c r="M529" s="53"/>
      <c r="N529" s="53"/>
      <c r="O529" s="54"/>
      <c r="BP529" s="33"/>
      <c r="BQ529" s="41"/>
      <c r="BR529" s="34"/>
    </row>
    <row r="530" spans="1:70" s="3" customFormat="1" ht="15" x14ac:dyDescent="0.25">
      <c r="A530" s="47"/>
      <c r="B530" s="48"/>
      <c r="C530" s="48"/>
      <c r="D530" s="48"/>
      <c r="E530" s="49" t="s">
        <v>2376</v>
      </c>
      <c r="F530" s="49"/>
      <c r="G530" s="50"/>
      <c r="H530" s="51"/>
      <c r="I530" s="17"/>
      <c r="J530" s="17"/>
      <c r="K530" s="17"/>
      <c r="L530" s="52">
        <v>16876</v>
      </c>
      <c r="M530" s="53"/>
      <c r="N530" s="53"/>
      <c r="O530" s="54"/>
      <c r="BP530" s="33"/>
      <c r="BQ530" s="41"/>
      <c r="BR530" s="34"/>
    </row>
    <row r="531" spans="1:70" s="3" customFormat="1" ht="15" x14ac:dyDescent="0.25">
      <c r="A531" s="47"/>
      <c r="B531" s="48"/>
      <c r="C531" s="48"/>
      <c r="D531" s="48"/>
      <c r="E531" s="49" t="s">
        <v>47</v>
      </c>
      <c r="F531" s="49"/>
      <c r="G531" s="50"/>
      <c r="H531" s="51"/>
      <c r="I531" s="17"/>
      <c r="J531" s="17"/>
      <c r="K531" s="17"/>
      <c r="L531" s="52">
        <v>80177</v>
      </c>
      <c r="M531" s="53"/>
      <c r="N531" s="53"/>
      <c r="O531" s="54"/>
      <c r="BP531" s="33"/>
      <c r="BQ531" s="41"/>
      <c r="BR531" s="34"/>
    </row>
    <row r="532" spans="1:70" s="3" customFormat="1" ht="67.5" x14ac:dyDescent="0.25">
      <c r="A532" s="35" t="s">
        <v>2377</v>
      </c>
      <c r="B532" s="36" t="s">
        <v>2378</v>
      </c>
      <c r="C532" s="432" t="s">
        <v>2379</v>
      </c>
      <c r="D532" s="432"/>
      <c r="E532" s="432"/>
      <c r="F532" s="35" t="s">
        <v>437</v>
      </c>
      <c r="G532" s="55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BP532" s="33"/>
      <c r="BQ532" s="41" t="s">
        <v>2379</v>
      </c>
      <c r="BR532" s="34"/>
    </row>
    <row r="533" spans="1:70" s="3" customFormat="1" ht="67.5" x14ac:dyDescent="0.25">
      <c r="A533" s="35" t="s">
        <v>2380</v>
      </c>
      <c r="B533" s="36" t="s">
        <v>2378</v>
      </c>
      <c r="C533" s="432" t="s">
        <v>2381</v>
      </c>
      <c r="D533" s="432"/>
      <c r="E533" s="432"/>
      <c r="F533" s="35" t="s">
        <v>437</v>
      </c>
      <c r="G533" s="55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BP533" s="33"/>
      <c r="BQ533" s="41" t="s">
        <v>2381</v>
      </c>
      <c r="BR533" s="34"/>
    </row>
    <row r="534" spans="1:70" s="3" customFormat="1" ht="67.5" x14ac:dyDescent="0.25">
      <c r="A534" s="35" t="s">
        <v>2382</v>
      </c>
      <c r="B534" s="36" t="s">
        <v>2378</v>
      </c>
      <c r="C534" s="432" t="s">
        <v>2383</v>
      </c>
      <c r="D534" s="432"/>
      <c r="E534" s="432"/>
      <c r="F534" s="35" t="s">
        <v>437</v>
      </c>
      <c r="G534" s="55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BP534" s="33"/>
      <c r="BQ534" s="41" t="s">
        <v>2383</v>
      </c>
      <c r="BR534" s="34"/>
    </row>
    <row r="535" spans="1:70" s="3" customFormat="1" ht="67.5" x14ac:dyDescent="0.25">
      <c r="A535" s="35" t="s">
        <v>2384</v>
      </c>
      <c r="B535" s="36" t="s">
        <v>2385</v>
      </c>
      <c r="C535" s="432" t="s">
        <v>2386</v>
      </c>
      <c r="D535" s="432"/>
      <c r="E535" s="432"/>
      <c r="F535" s="35" t="s">
        <v>437</v>
      </c>
      <c r="G535" s="55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BP535" s="33"/>
      <c r="BQ535" s="41" t="s">
        <v>2386</v>
      </c>
      <c r="BR535" s="34"/>
    </row>
    <row r="536" spans="1:70" s="3" customFormat="1" ht="67.5" x14ac:dyDescent="0.25">
      <c r="A536" s="35" t="s">
        <v>2387</v>
      </c>
      <c r="B536" s="36" t="s">
        <v>2388</v>
      </c>
      <c r="C536" s="432" t="s">
        <v>2389</v>
      </c>
      <c r="D536" s="432"/>
      <c r="E536" s="432"/>
      <c r="F536" s="35" t="s">
        <v>437</v>
      </c>
      <c r="G536" s="55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BP536" s="33"/>
      <c r="BQ536" s="41" t="s">
        <v>2389</v>
      </c>
      <c r="BR536" s="34"/>
    </row>
    <row r="537" spans="1:70" s="3" customFormat="1" ht="67.5" x14ac:dyDescent="0.25">
      <c r="A537" s="35" t="s">
        <v>2390</v>
      </c>
      <c r="B537" s="36" t="s">
        <v>2388</v>
      </c>
      <c r="C537" s="432" t="s">
        <v>2391</v>
      </c>
      <c r="D537" s="432"/>
      <c r="E537" s="432"/>
      <c r="F537" s="35" t="s">
        <v>437</v>
      </c>
      <c r="G537" s="55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BP537" s="33"/>
      <c r="BQ537" s="41" t="s">
        <v>2391</v>
      </c>
      <c r="BR537" s="34"/>
    </row>
    <row r="538" spans="1:70" s="3" customFormat="1" ht="15" x14ac:dyDescent="0.25">
      <c r="A538" s="445" t="s">
        <v>2392</v>
      </c>
      <c r="B538" s="446"/>
      <c r="C538" s="446"/>
      <c r="D538" s="446"/>
      <c r="E538" s="446"/>
      <c r="F538" s="446"/>
      <c r="G538" s="446"/>
      <c r="H538" s="446"/>
      <c r="I538" s="446"/>
      <c r="J538" s="446"/>
      <c r="K538" s="446"/>
      <c r="L538" s="446"/>
      <c r="M538" s="446"/>
      <c r="N538" s="446"/>
      <c r="O538" s="447"/>
      <c r="BP538" s="33"/>
      <c r="BQ538" s="41"/>
      <c r="BR538" s="34" t="s">
        <v>2392</v>
      </c>
    </row>
    <row r="539" spans="1:70" s="3" customFormat="1" ht="67.5" x14ac:dyDescent="0.25">
      <c r="A539" s="35" t="s">
        <v>2393</v>
      </c>
      <c r="B539" s="36" t="s">
        <v>2394</v>
      </c>
      <c r="C539" s="432" t="s">
        <v>2395</v>
      </c>
      <c r="D539" s="432"/>
      <c r="E539" s="432"/>
      <c r="F539" s="35" t="s">
        <v>2396</v>
      </c>
      <c r="G539" s="55">
        <v>3</v>
      </c>
      <c r="H539" s="39" t="s">
        <v>2397</v>
      </c>
      <c r="I539" s="39" t="s">
        <v>2398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2399</v>
      </c>
      <c r="O539" s="39">
        <v>2424</v>
      </c>
      <c r="BP539" s="33"/>
      <c r="BQ539" s="41" t="s">
        <v>2395</v>
      </c>
      <c r="BR539" s="34"/>
    </row>
    <row r="540" spans="1:70" s="3" customFormat="1" ht="15" x14ac:dyDescent="0.25">
      <c r="A540" s="42"/>
      <c r="B540" s="43"/>
      <c r="C540" s="44" t="s">
        <v>2400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41"/>
      <c r="BR540" s="34"/>
    </row>
    <row r="541" spans="1:70" s="3" customFormat="1" ht="15" x14ac:dyDescent="0.25">
      <c r="A541" s="47"/>
      <c r="B541" s="48"/>
      <c r="C541" s="48"/>
      <c r="D541" s="48"/>
      <c r="E541" s="49" t="s">
        <v>2401</v>
      </c>
      <c r="F541" s="49"/>
      <c r="G541" s="50"/>
      <c r="H541" s="51"/>
      <c r="I541" s="17"/>
      <c r="J541" s="17"/>
      <c r="K541" s="17"/>
      <c r="L541" s="52">
        <v>21557</v>
      </c>
      <c r="M541" s="53"/>
      <c r="N541" s="53"/>
      <c r="O541" s="54"/>
      <c r="BP541" s="33"/>
      <c r="BQ541" s="41"/>
      <c r="BR541" s="34"/>
    </row>
    <row r="542" spans="1:70" s="3" customFormat="1" ht="15" x14ac:dyDescent="0.25">
      <c r="A542" s="47"/>
      <c r="B542" s="48"/>
      <c r="C542" s="48"/>
      <c r="D542" s="48"/>
      <c r="E542" s="49" t="s">
        <v>2402</v>
      </c>
      <c r="F542" s="49"/>
      <c r="G542" s="50"/>
      <c r="H542" s="51"/>
      <c r="I542" s="17"/>
      <c r="J542" s="17"/>
      <c r="K542" s="17"/>
      <c r="L542" s="52">
        <v>11334</v>
      </c>
      <c r="M542" s="53"/>
      <c r="N542" s="53"/>
      <c r="O542" s="54"/>
      <c r="BP542" s="33"/>
      <c r="BQ542" s="41"/>
      <c r="BR542" s="34"/>
    </row>
    <row r="543" spans="1:70" s="3" customFormat="1" ht="15" x14ac:dyDescent="0.25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64472</v>
      </c>
      <c r="M543" s="53"/>
      <c r="N543" s="53"/>
      <c r="O543" s="54"/>
      <c r="BP543" s="33"/>
      <c r="BQ543" s="41"/>
      <c r="BR543" s="34"/>
    </row>
    <row r="544" spans="1:70" s="3" customFormat="1" ht="45" x14ac:dyDescent="0.25">
      <c r="A544" s="35" t="s">
        <v>2403</v>
      </c>
      <c r="B544" s="36" t="s">
        <v>2404</v>
      </c>
      <c r="C544" s="432" t="s">
        <v>2405</v>
      </c>
      <c r="D544" s="432"/>
      <c r="E544" s="432"/>
      <c r="F544" s="35" t="s">
        <v>2406</v>
      </c>
      <c r="G544" s="55">
        <v>1</v>
      </c>
      <c r="H544" s="39">
        <v>32349.279999999999</v>
      </c>
      <c r="I544" s="39"/>
      <c r="J544" s="39"/>
      <c r="K544" s="37" t="s">
        <v>52</v>
      </c>
      <c r="L544" s="39">
        <v>201536</v>
      </c>
      <c r="M544" s="39"/>
      <c r="N544" s="40"/>
      <c r="O544" s="39"/>
      <c r="BP544" s="33"/>
      <c r="BQ544" s="41" t="s">
        <v>2405</v>
      </c>
      <c r="BR544" s="34"/>
    </row>
    <row r="545" spans="1:70" s="3" customFormat="1" ht="45" x14ac:dyDescent="0.25">
      <c r="A545" s="35" t="s">
        <v>2407</v>
      </c>
      <c r="B545" s="36" t="s">
        <v>2404</v>
      </c>
      <c r="C545" s="432" t="s">
        <v>2408</v>
      </c>
      <c r="D545" s="432"/>
      <c r="E545" s="432"/>
      <c r="F545" s="35" t="s">
        <v>2406</v>
      </c>
      <c r="G545" s="55">
        <v>1</v>
      </c>
      <c r="H545" s="39">
        <v>32521.35</v>
      </c>
      <c r="I545" s="39"/>
      <c r="J545" s="39"/>
      <c r="K545" s="37" t="s">
        <v>52</v>
      </c>
      <c r="L545" s="39">
        <v>202608</v>
      </c>
      <c r="M545" s="39"/>
      <c r="N545" s="40"/>
      <c r="O545" s="39"/>
      <c r="BP545" s="33"/>
      <c r="BQ545" s="41" t="s">
        <v>2408</v>
      </c>
      <c r="BR545" s="34"/>
    </row>
    <row r="546" spans="1:70" s="3" customFormat="1" ht="45" x14ac:dyDescent="0.25">
      <c r="A546" s="35" t="s">
        <v>2409</v>
      </c>
      <c r="B546" s="36" t="s">
        <v>2404</v>
      </c>
      <c r="C546" s="432" t="s">
        <v>2410</v>
      </c>
      <c r="D546" s="432"/>
      <c r="E546" s="432"/>
      <c r="F546" s="35" t="s">
        <v>2406</v>
      </c>
      <c r="G546" s="55">
        <v>1</v>
      </c>
      <c r="H546" s="39">
        <v>42673.52</v>
      </c>
      <c r="I546" s="39"/>
      <c r="J546" s="39"/>
      <c r="K546" s="37" t="s">
        <v>52</v>
      </c>
      <c r="L546" s="39">
        <v>265856</v>
      </c>
      <c r="M546" s="39"/>
      <c r="N546" s="40"/>
      <c r="O546" s="39"/>
      <c r="BP546" s="33"/>
      <c r="BQ546" s="41" t="s">
        <v>2410</v>
      </c>
      <c r="BR546" s="34"/>
    </row>
    <row r="547" spans="1:70" s="3" customFormat="1" ht="67.5" x14ac:dyDescent="0.25">
      <c r="A547" s="35" t="s">
        <v>2411</v>
      </c>
      <c r="B547" s="36" t="s">
        <v>2412</v>
      </c>
      <c r="C547" s="432" t="s">
        <v>2413</v>
      </c>
      <c r="D547" s="432"/>
      <c r="E547" s="432"/>
      <c r="F547" s="35" t="s">
        <v>265</v>
      </c>
      <c r="G547" s="38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BP547" s="33"/>
      <c r="BQ547" s="41" t="s">
        <v>2413</v>
      </c>
      <c r="BR547" s="34"/>
    </row>
    <row r="548" spans="1:70" s="3" customFormat="1" ht="15" x14ac:dyDescent="0.25">
      <c r="A548" s="42"/>
      <c r="B548" s="43"/>
      <c r="C548" s="44" t="s">
        <v>2414</v>
      </c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6"/>
      <c r="BP548" s="33"/>
      <c r="BQ548" s="41"/>
      <c r="BR548" s="34"/>
    </row>
    <row r="549" spans="1:70" s="3" customFormat="1" ht="67.5" x14ac:dyDescent="0.25">
      <c r="A549" s="35" t="s">
        <v>2415</v>
      </c>
      <c r="B549" s="36" t="s">
        <v>2416</v>
      </c>
      <c r="C549" s="432" t="s">
        <v>2417</v>
      </c>
      <c r="D549" s="432"/>
      <c r="E549" s="432"/>
      <c r="F549" s="35" t="s">
        <v>265</v>
      </c>
      <c r="G549" s="38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BP549" s="33"/>
      <c r="BQ549" s="41" t="s">
        <v>2417</v>
      </c>
      <c r="BR549" s="34"/>
    </row>
    <row r="550" spans="1:70" s="3" customFormat="1" ht="15" x14ac:dyDescent="0.25">
      <c r="A550" s="42"/>
      <c r="B550" s="43"/>
      <c r="C550" s="44" t="s">
        <v>2414</v>
      </c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6"/>
      <c r="BP550" s="33"/>
      <c r="BQ550" s="41"/>
      <c r="BR550" s="34"/>
    </row>
    <row r="551" spans="1:70" s="3" customFormat="1" ht="67.5" x14ac:dyDescent="0.25">
      <c r="A551" s="35" t="s">
        <v>2418</v>
      </c>
      <c r="B551" s="36" t="s">
        <v>2378</v>
      </c>
      <c r="C551" s="432" t="s">
        <v>2419</v>
      </c>
      <c r="D551" s="432"/>
      <c r="E551" s="432"/>
      <c r="F551" s="35" t="s">
        <v>437</v>
      </c>
      <c r="G551" s="55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BP551" s="33"/>
      <c r="BQ551" s="41" t="s">
        <v>2419</v>
      </c>
      <c r="BR551" s="34"/>
    </row>
    <row r="552" spans="1:70" s="3" customFormat="1" ht="45" x14ac:dyDescent="0.25">
      <c r="A552" s="35" t="s">
        <v>2420</v>
      </c>
      <c r="B552" s="36" t="s">
        <v>2421</v>
      </c>
      <c r="C552" s="432" t="s">
        <v>2422</v>
      </c>
      <c r="D552" s="432"/>
      <c r="E552" s="432"/>
      <c r="F552" s="35" t="s">
        <v>437</v>
      </c>
      <c r="G552" s="55">
        <v>3</v>
      </c>
      <c r="H552" s="39">
        <v>110.41</v>
      </c>
      <c r="I552" s="39"/>
      <c r="J552" s="39"/>
      <c r="K552" s="37" t="s">
        <v>52</v>
      </c>
      <c r="L552" s="39">
        <v>2064</v>
      </c>
      <c r="M552" s="39"/>
      <c r="N552" s="40"/>
      <c r="O552" s="39"/>
      <c r="BP552" s="33"/>
      <c r="BQ552" s="41" t="s">
        <v>2422</v>
      </c>
      <c r="BR552" s="34"/>
    </row>
    <row r="553" spans="1:70" s="3" customFormat="1" ht="45" x14ac:dyDescent="0.25">
      <c r="A553" s="35" t="s">
        <v>2423</v>
      </c>
      <c r="B553" s="36" t="s">
        <v>2421</v>
      </c>
      <c r="C553" s="432" t="s">
        <v>2424</v>
      </c>
      <c r="D553" s="432"/>
      <c r="E553" s="432"/>
      <c r="F553" s="35" t="s">
        <v>437</v>
      </c>
      <c r="G553" s="55">
        <v>3</v>
      </c>
      <c r="H553" s="39">
        <v>788.66</v>
      </c>
      <c r="I553" s="39"/>
      <c r="J553" s="39"/>
      <c r="K553" s="37" t="s">
        <v>52</v>
      </c>
      <c r="L553" s="39">
        <v>14740</v>
      </c>
      <c r="M553" s="39"/>
      <c r="N553" s="40"/>
      <c r="O553" s="39"/>
      <c r="BP553" s="33"/>
      <c r="BQ553" s="41" t="s">
        <v>2424</v>
      </c>
      <c r="BR553" s="34"/>
    </row>
    <row r="554" spans="1:70" s="3" customFormat="1" ht="67.5" x14ac:dyDescent="0.25">
      <c r="A554" s="35" t="s">
        <v>2425</v>
      </c>
      <c r="B554" s="36" t="s">
        <v>2426</v>
      </c>
      <c r="C554" s="432" t="s">
        <v>2427</v>
      </c>
      <c r="D554" s="432"/>
      <c r="E554" s="432"/>
      <c r="F554" s="35" t="s">
        <v>437</v>
      </c>
      <c r="G554" s="55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BP554" s="33"/>
      <c r="BQ554" s="41" t="s">
        <v>2427</v>
      </c>
      <c r="BR554" s="34"/>
    </row>
    <row r="555" spans="1:70" s="3" customFormat="1" ht="15" x14ac:dyDescent="0.25">
      <c r="A555" s="445" t="s">
        <v>2428</v>
      </c>
      <c r="B555" s="446"/>
      <c r="C555" s="446"/>
      <c r="D555" s="446"/>
      <c r="E555" s="446"/>
      <c r="F555" s="446"/>
      <c r="G555" s="446"/>
      <c r="H555" s="446"/>
      <c r="I555" s="446"/>
      <c r="J555" s="446"/>
      <c r="K555" s="446"/>
      <c r="L555" s="446"/>
      <c r="M555" s="446"/>
      <c r="N555" s="446"/>
      <c r="O555" s="447"/>
      <c r="BP555" s="33"/>
      <c r="BQ555" s="41"/>
      <c r="BR555" s="34" t="s">
        <v>2428</v>
      </c>
    </row>
    <row r="556" spans="1:70" s="3" customFormat="1" ht="67.5" x14ac:dyDescent="0.25">
      <c r="A556" s="35" t="s">
        <v>2429</v>
      </c>
      <c r="B556" s="36" t="s">
        <v>2430</v>
      </c>
      <c r="C556" s="432" t="s">
        <v>2431</v>
      </c>
      <c r="D556" s="432"/>
      <c r="E556" s="432"/>
      <c r="F556" s="35" t="s">
        <v>437</v>
      </c>
      <c r="G556" s="55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BP556" s="33"/>
      <c r="BQ556" s="41" t="s">
        <v>2431</v>
      </c>
      <c r="BR556" s="34"/>
    </row>
    <row r="557" spans="1:70" s="3" customFormat="1" ht="67.5" x14ac:dyDescent="0.25">
      <c r="A557" s="35" t="s">
        <v>2432</v>
      </c>
      <c r="B557" s="36" t="s">
        <v>2430</v>
      </c>
      <c r="C557" s="432" t="s">
        <v>2433</v>
      </c>
      <c r="D557" s="432"/>
      <c r="E557" s="432"/>
      <c r="F557" s="35" t="s">
        <v>437</v>
      </c>
      <c r="G557" s="55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BP557" s="33"/>
      <c r="BQ557" s="41" t="s">
        <v>2433</v>
      </c>
      <c r="BR557" s="34"/>
    </row>
    <row r="558" spans="1:70" s="3" customFormat="1" ht="67.5" x14ac:dyDescent="0.25">
      <c r="A558" s="35" t="s">
        <v>2434</v>
      </c>
      <c r="B558" s="36" t="s">
        <v>2435</v>
      </c>
      <c r="C558" s="432" t="s">
        <v>2436</v>
      </c>
      <c r="D558" s="432"/>
      <c r="E558" s="432"/>
      <c r="F558" s="35" t="s">
        <v>265</v>
      </c>
      <c r="G558" s="55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BP558" s="33"/>
      <c r="BQ558" s="41" t="s">
        <v>2436</v>
      </c>
      <c r="BR558" s="34"/>
    </row>
    <row r="559" spans="1:70" s="3" customFormat="1" ht="67.5" x14ac:dyDescent="0.25">
      <c r="A559" s="35" t="s">
        <v>2437</v>
      </c>
      <c r="B559" s="36" t="s">
        <v>2430</v>
      </c>
      <c r="C559" s="432" t="s">
        <v>2438</v>
      </c>
      <c r="D559" s="432"/>
      <c r="E559" s="432"/>
      <c r="F559" s="35" t="s">
        <v>437</v>
      </c>
      <c r="G559" s="55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BP559" s="33"/>
      <c r="BQ559" s="41" t="s">
        <v>2438</v>
      </c>
      <c r="BR559" s="34"/>
    </row>
    <row r="560" spans="1:70" s="3" customFormat="1" ht="67.5" x14ac:dyDescent="0.25">
      <c r="A560" s="35" t="s">
        <v>2439</v>
      </c>
      <c r="B560" s="36" t="s">
        <v>2440</v>
      </c>
      <c r="C560" s="432" t="s">
        <v>2441</v>
      </c>
      <c r="D560" s="432"/>
      <c r="E560" s="432"/>
      <c r="F560" s="35" t="s">
        <v>437</v>
      </c>
      <c r="G560" s="55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BP560" s="33"/>
      <c r="BQ560" s="41" t="s">
        <v>2441</v>
      </c>
      <c r="BR560" s="34"/>
    </row>
    <row r="561" spans="1:70" s="3" customFormat="1" ht="67.5" x14ac:dyDescent="0.25">
      <c r="A561" s="35" t="s">
        <v>2442</v>
      </c>
      <c r="B561" s="36" t="s">
        <v>2443</v>
      </c>
      <c r="C561" s="432" t="s">
        <v>2444</v>
      </c>
      <c r="D561" s="432"/>
      <c r="E561" s="432"/>
      <c r="F561" s="35" t="s">
        <v>2445</v>
      </c>
      <c r="G561" s="55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BP561" s="33"/>
      <c r="BQ561" s="41" t="s">
        <v>2444</v>
      </c>
      <c r="BR561" s="34"/>
    </row>
    <row r="562" spans="1:70" s="3" customFormat="1" ht="67.5" x14ac:dyDescent="0.25">
      <c r="A562" s="35" t="s">
        <v>2446</v>
      </c>
      <c r="B562" s="36" t="s">
        <v>2447</v>
      </c>
      <c r="C562" s="432" t="s">
        <v>2448</v>
      </c>
      <c r="D562" s="432"/>
      <c r="E562" s="432"/>
      <c r="F562" s="35" t="s">
        <v>265</v>
      </c>
      <c r="G562" s="55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BP562" s="33"/>
      <c r="BQ562" s="41" t="s">
        <v>2448</v>
      </c>
      <c r="BR562" s="34"/>
    </row>
    <row r="563" spans="1:70" s="3" customFormat="1" ht="67.5" x14ac:dyDescent="0.25">
      <c r="A563" s="35" t="s">
        <v>2449</v>
      </c>
      <c r="B563" s="36" t="s">
        <v>2450</v>
      </c>
      <c r="C563" s="432" t="s">
        <v>2451</v>
      </c>
      <c r="D563" s="432"/>
      <c r="E563" s="432"/>
      <c r="F563" s="35" t="s">
        <v>739</v>
      </c>
      <c r="G563" s="56">
        <v>6.16</v>
      </c>
      <c r="H563" s="39" t="s">
        <v>2452</v>
      </c>
      <c r="I563" s="39" t="s">
        <v>2453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2454</v>
      </c>
      <c r="O563" s="39">
        <v>22279</v>
      </c>
      <c r="BP563" s="33"/>
      <c r="BQ563" s="41" t="s">
        <v>2451</v>
      </c>
      <c r="BR563" s="34"/>
    </row>
    <row r="564" spans="1:70" s="3" customFormat="1" ht="15" x14ac:dyDescent="0.25">
      <c r="A564" s="42"/>
      <c r="B564" s="43"/>
      <c r="C564" s="44" t="s">
        <v>2455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6"/>
      <c r="BP564" s="33"/>
      <c r="BQ564" s="41"/>
      <c r="BR564" s="34"/>
    </row>
    <row r="565" spans="1:70" s="3" customFormat="1" ht="15" x14ac:dyDescent="0.25">
      <c r="A565" s="47"/>
      <c r="B565" s="48"/>
      <c r="C565" s="48"/>
      <c r="D565" s="48"/>
      <c r="E565" s="49" t="s">
        <v>2456</v>
      </c>
      <c r="F565" s="49"/>
      <c r="G565" s="50"/>
      <c r="H565" s="51"/>
      <c r="I565" s="17"/>
      <c r="J565" s="17"/>
      <c r="K565" s="17"/>
      <c r="L565" s="52">
        <v>79796</v>
      </c>
      <c r="M565" s="53"/>
      <c r="N565" s="53"/>
      <c r="O565" s="54"/>
      <c r="BP565" s="33"/>
      <c r="BQ565" s="41"/>
      <c r="BR565" s="34"/>
    </row>
    <row r="566" spans="1:70" s="3" customFormat="1" ht="15" x14ac:dyDescent="0.25">
      <c r="A566" s="47"/>
      <c r="B566" s="48"/>
      <c r="C566" s="48"/>
      <c r="D566" s="48"/>
      <c r="E566" s="49" t="s">
        <v>2457</v>
      </c>
      <c r="F566" s="49"/>
      <c r="G566" s="50"/>
      <c r="H566" s="51"/>
      <c r="I566" s="17"/>
      <c r="J566" s="17"/>
      <c r="K566" s="17"/>
      <c r="L566" s="52">
        <v>41955</v>
      </c>
      <c r="M566" s="53"/>
      <c r="N566" s="53"/>
      <c r="O566" s="54"/>
      <c r="BP566" s="33"/>
      <c r="BQ566" s="41"/>
      <c r="BR566" s="34"/>
    </row>
    <row r="567" spans="1:70" s="3" customFormat="1" ht="15" x14ac:dyDescent="0.25">
      <c r="A567" s="47"/>
      <c r="B567" s="48"/>
      <c r="C567" s="48"/>
      <c r="D567" s="48"/>
      <c r="E567" s="49" t="s">
        <v>47</v>
      </c>
      <c r="F567" s="49"/>
      <c r="G567" s="50"/>
      <c r="H567" s="51"/>
      <c r="I567" s="17"/>
      <c r="J567" s="17"/>
      <c r="K567" s="17"/>
      <c r="L567" s="52">
        <v>326446</v>
      </c>
      <c r="M567" s="53"/>
      <c r="N567" s="53"/>
      <c r="O567" s="54"/>
      <c r="BP567" s="33"/>
      <c r="BQ567" s="41"/>
      <c r="BR567" s="34"/>
    </row>
    <row r="568" spans="1:70" s="3" customFormat="1" ht="67.5" x14ac:dyDescent="0.25">
      <c r="A568" s="35" t="s">
        <v>2458</v>
      </c>
      <c r="B568" s="36" t="s">
        <v>2459</v>
      </c>
      <c r="C568" s="432" t="s">
        <v>2460</v>
      </c>
      <c r="D568" s="432"/>
      <c r="E568" s="432"/>
      <c r="F568" s="35" t="s">
        <v>265</v>
      </c>
      <c r="G568" s="5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BP568" s="33"/>
      <c r="BQ568" s="41" t="s">
        <v>2460</v>
      </c>
      <c r="BR568" s="34"/>
    </row>
    <row r="569" spans="1:70" s="3" customFormat="1" ht="15" x14ac:dyDescent="0.25">
      <c r="A569" s="42"/>
      <c r="B569" s="43"/>
      <c r="C569" s="44" t="s">
        <v>2461</v>
      </c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6"/>
      <c r="BP569" s="33"/>
      <c r="BQ569" s="41"/>
      <c r="BR569" s="34"/>
    </row>
    <row r="570" spans="1:70" s="3" customFormat="1" ht="67.5" x14ac:dyDescent="0.25">
      <c r="A570" s="35" t="s">
        <v>2462</v>
      </c>
      <c r="B570" s="36" t="s">
        <v>2463</v>
      </c>
      <c r="C570" s="432" t="s">
        <v>2464</v>
      </c>
      <c r="D570" s="432"/>
      <c r="E570" s="432"/>
      <c r="F570" s="35" t="s">
        <v>437</v>
      </c>
      <c r="G570" s="55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BP570" s="33"/>
      <c r="BQ570" s="41" t="s">
        <v>2464</v>
      </c>
      <c r="BR570" s="34"/>
    </row>
    <row r="571" spans="1:70" s="3" customFormat="1" ht="67.5" x14ac:dyDescent="0.25">
      <c r="A571" s="35" t="s">
        <v>2465</v>
      </c>
      <c r="B571" s="36" t="s">
        <v>2463</v>
      </c>
      <c r="C571" s="432" t="s">
        <v>2466</v>
      </c>
      <c r="D571" s="432"/>
      <c r="E571" s="432"/>
      <c r="F571" s="35" t="s">
        <v>437</v>
      </c>
      <c r="G571" s="55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BP571" s="33"/>
      <c r="BQ571" s="41" t="s">
        <v>2466</v>
      </c>
      <c r="BR571" s="34"/>
    </row>
    <row r="572" spans="1:70" s="3" customFormat="1" ht="67.5" x14ac:dyDescent="0.25">
      <c r="A572" s="35" t="s">
        <v>2467</v>
      </c>
      <c r="B572" s="36" t="s">
        <v>2468</v>
      </c>
      <c r="C572" s="432" t="s">
        <v>325</v>
      </c>
      <c r="D572" s="432"/>
      <c r="E572" s="432"/>
      <c r="F572" s="35" t="s">
        <v>326</v>
      </c>
      <c r="G572" s="55">
        <v>16</v>
      </c>
      <c r="H572" s="39" t="s">
        <v>1438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BP572" s="33"/>
      <c r="BQ572" s="41" t="s">
        <v>325</v>
      </c>
      <c r="BR572" s="34"/>
    </row>
    <row r="573" spans="1:70" s="3" customFormat="1" ht="15" x14ac:dyDescent="0.25">
      <c r="A573" s="47"/>
      <c r="B573" s="48"/>
      <c r="C573" s="48"/>
      <c r="D573" s="48"/>
      <c r="E573" s="49" t="s">
        <v>2469</v>
      </c>
      <c r="F573" s="49"/>
      <c r="G573" s="50"/>
      <c r="H573" s="51"/>
      <c r="I573" s="17"/>
      <c r="J573" s="17"/>
      <c r="K573" s="17"/>
      <c r="L573" s="52">
        <v>2787</v>
      </c>
      <c r="M573" s="53"/>
      <c r="N573" s="53"/>
      <c r="O573" s="54"/>
      <c r="BP573" s="33"/>
      <c r="BQ573" s="41"/>
      <c r="BR573" s="34"/>
    </row>
    <row r="574" spans="1:70" s="3" customFormat="1" ht="15" x14ac:dyDescent="0.25">
      <c r="A574" s="47"/>
      <c r="B574" s="48"/>
      <c r="C574" s="48"/>
      <c r="D574" s="48"/>
      <c r="E574" s="49" t="s">
        <v>2470</v>
      </c>
      <c r="F574" s="49"/>
      <c r="G574" s="50"/>
      <c r="H574" s="51"/>
      <c r="I574" s="17"/>
      <c r="J574" s="17"/>
      <c r="K574" s="17"/>
      <c r="L574" s="52">
        <v>1465</v>
      </c>
      <c r="M574" s="53"/>
      <c r="N574" s="53"/>
      <c r="O574" s="54"/>
      <c r="BP574" s="33"/>
      <c r="BQ574" s="41"/>
      <c r="BR574" s="34"/>
    </row>
    <row r="575" spans="1:70" s="3" customFormat="1" ht="15" x14ac:dyDescent="0.25">
      <c r="A575" s="47"/>
      <c r="B575" s="48"/>
      <c r="C575" s="48"/>
      <c r="D575" s="48"/>
      <c r="E575" s="49" t="s">
        <v>47</v>
      </c>
      <c r="F575" s="49"/>
      <c r="G575" s="50"/>
      <c r="H575" s="51"/>
      <c r="I575" s="17"/>
      <c r="J575" s="17"/>
      <c r="K575" s="17"/>
      <c r="L575" s="52">
        <v>7337</v>
      </c>
      <c r="M575" s="53"/>
      <c r="N575" s="53"/>
      <c r="O575" s="54"/>
      <c r="BP575" s="33"/>
      <c r="BQ575" s="41"/>
      <c r="BR575" s="34"/>
    </row>
    <row r="576" spans="1:70" s="3" customFormat="1" ht="67.5" x14ac:dyDescent="0.25">
      <c r="A576" s="35" t="s">
        <v>2471</v>
      </c>
      <c r="B576" s="36" t="s">
        <v>2472</v>
      </c>
      <c r="C576" s="432" t="s">
        <v>2473</v>
      </c>
      <c r="D576" s="432"/>
      <c r="E576" s="432"/>
      <c r="F576" s="35" t="s">
        <v>437</v>
      </c>
      <c r="G576" s="55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BP576" s="33"/>
      <c r="BQ576" s="41" t="s">
        <v>2473</v>
      </c>
      <c r="BR576" s="34"/>
    </row>
    <row r="577" spans="1:70" s="3" customFormat="1" ht="67.5" x14ac:dyDescent="0.25">
      <c r="A577" s="35" t="s">
        <v>2474</v>
      </c>
      <c r="B577" s="36" t="s">
        <v>2475</v>
      </c>
      <c r="C577" s="432" t="s">
        <v>2476</v>
      </c>
      <c r="D577" s="432"/>
      <c r="E577" s="432"/>
      <c r="F577" s="35" t="s">
        <v>437</v>
      </c>
      <c r="G577" s="55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BP577" s="33"/>
      <c r="BQ577" s="41" t="s">
        <v>2476</v>
      </c>
      <c r="BR577" s="34"/>
    </row>
    <row r="578" spans="1:70" s="3" customFormat="1" ht="67.5" x14ac:dyDescent="0.25">
      <c r="A578" s="35" t="s">
        <v>2477</v>
      </c>
      <c r="B578" s="36" t="s">
        <v>2478</v>
      </c>
      <c r="C578" s="432" t="s">
        <v>2479</v>
      </c>
      <c r="D578" s="432"/>
      <c r="E578" s="432"/>
      <c r="F578" s="35" t="s">
        <v>437</v>
      </c>
      <c r="G578" s="55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BP578" s="33"/>
      <c r="BQ578" s="41" t="s">
        <v>2479</v>
      </c>
      <c r="BR578" s="34"/>
    </row>
    <row r="579" spans="1:70" s="3" customFormat="1" ht="67.5" x14ac:dyDescent="0.25">
      <c r="A579" s="35" t="s">
        <v>2480</v>
      </c>
      <c r="B579" s="36" t="s">
        <v>2481</v>
      </c>
      <c r="C579" s="432" t="s">
        <v>2482</v>
      </c>
      <c r="D579" s="432"/>
      <c r="E579" s="432"/>
      <c r="F579" s="35" t="s">
        <v>437</v>
      </c>
      <c r="G579" s="55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BP579" s="33"/>
      <c r="BQ579" s="41" t="s">
        <v>2482</v>
      </c>
      <c r="BR579" s="34"/>
    </row>
    <row r="580" spans="1:70" s="3" customFormat="1" ht="67.5" x14ac:dyDescent="0.25">
      <c r="A580" s="35" t="s">
        <v>2483</v>
      </c>
      <c r="B580" s="36" t="s">
        <v>2484</v>
      </c>
      <c r="C580" s="432" t="s">
        <v>2485</v>
      </c>
      <c r="D580" s="432"/>
      <c r="E580" s="432"/>
      <c r="F580" s="35" t="s">
        <v>437</v>
      </c>
      <c r="G580" s="55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BP580" s="33"/>
      <c r="BQ580" s="41" t="s">
        <v>2485</v>
      </c>
      <c r="BR580" s="34"/>
    </row>
    <row r="581" spans="1:70" s="3" customFormat="1" ht="67.5" x14ac:dyDescent="0.25">
      <c r="A581" s="35" t="s">
        <v>2486</v>
      </c>
      <c r="B581" s="36" t="s">
        <v>2487</v>
      </c>
      <c r="C581" s="432" t="s">
        <v>2488</v>
      </c>
      <c r="D581" s="432"/>
      <c r="E581" s="432"/>
      <c r="F581" s="35" t="s">
        <v>437</v>
      </c>
      <c r="G581" s="55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BP581" s="33"/>
      <c r="BQ581" s="41" t="s">
        <v>2488</v>
      </c>
      <c r="BR581" s="34"/>
    </row>
    <row r="582" spans="1:70" s="3" customFormat="1" ht="67.5" x14ac:dyDescent="0.25">
      <c r="A582" s="35" t="s">
        <v>2489</v>
      </c>
      <c r="B582" s="36" t="s">
        <v>2490</v>
      </c>
      <c r="C582" s="432" t="s">
        <v>2491</v>
      </c>
      <c r="D582" s="432"/>
      <c r="E582" s="432"/>
      <c r="F582" s="35" t="s">
        <v>437</v>
      </c>
      <c r="G582" s="55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BP582" s="33"/>
      <c r="BQ582" s="41" t="s">
        <v>2491</v>
      </c>
      <c r="BR582" s="34"/>
    </row>
    <row r="583" spans="1:70" s="3" customFormat="1" ht="67.5" x14ac:dyDescent="0.25">
      <c r="A583" s="35" t="s">
        <v>2492</v>
      </c>
      <c r="B583" s="36" t="s">
        <v>2493</v>
      </c>
      <c r="C583" s="432" t="s">
        <v>2494</v>
      </c>
      <c r="D583" s="432"/>
      <c r="E583" s="432"/>
      <c r="F583" s="35" t="s">
        <v>437</v>
      </c>
      <c r="G583" s="55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BP583" s="33"/>
      <c r="BQ583" s="41" t="s">
        <v>2494</v>
      </c>
      <c r="BR583" s="34"/>
    </row>
    <row r="584" spans="1:70" s="3" customFormat="1" ht="67.5" x14ac:dyDescent="0.25">
      <c r="A584" s="35" t="s">
        <v>2495</v>
      </c>
      <c r="B584" s="36" t="s">
        <v>2496</v>
      </c>
      <c r="C584" s="432" t="s">
        <v>2497</v>
      </c>
      <c r="D584" s="432"/>
      <c r="E584" s="432"/>
      <c r="F584" s="35" t="s">
        <v>437</v>
      </c>
      <c r="G584" s="55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BP584" s="33"/>
      <c r="BQ584" s="41" t="s">
        <v>2497</v>
      </c>
      <c r="BR584" s="34"/>
    </row>
    <row r="585" spans="1:70" s="3" customFormat="1" ht="67.5" x14ac:dyDescent="0.25">
      <c r="A585" s="35" t="s">
        <v>2498</v>
      </c>
      <c r="B585" s="36" t="s">
        <v>2496</v>
      </c>
      <c r="C585" s="432" t="s">
        <v>2499</v>
      </c>
      <c r="D585" s="432"/>
      <c r="E585" s="432"/>
      <c r="F585" s="35" t="s">
        <v>437</v>
      </c>
      <c r="G585" s="55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BP585" s="33"/>
      <c r="BQ585" s="41" t="s">
        <v>2499</v>
      </c>
      <c r="BR585" s="34"/>
    </row>
    <row r="586" spans="1:70" s="3" customFormat="1" ht="67.5" x14ac:dyDescent="0.25">
      <c r="A586" s="35" t="s">
        <v>2500</v>
      </c>
      <c r="B586" s="36" t="s">
        <v>894</v>
      </c>
      <c r="C586" s="432" t="s">
        <v>895</v>
      </c>
      <c r="D586" s="432"/>
      <c r="E586" s="432"/>
      <c r="F586" s="35" t="s">
        <v>238</v>
      </c>
      <c r="G586" s="56">
        <v>0.89</v>
      </c>
      <c r="H586" s="39" t="s">
        <v>2501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BP586" s="33"/>
      <c r="BQ586" s="41" t="s">
        <v>895</v>
      </c>
      <c r="BR586" s="34"/>
    </row>
    <row r="587" spans="1:70" s="3" customFormat="1" ht="15" x14ac:dyDescent="0.25">
      <c r="A587" s="42"/>
      <c r="B587" s="43"/>
      <c r="C587" s="44" t="s">
        <v>2502</v>
      </c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6"/>
      <c r="BP587" s="33"/>
      <c r="BQ587" s="41"/>
      <c r="BR587" s="34"/>
    </row>
    <row r="588" spans="1:70" s="3" customFormat="1" ht="15" x14ac:dyDescent="0.25">
      <c r="A588" s="47"/>
      <c r="B588" s="48"/>
      <c r="C588" s="48"/>
      <c r="D588" s="48"/>
      <c r="E588" s="49" t="s">
        <v>2503</v>
      </c>
      <c r="F588" s="49"/>
      <c r="G588" s="50"/>
      <c r="H588" s="51"/>
      <c r="I588" s="17"/>
      <c r="J588" s="17"/>
      <c r="K588" s="17"/>
      <c r="L588" s="52">
        <v>5919</v>
      </c>
      <c r="M588" s="53"/>
      <c r="N588" s="53"/>
      <c r="O588" s="54"/>
      <c r="BP588" s="33"/>
      <c r="BQ588" s="41"/>
      <c r="BR588" s="34"/>
    </row>
    <row r="589" spans="1:70" s="3" customFormat="1" ht="15" x14ac:dyDescent="0.25">
      <c r="A589" s="47"/>
      <c r="B589" s="48"/>
      <c r="C589" s="48"/>
      <c r="D589" s="48"/>
      <c r="E589" s="49" t="s">
        <v>2504</v>
      </c>
      <c r="F589" s="49"/>
      <c r="G589" s="50"/>
      <c r="H589" s="51"/>
      <c r="I589" s="17"/>
      <c r="J589" s="17"/>
      <c r="K589" s="17"/>
      <c r="L589" s="52">
        <v>3112</v>
      </c>
      <c r="M589" s="53"/>
      <c r="N589" s="53"/>
      <c r="O589" s="54"/>
      <c r="BP589" s="33"/>
      <c r="BQ589" s="41"/>
      <c r="BR589" s="34"/>
    </row>
    <row r="590" spans="1:70" s="3" customFormat="1" ht="15" x14ac:dyDescent="0.25">
      <c r="A590" s="47"/>
      <c r="B590" s="48"/>
      <c r="C590" s="48"/>
      <c r="D590" s="48"/>
      <c r="E590" s="49" t="s">
        <v>47</v>
      </c>
      <c r="F590" s="49"/>
      <c r="G590" s="50"/>
      <c r="H590" s="51"/>
      <c r="I590" s="17"/>
      <c r="J590" s="17"/>
      <c r="K590" s="17"/>
      <c r="L590" s="52">
        <v>15915</v>
      </c>
      <c r="M590" s="53"/>
      <c r="N590" s="53"/>
      <c r="O590" s="54"/>
      <c r="BP590" s="33"/>
      <c r="BQ590" s="41"/>
      <c r="BR590" s="34"/>
    </row>
    <row r="591" spans="1:70" s="3" customFormat="1" ht="67.5" x14ac:dyDescent="0.25">
      <c r="A591" s="35" t="s">
        <v>2505</v>
      </c>
      <c r="B591" s="36" t="s">
        <v>2506</v>
      </c>
      <c r="C591" s="432" t="s">
        <v>2507</v>
      </c>
      <c r="D591" s="432"/>
      <c r="E591" s="432"/>
      <c r="F591" s="35" t="s">
        <v>265</v>
      </c>
      <c r="G591" s="5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BP591" s="33"/>
      <c r="BQ591" s="41" t="s">
        <v>2507</v>
      </c>
      <c r="BR591" s="34"/>
    </row>
    <row r="592" spans="1:70" s="3" customFormat="1" ht="15" x14ac:dyDescent="0.25">
      <c r="A592" s="42"/>
      <c r="B592" s="43"/>
      <c r="C592" s="44" t="s">
        <v>2508</v>
      </c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6"/>
      <c r="BP592" s="33"/>
      <c r="BQ592" s="41"/>
      <c r="BR592" s="34"/>
    </row>
    <row r="593" spans="1:70" s="3" customFormat="1" ht="67.5" x14ac:dyDescent="0.25">
      <c r="A593" s="35" t="s">
        <v>2509</v>
      </c>
      <c r="B593" s="36" t="s">
        <v>2510</v>
      </c>
      <c r="C593" s="432" t="s">
        <v>2511</v>
      </c>
      <c r="D593" s="432"/>
      <c r="E593" s="432"/>
      <c r="F593" s="35" t="s">
        <v>265</v>
      </c>
      <c r="G593" s="55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BP593" s="33"/>
      <c r="BQ593" s="41" t="s">
        <v>2511</v>
      </c>
      <c r="BR593" s="34"/>
    </row>
    <row r="594" spans="1:70" s="3" customFormat="1" ht="67.5" x14ac:dyDescent="0.25">
      <c r="A594" s="35" t="s">
        <v>2512</v>
      </c>
      <c r="B594" s="36" t="s">
        <v>2513</v>
      </c>
      <c r="C594" s="432" t="s">
        <v>2514</v>
      </c>
      <c r="D594" s="432"/>
      <c r="E594" s="432"/>
      <c r="F594" s="35" t="s">
        <v>437</v>
      </c>
      <c r="G594" s="55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BP594" s="33"/>
      <c r="BQ594" s="41" t="s">
        <v>2514</v>
      </c>
      <c r="BR594" s="34"/>
    </row>
    <row r="595" spans="1:70" s="3" customFormat="1" ht="67.5" x14ac:dyDescent="0.25">
      <c r="A595" s="35" t="s">
        <v>2515</v>
      </c>
      <c r="B595" s="36" t="s">
        <v>1757</v>
      </c>
      <c r="C595" s="432" t="s">
        <v>1758</v>
      </c>
      <c r="D595" s="432"/>
      <c r="E595" s="432"/>
      <c r="F595" s="35" t="s">
        <v>238</v>
      </c>
      <c r="G595" s="56">
        <v>18.64</v>
      </c>
      <c r="H595" s="39" t="s">
        <v>1759</v>
      </c>
      <c r="I595" s="39" t="s">
        <v>1760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2516</v>
      </c>
      <c r="O595" s="39">
        <v>96222</v>
      </c>
      <c r="BP595" s="33"/>
      <c r="BQ595" s="41" t="s">
        <v>1758</v>
      </c>
      <c r="BR595" s="34"/>
    </row>
    <row r="596" spans="1:70" s="3" customFormat="1" ht="15" x14ac:dyDescent="0.25">
      <c r="A596" s="42"/>
      <c r="B596" s="43"/>
      <c r="C596" s="44" t="s">
        <v>2517</v>
      </c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6"/>
      <c r="BP596" s="33"/>
      <c r="BQ596" s="41"/>
      <c r="BR596" s="34"/>
    </row>
    <row r="597" spans="1:70" s="3" customFormat="1" ht="15" x14ac:dyDescent="0.25">
      <c r="A597" s="47"/>
      <c r="B597" s="48"/>
      <c r="C597" s="48"/>
      <c r="D597" s="48"/>
      <c r="E597" s="49" t="s">
        <v>2518</v>
      </c>
      <c r="F597" s="49"/>
      <c r="G597" s="50"/>
      <c r="H597" s="51"/>
      <c r="I597" s="17"/>
      <c r="J597" s="17"/>
      <c r="K597" s="17"/>
      <c r="L597" s="52">
        <v>233942</v>
      </c>
      <c r="M597" s="53"/>
      <c r="N597" s="53"/>
      <c r="O597" s="54"/>
      <c r="BP597" s="33"/>
      <c r="BQ597" s="41"/>
      <c r="BR597" s="34"/>
    </row>
    <row r="598" spans="1:70" s="3" customFormat="1" ht="15" x14ac:dyDescent="0.25">
      <c r="A598" s="47"/>
      <c r="B598" s="48"/>
      <c r="C598" s="48"/>
      <c r="D598" s="48"/>
      <c r="E598" s="49" t="s">
        <v>2519</v>
      </c>
      <c r="F598" s="49"/>
      <c r="G598" s="50"/>
      <c r="H598" s="51"/>
      <c r="I598" s="17"/>
      <c r="J598" s="17"/>
      <c r="K598" s="17"/>
      <c r="L598" s="52">
        <v>123000</v>
      </c>
      <c r="M598" s="53"/>
      <c r="N598" s="53"/>
      <c r="O598" s="54"/>
      <c r="BP598" s="33"/>
      <c r="BQ598" s="41"/>
      <c r="BR598" s="34"/>
    </row>
    <row r="599" spans="1:70" s="3" customFormat="1" ht="15" x14ac:dyDescent="0.25">
      <c r="A599" s="47"/>
      <c r="B599" s="48"/>
      <c r="C599" s="48"/>
      <c r="D599" s="48"/>
      <c r="E599" s="49" t="s">
        <v>47</v>
      </c>
      <c r="F599" s="49"/>
      <c r="G599" s="50"/>
      <c r="H599" s="51"/>
      <c r="I599" s="17"/>
      <c r="J599" s="17"/>
      <c r="K599" s="17"/>
      <c r="L599" s="52">
        <v>734977</v>
      </c>
      <c r="M599" s="53"/>
      <c r="N599" s="53"/>
      <c r="O599" s="54"/>
      <c r="BP599" s="33"/>
      <c r="BQ599" s="41"/>
      <c r="BR599" s="34"/>
    </row>
    <row r="600" spans="1:70" s="3" customFormat="1" ht="67.5" x14ac:dyDescent="0.25">
      <c r="A600" s="35" t="s">
        <v>2520</v>
      </c>
      <c r="B600" s="36" t="s">
        <v>2521</v>
      </c>
      <c r="C600" s="432" t="s">
        <v>2522</v>
      </c>
      <c r="D600" s="432"/>
      <c r="E600" s="432"/>
      <c r="F600" s="35" t="s">
        <v>265</v>
      </c>
      <c r="G600" s="5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BP600" s="33"/>
      <c r="BQ600" s="41" t="s">
        <v>2522</v>
      </c>
      <c r="BR600" s="34"/>
    </row>
    <row r="601" spans="1:70" s="3" customFormat="1" ht="15" x14ac:dyDescent="0.25">
      <c r="A601" s="42"/>
      <c r="B601" s="43"/>
      <c r="C601" s="44" t="s">
        <v>2523</v>
      </c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6"/>
      <c r="BP601" s="33"/>
      <c r="BQ601" s="41"/>
      <c r="BR601" s="34"/>
    </row>
    <row r="602" spans="1:70" s="3" customFormat="1" ht="67.5" x14ac:dyDescent="0.25">
      <c r="A602" s="35" t="s">
        <v>2524</v>
      </c>
      <c r="B602" s="36" t="s">
        <v>2525</v>
      </c>
      <c r="C602" s="432" t="s">
        <v>2526</v>
      </c>
      <c r="D602" s="432"/>
      <c r="E602" s="432"/>
      <c r="F602" s="35" t="s">
        <v>265</v>
      </c>
      <c r="G602" s="38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BP602" s="33"/>
      <c r="BQ602" s="41" t="s">
        <v>2526</v>
      </c>
      <c r="BR602" s="34"/>
    </row>
    <row r="603" spans="1:70" s="3" customFormat="1" ht="15" x14ac:dyDescent="0.25">
      <c r="A603" s="42"/>
      <c r="B603" s="43"/>
      <c r="C603" s="44" t="s">
        <v>2527</v>
      </c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6"/>
      <c r="BP603" s="33"/>
      <c r="BQ603" s="41"/>
      <c r="BR603" s="34"/>
    </row>
    <row r="604" spans="1:70" s="3" customFormat="1" ht="67.5" x14ac:dyDescent="0.25">
      <c r="A604" s="35" t="s">
        <v>2528</v>
      </c>
      <c r="B604" s="36" t="s">
        <v>2529</v>
      </c>
      <c r="C604" s="432" t="s">
        <v>2530</v>
      </c>
      <c r="D604" s="432"/>
      <c r="E604" s="432"/>
      <c r="F604" s="35" t="s">
        <v>265</v>
      </c>
      <c r="G604" s="55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BP604" s="33"/>
      <c r="BQ604" s="41" t="s">
        <v>2530</v>
      </c>
      <c r="BR604" s="34"/>
    </row>
    <row r="605" spans="1:70" s="3" customFormat="1" ht="15" x14ac:dyDescent="0.25">
      <c r="A605" s="42"/>
      <c r="B605" s="43"/>
      <c r="C605" s="44" t="s">
        <v>2531</v>
      </c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6"/>
      <c r="BP605" s="33"/>
      <c r="BQ605" s="41"/>
      <c r="BR605" s="34"/>
    </row>
    <row r="606" spans="1:70" s="3" customFormat="1" ht="67.5" x14ac:dyDescent="0.25">
      <c r="A606" s="35" t="s">
        <v>2532</v>
      </c>
      <c r="B606" s="36" t="s">
        <v>2510</v>
      </c>
      <c r="C606" s="432" t="s">
        <v>2533</v>
      </c>
      <c r="D606" s="432"/>
      <c r="E606" s="432"/>
      <c r="F606" s="35" t="s">
        <v>265</v>
      </c>
      <c r="G606" s="55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BP606" s="33"/>
      <c r="BQ606" s="41" t="s">
        <v>2533</v>
      </c>
      <c r="BR606" s="34"/>
    </row>
    <row r="607" spans="1:70" s="3" customFormat="1" ht="67.5" x14ac:dyDescent="0.25">
      <c r="A607" s="35" t="s">
        <v>2534</v>
      </c>
      <c r="B607" s="36" t="s">
        <v>2487</v>
      </c>
      <c r="C607" s="432" t="s">
        <v>2488</v>
      </c>
      <c r="D607" s="432"/>
      <c r="E607" s="432"/>
      <c r="F607" s="35" t="s">
        <v>437</v>
      </c>
      <c r="G607" s="55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BP607" s="33"/>
      <c r="BQ607" s="41" t="s">
        <v>2488</v>
      </c>
      <c r="BR607" s="34"/>
    </row>
    <row r="608" spans="1:70" s="3" customFormat="1" ht="67.5" x14ac:dyDescent="0.25">
      <c r="A608" s="35" t="s">
        <v>2535</v>
      </c>
      <c r="B608" s="36" t="s">
        <v>2536</v>
      </c>
      <c r="C608" s="432" t="s">
        <v>2537</v>
      </c>
      <c r="D608" s="432"/>
      <c r="E608" s="432"/>
      <c r="F608" s="35" t="s">
        <v>437</v>
      </c>
      <c r="G608" s="55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BP608" s="33"/>
      <c r="BQ608" s="41" t="s">
        <v>2537</v>
      </c>
      <c r="BR608" s="34"/>
    </row>
    <row r="609" spans="1:72" s="3" customFormat="1" ht="67.5" x14ac:dyDescent="0.25">
      <c r="A609" s="35" t="s">
        <v>2538</v>
      </c>
      <c r="B609" s="36" t="s">
        <v>2536</v>
      </c>
      <c r="C609" s="432" t="s">
        <v>2539</v>
      </c>
      <c r="D609" s="432"/>
      <c r="E609" s="432"/>
      <c r="F609" s="35" t="s">
        <v>437</v>
      </c>
      <c r="G609" s="55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BP609" s="33"/>
      <c r="BQ609" s="41" t="s">
        <v>2539</v>
      </c>
      <c r="BR609" s="34"/>
    </row>
    <row r="610" spans="1:72" s="3" customFormat="1" ht="67.5" x14ac:dyDescent="0.25">
      <c r="A610" s="35" t="s">
        <v>2540</v>
      </c>
      <c r="B610" s="36" t="s">
        <v>2536</v>
      </c>
      <c r="C610" s="432" t="s">
        <v>2541</v>
      </c>
      <c r="D610" s="432"/>
      <c r="E610" s="432"/>
      <c r="F610" s="35" t="s">
        <v>437</v>
      </c>
      <c r="G610" s="55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BP610" s="33"/>
      <c r="BQ610" s="41" t="s">
        <v>2541</v>
      </c>
      <c r="BR610" s="34"/>
    </row>
    <row r="611" spans="1:72" s="3" customFormat="1" ht="22.5" x14ac:dyDescent="0.25">
      <c r="A611" s="440" t="s">
        <v>938</v>
      </c>
      <c r="B611" s="441"/>
      <c r="C611" s="441"/>
      <c r="D611" s="441"/>
      <c r="E611" s="441"/>
      <c r="F611" s="441"/>
      <c r="G611" s="441"/>
      <c r="H611" s="441"/>
      <c r="I611" s="441"/>
      <c r="J611" s="441"/>
      <c r="K611" s="442"/>
      <c r="L611" s="39">
        <v>189025587</v>
      </c>
      <c r="M611" s="39">
        <v>4956541</v>
      </c>
      <c r="N611" s="39" t="s">
        <v>2542</v>
      </c>
      <c r="O611" s="39">
        <v>176134692</v>
      </c>
      <c r="BS611" s="41" t="s">
        <v>938</v>
      </c>
    </row>
    <row r="612" spans="1:72" s="3" customFormat="1" ht="15" x14ac:dyDescent="0.25">
      <c r="A612" s="440" t="s">
        <v>940</v>
      </c>
      <c r="B612" s="441"/>
      <c r="C612" s="441"/>
      <c r="D612" s="441"/>
      <c r="E612" s="441"/>
      <c r="F612" s="441"/>
      <c r="G612" s="441"/>
      <c r="H612" s="441"/>
      <c r="I612" s="441"/>
      <c r="J612" s="441"/>
      <c r="K612" s="442"/>
      <c r="L612" s="39">
        <v>4893524</v>
      </c>
      <c r="M612" s="39"/>
      <c r="N612" s="39"/>
      <c r="O612" s="39"/>
      <c r="BS612" s="41" t="s">
        <v>940</v>
      </c>
    </row>
    <row r="613" spans="1:72" s="3" customFormat="1" ht="15" x14ac:dyDescent="0.25">
      <c r="A613" s="437" t="s">
        <v>941</v>
      </c>
      <c r="B613" s="438"/>
      <c r="C613" s="438"/>
      <c r="D613" s="438"/>
      <c r="E613" s="438"/>
      <c r="F613" s="438"/>
      <c r="G613" s="438"/>
      <c r="H613" s="438"/>
      <c r="I613" s="438"/>
      <c r="J613" s="438"/>
      <c r="K613" s="439"/>
      <c r="L613" s="61"/>
      <c r="M613" s="61"/>
      <c r="N613" s="61"/>
      <c r="O613" s="61"/>
      <c r="BS613" s="41"/>
      <c r="BT613" s="2" t="s">
        <v>941</v>
      </c>
    </row>
    <row r="614" spans="1:72" s="3" customFormat="1" ht="15" x14ac:dyDescent="0.25">
      <c r="A614" s="437" t="s">
        <v>2543</v>
      </c>
      <c r="B614" s="438"/>
      <c r="C614" s="438"/>
      <c r="D614" s="438"/>
      <c r="E614" s="438"/>
      <c r="F614" s="438"/>
      <c r="G614" s="438"/>
      <c r="H614" s="438"/>
      <c r="I614" s="438"/>
      <c r="J614" s="438"/>
      <c r="K614" s="439"/>
      <c r="L614" s="61">
        <v>468297</v>
      </c>
      <c r="M614" s="61"/>
      <c r="N614" s="61"/>
      <c r="O614" s="61"/>
      <c r="BS614" s="41"/>
      <c r="BT614" s="2" t="s">
        <v>2543</v>
      </c>
    </row>
    <row r="615" spans="1:72" s="3" customFormat="1" ht="15" x14ac:dyDescent="0.25">
      <c r="A615" s="437" t="s">
        <v>2544</v>
      </c>
      <c r="B615" s="438"/>
      <c r="C615" s="438"/>
      <c r="D615" s="438"/>
      <c r="E615" s="438"/>
      <c r="F615" s="438"/>
      <c r="G615" s="438"/>
      <c r="H615" s="438"/>
      <c r="I615" s="438"/>
      <c r="J615" s="438"/>
      <c r="K615" s="439"/>
      <c r="L615" s="61">
        <v>328541</v>
      </c>
      <c r="M615" s="61"/>
      <c r="N615" s="61"/>
      <c r="O615" s="61"/>
      <c r="BS615" s="41"/>
      <c r="BT615" s="2" t="s">
        <v>2544</v>
      </c>
    </row>
    <row r="616" spans="1:72" s="3" customFormat="1" ht="15" x14ac:dyDescent="0.25">
      <c r="A616" s="437" t="s">
        <v>2545</v>
      </c>
      <c r="B616" s="438"/>
      <c r="C616" s="438"/>
      <c r="D616" s="438"/>
      <c r="E616" s="438"/>
      <c r="F616" s="438"/>
      <c r="G616" s="438"/>
      <c r="H616" s="438"/>
      <c r="I616" s="438"/>
      <c r="J616" s="438"/>
      <c r="K616" s="439"/>
      <c r="L616" s="61">
        <v>30249</v>
      </c>
      <c r="M616" s="61"/>
      <c r="N616" s="61"/>
      <c r="O616" s="61"/>
      <c r="BS616" s="41"/>
      <c r="BT616" s="2" t="s">
        <v>2545</v>
      </c>
    </row>
    <row r="617" spans="1:72" s="3" customFormat="1" ht="23.25" x14ac:dyDescent="0.25">
      <c r="A617" s="437" t="s">
        <v>2546</v>
      </c>
      <c r="B617" s="438"/>
      <c r="C617" s="438"/>
      <c r="D617" s="438"/>
      <c r="E617" s="438"/>
      <c r="F617" s="438"/>
      <c r="G617" s="438"/>
      <c r="H617" s="438"/>
      <c r="I617" s="438"/>
      <c r="J617" s="438"/>
      <c r="K617" s="439"/>
      <c r="L617" s="61">
        <v>4066437</v>
      </c>
      <c r="M617" s="61"/>
      <c r="N617" s="61"/>
      <c r="O617" s="61"/>
      <c r="BS617" s="41"/>
      <c r="BT617" s="2" t="s">
        <v>2546</v>
      </c>
    </row>
    <row r="618" spans="1:72" s="3" customFormat="1" ht="15" x14ac:dyDescent="0.25">
      <c r="A618" s="440" t="s">
        <v>945</v>
      </c>
      <c r="B618" s="441"/>
      <c r="C618" s="441"/>
      <c r="D618" s="441"/>
      <c r="E618" s="441"/>
      <c r="F618" s="441"/>
      <c r="G618" s="441"/>
      <c r="H618" s="441"/>
      <c r="I618" s="441"/>
      <c r="J618" s="441"/>
      <c r="K618" s="442"/>
      <c r="L618" s="39">
        <v>2533336</v>
      </c>
      <c r="M618" s="39"/>
      <c r="N618" s="39"/>
      <c r="O618" s="39"/>
      <c r="BS618" s="41" t="s">
        <v>945</v>
      </c>
    </row>
    <row r="619" spans="1:72" s="3" customFormat="1" ht="15" x14ac:dyDescent="0.25">
      <c r="A619" s="437" t="s">
        <v>941</v>
      </c>
      <c r="B619" s="438"/>
      <c r="C619" s="438"/>
      <c r="D619" s="438"/>
      <c r="E619" s="438"/>
      <c r="F619" s="438"/>
      <c r="G619" s="438"/>
      <c r="H619" s="438"/>
      <c r="I619" s="438"/>
      <c r="J619" s="438"/>
      <c r="K619" s="439"/>
      <c r="L619" s="61"/>
      <c r="M619" s="61"/>
      <c r="N619" s="61"/>
      <c r="O619" s="61"/>
      <c r="BS619" s="41"/>
      <c r="BT619" s="2" t="s">
        <v>941</v>
      </c>
    </row>
    <row r="620" spans="1:72" s="3" customFormat="1" ht="15" x14ac:dyDescent="0.25">
      <c r="A620" s="437" t="s">
        <v>2547</v>
      </c>
      <c r="B620" s="438"/>
      <c r="C620" s="438"/>
      <c r="D620" s="438"/>
      <c r="E620" s="438"/>
      <c r="F620" s="438"/>
      <c r="G620" s="438"/>
      <c r="H620" s="438"/>
      <c r="I620" s="438"/>
      <c r="J620" s="438"/>
      <c r="K620" s="439"/>
      <c r="L620" s="61">
        <v>210470</v>
      </c>
      <c r="M620" s="61"/>
      <c r="N620" s="61"/>
      <c r="O620" s="61"/>
      <c r="BS620" s="41"/>
      <c r="BT620" s="2" t="s">
        <v>2547</v>
      </c>
    </row>
    <row r="621" spans="1:72" s="3" customFormat="1" ht="15" x14ac:dyDescent="0.25">
      <c r="A621" s="437" t="s">
        <v>2548</v>
      </c>
      <c r="B621" s="438"/>
      <c r="C621" s="438"/>
      <c r="D621" s="438"/>
      <c r="E621" s="438"/>
      <c r="F621" s="438"/>
      <c r="G621" s="438"/>
      <c r="H621" s="438"/>
      <c r="I621" s="438"/>
      <c r="J621" s="438"/>
      <c r="K621" s="439"/>
      <c r="L621" s="61">
        <v>167921</v>
      </c>
      <c r="M621" s="61"/>
      <c r="N621" s="61"/>
      <c r="O621" s="61"/>
      <c r="BS621" s="41"/>
      <c r="BT621" s="2" t="s">
        <v>2548</v>
      </c>
    </row>
    <row r="622" spans="1:72" s="3" customFormat="1" ht="23.25" x14ac:dyDescent="0.25">
      <c r="A622" s="437" t="s">
        <v>2549</v>
      </c>
      <c r="B622" s="438"/>
      <c r="C622" s="438"/>
      <c r="D622" s="438"/>
      <c r="E622" s="438"/>
      <c r="F622" s="438"/>
      <c r="G622" s="438"/>
      <c r="H622" s="438"/>
      <c r="I622" s="438"/>
      <c r="J622" s="438"/>
      <c r="K622" s="439"/>
      <c r="L622" s="61">
        <v>2137432</v>
      </c>
      <c r="M622" s="61"/>
      <c r="N622" s="61"/>
      <c r="O622" s="61"/>
      <c r="BS622" s="41"/>
      <c r="BT622" s="2" t="s">
        <v>2549</v>
      </c>
    </row>
    <row r="623" spans="1:72" s="3" customFormat="1" ht="15" x14ac:dyDescent="0.25">
      <c r="A623" s="437" t="s">
        <v>2550</v>
      </c>
      <c r="B623" s="438"/>
      <c r="C623" s="438"/>
      <c r="D623" s="438"/>
      <c r="E623" s="438"/>
      <c r="F623" s="438"/>
      <c r="G623" s="438"/>
      <c r="H623" s="438"/>
      <c r="I623" s="438"/>
      <c r="J623" s="438"/>
      <c r="K623" s="439"/>
      <c r="L623" s="61">
        <v>16876</v>
      </c>
      <c r="M623" s="61"/>
      <c r="N623" s="61"/>
      <c r="O623" s="61"/>
      <c r="BS623" s="41"/>
      <c r="BT623" s="2" t="s">
        <v>2550</v>
      </c>
    </row>
    <row r="624" spans="1:72" s="3" customFormat="1" ht="15" x14ac:dyDescent="0.25">
      <c r="A624" s="437" t="s">
        <v>2551</v>
      </c>
      <c r="B624" s="438"/>
      <c r="C624" s="438"/>
      <c r="D624" s="438"/>
      <c r="E624" s="438"/>
      <c r="F624" s="438"/>
      <c r="G624" s="438"/>
      <c r="H624" s="438"/>
      <c r="I624" s="438"/>
      <c r="J624" s="438"/>
      <c r="K624" s="439"/>
      <c r="L624" s="61">
        <v>637</v>
      </c>
      <c r="M624" s="61"/>
      <c r="N624" s="61"/>
      <c r="O624" s="61"/>
      <c r="BS624" s="41"/>
      <c r="BT624" s="2" t="s">
        <v>2551</v>
      </c>
    </row>
    <row r="625" spans="1:72" s="3" customFormat="1" ht="15" x14ac:dyDescent="0.25">
      <c r="A625" s="440" t="s">
        <v>951</v>
      </c>
      <c r="B625" s="441"/>
      <c r="C625" s="441"/>
      <c r="D625" s="441"/>
      <c r="E625" s="441"/>
      <c r="F625" s="441"/>
      <c r="G625" s="441"/>
      <c r="H625" s="441"/>
      <c r="I625" s="441"/>
      <c r="J625" s="441"/>
      <c r="K625" s="442"/>
      <c r="L625" s="39"/>
      <c r="M625" s="39"/>
      <c r="N625" s="39"/>
      <c r="O625" s="39"/>
      <c r="BS625" s="41" t="s">
        <v>951</v>
      </c>
    </row>
    <row r="626" spans="1:72" s="3" customFormat="1" ht="15" x14ac:dyDescent="0.25">
      <c r="A626" s="437" t="s">
        <v>952</v>
      </c>
      <c r="B626" s="438"/>
      <c r="C626" s="438"/>
      <c r="D626" s="438"/>
      <c r="E626" s="438"/>
      <c r="F626" s="438"/>
      <c r="G626" s="438"/>
      <c r="H626" s="438"/>
      <c r="I626" s="438"/>
      <c r="J626" s="438"/>
      <c r="K626" s="439"/>
      <c r="L626" s="61"/>
      <c r="M626" s="61"/>
      <c r="N626" s="61"/>
      <c r="O626" s="61"/>
      <c r="BS626" s="41"/>
      <c r="BT626" s="2" t="s">
        <v>952</v>
      </c>
    </row>
    <row r="627" spans="1:72" s="3" customFormat="1" ht="15" x14ac:dyDescent="0.25">
      <c r="A627" s="437" t="s">
        <v>2007</v>
      </c>
      <c r="B627" s="438"/>
      <c r="C627" s="438"/>
      <c r="D627" s="438"/>
      <c r="E627" s="438"/>
      <c r="F627" s="438"/>
      <c r="G627" s="438"/>
      <c r="H627" s="438"/>
      <c r="I627" s="438"/>
      <c r="J627" s="438"/>
      <c r="K627" s="439"/>
      <c r="L627" s="61"/>
      <c r="M627" s="61"/>
      <c r="N627" s="61"/>
      <c r="O627" s="61"/>
      <c r="BS627" s="41"/>
      <c r="BT627" s="2" t="s">
        <v>2007</v>
      </c>
    </row>
    <row r="628" spans="1:72" s="3" customFormat="1" ht="23.25" x14ac:dyDescent="0.25">
      <c r="A628" s="437" t="s">
        <v>2552</v>
      </c>
      <c r="B628" s="438"/>
      <c r="C628" s="438"/>
      <c r="D628" s="438"/>
      <c r="E628" s="438"/>
      <c r="F628" s="438"/>
      <c r="G628" s="438"/>
      <c r="H628" s="438"/>
      <c r="I628" s="438"/>
      <c r="J628" s="438"/>
      <c r="K628" s="439"/>
      <c r="L628" s="61">
        <v>147010756</v>
      </c>
      <c r="M628" s="61"/>
      <c r="N628" s="61"/>
      <c r="O628" s="61">
        <v>147010756</v>
      </c>
      <c r="BS628" s="41"/>
      <c r="BT628" s="2" t="s">
        <v>2552</v>
      </c>
    </row>
    <row r="629" spans="1:72" s="3" customFormat="1" ht="15" x14ac:dyDescent="0.25">
      <c r="A629" s="437" t="s">
        <v>953</v>
      </c>
      <c r="B629" s="438"/>
      <c r="C629" s="438"/>
      <c r="D629" s="438"/>
      <c r="E629" s="438"/>
      <c r="F629" s="438"/>
      <c r="G629" s="438"/>
      <c r="H629" s="438"/>
      <c r="I629" s="438"/>
      <c r="J629" s="438"/>
      <c r="K629" s="439"/>
      <c r="L629" s="61"/>
      <c r="M629" s="61"/>
      <c r="N629" s="61"/>
      <c r="O629" s="61"/>
      <c r="BS629" s="41"/>
      <c r="BT629" s="2" t="s">
        <v>953</v>
      </c>
    </row>
    <row r="630" spans="1:72" s="3" customFormat="1" ht="15" x14ac:dyDescent="0.25">
      <c r="A630" s="437" t="s">
        <v>2553</v>
      </c>
      <c r="B630" s="438"/>
      <c r="C630" s="438"/>
      <c r="D630" s="438"/>
      <c r="E630" s="438"/>
      <c r="F630" s="438"/>
      <c r="G630" s="438"/>
      <c r="H630" s="438"/>
      <c r="I630" s="438"/>
      <c r="J630" s="438"/>
      <c r="K630" s="439"/>
      <c r="L630" s="61">
        <v>1401</v>
      </c>
      <c r="M630" s="61">
        <v>1159</v>
      </c>
      <c r="N630" s="61">
        <v>242</v>
      </c>
      <c r="O630" s="61"/>
      <c r="BS630" s="41"/>
      <c r="BT630" s="2" t="s">
        <v>2553</v>
      </c>
    </row>
    <row r="631" spans="1:72" s="3" customFormat="1" ht="15" x14ac:dyDescent="0.25">
      <c r="A631" s="437" t="s">
        <v>2554</v>
      </c>
      <c r="B631" s="438"/>
      <c r="C631" s="438"/>
      <c r="D631" s="438"/>
      <c r="E631" s="438"/>
      <c r="F631" s="438"/>
      <c r="G631" s="438"/>
      <c r="H631" s="438"/>
      <c r="I631" s="438"/>
      <c r="J631" s="438"/>
      <c r="K631" s="439"/>
      <c r="L631" s="61">
        <v>1124</v>
      </c>
      <c r="M631" s="61"/>
      <c r="N631" s="61"/>
      <c r="O631" s="61"/>
      <c r="BS631" s="41"/>
      <c r="BT631" s="2" t="s">
        <v>2554</v>
      </c>
    </row>
    <row r="632" spans="1:72" s="3" customFormat="1" ht="15" x14ac:dyDescent="0.25">
      <c r="A632" s="437" t="s">
        <v>2555</v>
      </c>
      <c r="B632" s="438"/>
      <c r="C632" s="438"/>
      <c r="D632" s="438"/>
      <c r="E632" s="438"/>
      <c r="F632" s="438"/>
      <c r="G632" s="438"/>
      <c r="H632" s="438"/>
      <c r="I632" s="438"/>
      <c r="J632" s="438"/>
      <c r="K632" s="439"/>
      <c r="L632" s="61">
        <v>637</v>
      </c>
      <c r="M632" s="61"/>
      <c r="N632" s="61"/>
      <c r="O632" s="61"/>
      <c r="BS632" s="41"/>
      <c r="BT632" s="2" t="s">
        <v>2555</v>
      </c>
    </row>
    <row r="633" spans="1:72" s="3" customFormat="1" ht="15" x14ac:dyDescent="0.25">
      <c r="A633" s="437" t="s">
        <v>957</v>
      </c>
      <c r="B633" s="438"/>
      <c r="C633" s="438"/>
      <c r="D633" s="438"/>
      <c r="E633" s="438"/>
      <c r="F633" s="438"/>
      <c r="G633" s="438"/>
      <c r="H633" s="438"/>
      <c r="I633" s="438"/>
      <c r="J633" s="438"/>
      <c r="K633" s="439"/>
      <c r="L633" s="61">
        <v>3162</v>
      </c>
      <c r="M633" s="61"/>
      <c r="N633" s="61"/>
      <c r="O633" s="61"/>
      <c r="BS633" s="41"/>
      <c r="BT633" s="2" t="s">
        <v>957</v>
      </c>
    </row>
    <row r="634" spans="1:72" s="3" customFormat="1" ht="15" x14ac:dyDescent="0.25">
      <c r="A634" s="437" t="s">
        <v>2012</v>
      </c>
      <c r="B634" s="438"/>
      <c r="C634" s="438"/>
      <c r="D634" s="438"/>
      <c r="E634" s="438"/>
      <c r="F634" s="438"/>
      <c r="G634" s="438"/>
      <c r="H634" s="438"/>
      <c r="I634" s="438"/>
      <c r="J634" s="438"/>
      <c r="K634" s="439"/>
      <c r="L634" s="61"/>
      <c r="M634" s="61"/>
      <c r="N634" s="61"/>
      <c r="O634" s="61"/>
      <c r="BS634" s="41"/>
      <c r="BT634" s="2" t="s">
        <v>2012</v>
      </c>
    </row>
    <row r="635" spans="1:72" s="3" customFormat="1" ht="15" x14ac:dyDescent="0.25">
      <c r="A635" s="437" t="s">
        <v>2556</v>
      </c>
      <c r="B635" s="438"/>
      <c r="C635" s="438"/>
      <c r="D635" s="438"/>
      <c r="E635" s="438"/>
      <c r="F635" s="438"/>
      <c r="G635" s="438"/>
      <c r="H635" s="438"/>
      <c r="I635" s="438"/>
      <c r="J635" s="438"/>
      <c r="K635" s="439"/>
      <c r="L635" s="61">
        <v>797083</v>
      </c>
      <c r="M635" s="61">
        <v>526176</v>
      </c>
      <c r="N635" s="61"/>
      <c r="O635" s="61">
        <v>270907</v>
      </c>
      <c r="BS635" s="41"/>
      <c r="BT635" s="2" t="s">
        <v>2556</v>
      </c>
    </row>
    <row r="636" spans="1:72" s="3" customFormat="1" ht="15" x14ac:dyDescent="0.25">
      <c r="A636" s="437" t="s">
        <v>2557</v>
      </c>
      <c r="B636" s="438"/>
      <c r="C636" s="438"/>
      <c r="D636" s="438"/>
      <c r="E636" s="438"/>
      <c r="F636" s="438"/>
      <c r="G636" s="438"/>
      <c r="H636" s="438"/>
      <c r="I636" s="438"/>
      <c r="J636" s="438"/>
      <c r="K636" s="439"/>
      <c r="L636" s="61">
        <v>468297</v>
      </c>
      <c r="M636" s="61"/>
      <c r="N636" s="61"/>
      <c r="O636" s="61"/>
      <c r="BS636" s="41"/>
      <c r="BT636" s="2" t="s">
        <v>2557</v>
      </c>
    </row>
    <row r="637" spans="1:72" s="3" customFormat="1" ht="15" x14ac:dyDescent="0.25">
      <c r="A637" s="437" t="s">
        <v>2558</v>
      </c>
      <c r="B637" s="438"/>
      <c r="C637" s="438"/>
      <c r="D637" s="438"/>
      <c r="E637" s="438"/>
      <c r="F637" s="438"/>
      <c r="G637" s="438"/>
      <c r="H637" s="438"/>
      <c r="I637" s="438"/>
      <c r="J637" s="438"/>
      <c r="K637" s="439"/>
      <c r="L637" s="61">
        <v>210470</v>
      </c>
      <c r="M637" s="61"/>
      <c r="N637" s="61"/>
      <c r="O637" s="61"/>
      <c r="BS637" s="41"/>
      <c r="BT637" s="2" t="s">
        <v>2558</v>
      </c>
    </row>
    <row r="638" spans="1:72" s="3" customFormat="1" ht="15" x14ac:dyDescent="0.25">
      <c r="A638" s="437" t="s">
        <v>957</v>
      </c>
      <c r="B638" s="438"/>
      <c r="C638" s="438"/>
      <c r="D638" s="438"/>
      <c r="E638" s="438"/>
      <c r="F638" s="438"/>
      <c r="G638" s="438"/>
      <c r="H638" s="438"/>
      <c r="I638" s="438"/>
      <c r="J638" s="438"/>
      <c r="K638" s="439"/>
      <c r="L638" s="61">
        <v>1475850</v>
      </c>
      <c r="M638" s="61"/>
      <c r="N638" s="61"/>
      <c r="O638" s="61"/>
      <c r="BS638" s="41"/>
      <c r="BT638" s="2" t="s">
        <v>957</v>
      </c>
    </row>
    <row r="639" spans="1:72" s="3" customFormat="1" ht="15" x14ac:dyDescent="0.25">
      <c r="A639" s="437" t="s">
        <v>958</v>
      </c>
      <c r="B639" s="438"/>
      <c r="C639" s="438"/>
      <c r="D639" s="438"/>
      <c r="E639" s="438"/>
      <c r="F639" s="438"/>
      <c r="G639" s="438"/>
      <c r="H639" s="438"/>
      <c r="I639" s="438"/>
      <c r="J639" s="438"/>
      <c r="K639" s="439"/>
      <c r="L639" s="61">
        <v>148489768</v>
      </c>
      <c r="M639" s="61"/>
      <c r="N639" s="61"/>
      <c r="O639" s="61"/>
      <c r="BS639" s="41"/>
      <c r="BT639" s="2" t="s">
        <v>958</v>
      </c>
    </row>
    <row r="640" spans="1:72" s="3" customFormat="1" ht="15" x14ac:dyDescent="0.25">
      <c r="A640" s="437" t="s">
        <v>959</v>
      </c>
      <c r="B640" s="438"/>
      <c r="C640" s="438"/>
      <c r="D640" s="438"/>
      <c r="E640" s="438"/>
      <c r="F640" s="438"/>
      <c r="G640" s="438"/>
      <c r="H640" s="438"/>
      <c r="I640" s="438"/>
      <c r="J640" s="438"/>
      <c r="K640" s="439"/>
      <c r="L640" s="61"/>
      <c r="M640" s="61"/>
      <c r="N640" s="61"/>
      <c r="O640" s="61"/>
      <c r="BS640" s="41"/>
      <c r="BT640" s="2" t="s">
        <v>959</v>
      </c>
    </row>
    <row r="641" spans="1:72" s="3" customFormat="1" ht="15" x14ac:dyDescent="0.25">
      <c r="A641" s="437" t="s">
        <v>960</v>
      </c>
      <c r="B641" s="438"/>
      <c r="C641" s="438"/>
      <c r="D641" s="438"/>
      <c r="E641" s="438"/>
      <c r="F641" s="438"/>
      <c r="G641" s="438"/>
      <c r="H641" s="438"/>
      <c r="I641" s="438"/>
      <c r="J641" s="438"/>
      <c r="K641" s="439"/>
      <c r="L641" s="61"/>
      <c r="M641" s="61"/>
      <c r="N641" s="61"/>
      <c r="O641" s="61"/>
      <c r="BS641" s="41"/>
      <c r="BT641" s="2" t="s">
        <v>960</v>
      </c>
    </row>
    <row r="642" spans="1:72" s="3" customFormat="1" ht="23.25" x14ac:dyDescent="0.25">
      <c r="A642" s="437" t="s">
        <v>2559</v>
      </c>
      <c r="B642" s="438"/>
      <c r="C642" s="438"/>
      <c r="D642" s="438"/>
      <c r="E642" s="438"/>
      <c r="F642" s="438"/>
      <c r="G642" s="438"/>
      <c r="H642" s="438"/>
      <c r="I642" s="438"/>
      <c r="J642" s="438"/>
      <c r="K642" s="439"/>
      <c r="L642" s="61">
        <v>33584581</v>
      </c>
      <c r="M642" s="61">
        <v>4092072</v>
      </c>
      <c r="N642" s="61" t="s">
        <v>2560</v>
      </c>
      <c r="O642" s="61">
        <v>28815515</v>
      </c>
      <c r="BS642" s="41"/>
      <c r="BT642" s="2" t="s">
        <v>2559</v>
      </c>
    </row>
    <row r="643" spans="1:72" s="3" customFormat="1" ht="15" x14ac:dyDescent="0.25">
      <c r="A643" s="437" t="s">
        <v>2561</v>
      </c>
      <c r="B643" s="438"/>
      <c r="C643" s="438"/>
      <c r="D643" s="438"/>
      <c r="E643" s="438"/>
      <c r="F643" s="438"/>
      <c r="G643" s="438"/>
      <c r="H643" s="438"/>
      <c r="I643" s="438"/>
      <c r="J643" s="438"/>
      <c r="K643" s="439"/>
      <c r="L643" s="61">
        <v>4065313</v>
      </c>
      <c r="M643" s="61"/>
      <c r="N643" s="61"/>
      <c r="O643" s="61"/>
      <c r="BS643" s="41"/>
      <c r="BT643" s="2" t="s">
        <v>2561</v>
      </c>
    </row>
    <row r="644" spans="1:72" s="3" customFormat="1" ht="15" x14ac:dyDescent="0.25">
      <c r="A644" s="437" t="s">
        <v>2562</v>
      </c>
      <c r="B644" s="438"/>
      <c r="C644" s="438"/>
      <c r="D644" s="438"/>
      <c r="E644" s="438"/>
      <c r="F644" s="438"/>
      <c r="G644" s="438"/>
      <c r="H644" s="438"/>
      <c r="I644" s="438"/>
      <c r="J644" s="438"/>
      <c r="K644" s="439"/>
      <c r="L644" s="61">
        <v>2137432</v>
      </c>
      <c r="M644" s="61"/>
      <c r="N644" s="61"/>
      <c r="O644" s="61"/>
      <c r="BS644" s="41"/>
      <c r="BT644" s="2" t="s">
        <v>2562</v>
      </c>
    </row>
    <row r="645" spans="1:72" s="3" customFormat="1" ht="15" x14ac:dyDescent="0.25">
      <c r="A645" s="437" t="s">
        <v>957</v>
      </c>
      <c r="B645" s="438"/>
      <c r="C645" s="438"/>
      <c r="D645" s="438"/>
      <c r="E645" s="438"/>
      <c r="F645" s="438"/>
      <c r="G645" s="438"/>
      <c r="H645" s="438"/>
      <c r="I645" s="438"/>
      <c r="J645" s="438"/>
      <c r="K645" s="439"/>
      <c r="L645" s="61">
        <v>39787326</v>
      </c>
      <c r="M645" s="61"/>
      <c r="N645" s="61"/>
      <c r="O645" s="61"/>
      <c r="BS645" s="41"/>
      <c r="BT645" s="2" t="s">
        <v>957</v>
      </c>
    </row>
    <row r="646" spans="1:72" s="3" customFormat="1" ht="15" x14ac:dyDescent="0.25">
      <c r="A646" s="437" t="s">
        <v>972</v>
      </c>
      <c r="B646" s="438"/>
      <c r="C646" s="438"/>
      <c r="D646" s="438"/>
      <c r="E646" s="438"/>
      <c r="F646" s="438"/>
      <c r="G646" s="438"/>
      <c r="H646" s="438"/>
      <c r="I646" s="438"/>
      <c r="J646" s="438"/>
      <c r="K646" s="439"/>
      <c r="L646" s="61"/>
      <c r="M646" s="61"/>
      <c r="N646" s="61"/>
      <c r="O646" s="61"/>
      <c r="BS646" s="41"/>
      <c r="BT646" s="2" t="s">
        <v>972</v>
      </c>
    </row>
    <row r="647" spans="1:72" s="3" customFormat="1" ht="22.5" x14ac:dyDescent="0.25">
      <c r="A647" s="437" t="s">
        <v>2563</v>
      </c>
      <c r="B647" s="438"/>
      <c r="C647" s="438"/>
      <c r="D647" s="438"/>
      <c r="E647" s="438"/>
      <c r="F647" s="438"/>
      <c r="G647" s="438"/>
      <c r="H647" s="438"/>
      <c r="I647" s="438"/>
      <c r="J647" s="438"/>
      <c r="K647" s="439"/>
      <c r="L647" s="61">
        <v>526842</v>
      </c>
      <c r="M647" s="61">
        <v>305293</v>
      </c>
      <c r="N647" s="61" t="s">
        <v>2130</v>
      </c>
      <c r="O647" s="61">
        <v>36303</v>
      </c>
      <c r="BS647" s="41"/>
      <c r="BT647" s="2" t="s">
        <v>2563</v>
      </c>
    </row>
    <row r="648" spans="1:72" s="3" customFormat="1" ht="15" x14ac:dyDescent="0.25">
      <c r="A648" s="437" t="s">
        <v>2564</v>
      </c>
      <c r="B648" s="438"/>
      <c r="C648" s="438"/>
      <c r="D648" s="438"/>
      <c r="E648" s="438"/>
      <c r="F648" s="438"/>
      <c r="G648" s="438"/>
      <c r="H648" s="438"/>
      <c r="I648" s="438"/>
      <c r="J648" s="438"/>
      <c r="K648" s="439"/>
      <c r="L648" s="61">
        <v>328541</v>
      </c>
      <c r="M648" s="61"/>
      <c r="N648" s="61"/>
      <c r="O648" s="61"/>
      <c r="BS648" s="41"/>
      <c r="BT648" s="2" t="s">
        <v>2564</v>
      </c>
    </row>
    <row r="649" spans="1:72" s="3" customFormat="1" ht="15" x14ac:dyDescent="0.25">
      <c r="A649" s="437" t="s">
        <v>2565</v>
      </c>
      <c r="B649" s="438"/>
      <c r="C649" s="438"/>
      <c r="D649" s="438"/>
      <c r="E649" s="438"/>
      <c r="F649" s="438"/>
      <c r="G649" s="438"/>
      <c r="H649" s="438"/>
      <c r="I649" s="438"/>
      <c r="J649" s="438"/>
      <c r="K649" s="439"/>
      <c r="L649" s="61">
        <v>167921</v>
      </c>
      <c r="M649" s="61"/>
      <c r="N649" s="61"/>
      <c r="O649" s="61"/>
      <c r="BS649" s="41"/>
      <c r="BT649" s="2" t="s">
        <v>2565</v>
      </c>
    </row>
    <row r="650" spans="1:72" s="3" customFormat="1" ht="15" x14ac:dyDescent="0.25">
      <c r="A650" s="437" t="s">
        <v>957</v>
      </c>
      <c r="B650" s="438"/>
      <c r="C650" s="438"/>
      <c r="D650" s="438"/>
      <c r="E650" s="438"/>
      <c r="F650" s="438"/>
      <c r="G650" s="438"/>
      <c r="H650" s="438"/>
      <c r="I650" s="438"/>
      <c r="J650" s="438"/>
      <c r="K650" s="439"/>
      <c r="L650" s="61">
        <v>1023304</v>
      </c>
      <c r="M650" s="61"/>
      <c r="N650" s="61"/>
      <c r="O650" s="61"/>
      <c r="BS650" s="41"/>
      <c r="BT650" s="2" t="s">
        <v>957</v>
      </c>
    </row>
    <row r="651" spans="1:72" s="3" customFormat="1" ht="15" x14ac:dyDescent="0.25">
      <c r="A651" s="437" t="s">
        <v>979</v>
      </c>
      <c r="B651" s="438"/>
      <c r="C651" s="438"/>
      <c r="D651" s="438"/>
      <c r="E651" s="438"/>
      <c r="F651" s="438"/>
      <c r="G651" s="438"/>
      <c r="H651" s="438"/>
      <c r="I651" s="438"/>
      <c r="J651" s="438"/>
      <c r="K651" s="439"/>
      <c r="L651" s="61"/>
      <c r="M651" s="61"/>
      <c r="N651" s="61"/>
      <c r="O651" s="61"/>
      <c r="BS651" s="41"/>
      <c r="BT651" s="2" t="s">
        <v>979</v>
      </c>
    </row>
    <row r="652" spans="1:72" s="3" customFormat="1" ht="15" x14ac:dyDescent="0.25">
      <c r="A652" s="437" t="s">
        <v>2566</v>
      </c>
      <c r="B652" s="438"/>
      <c r="C652" s="438"/>
      <c r="D652" s="438"/>
      <c r="E652" s="438"/>
      <c r="F652" s="438"/>
      <c r="G652" s="438"/>
      <c r="H652" s="438"/>
      <c r="I652" s="438"/>
      <c r="J652" s="438"/>
      <c r="K652" s="439"/>
      <c r="L652" s="61">
        <v>33052</v>
      </c>
      <c r="M652" s="61">
        <v>31841</v>
      </c>
      <c r="N652" s="61"/>
      <c r="O652" s="61">
        <v>1211</v>
      </c>
      <c r="BS652" s="41"/>
      <c r="BT652" s="2" t="s">
        <v>2566</v>
      </c>
    </row>
    <row r="653" spans="1:72" s="3" customFormat="1" ht="15" x14ac:dyDescent="0.25">
      <c r="A653" s="437" t="s">
        <v>2567</v>
      </c>
      <c r="B653" s="438"/>
      <c r="C653" s="438"/>
      <c r="D653" s="438"/>
      <c r="E653" s="438"/>
      <c r="F653" s="438"/>
      <c r="G653" s="438"/>
      <c r="H653" s="438"/>
      <c r="I653" s="438"/>
      <c r="J653" s="438"/>
      <c r="K653" s="439"/>
      <c r="L653" s="61">
        <v>30249</v>
      </c>
      <c r="M653" s="61"/>
      <c r="N653" s="61"/>
      <c r="O653" s="61"/>
      <c r="BS653" s="41"/>
      <c r="BT653" s="2" t="s">
        <v>2567</v>
      </c>
    </row>
    <row r="654" spans="1:72" s="3" customFormat="1" ht="15" x14ac:dyDescent="0.25">
      <c r="A654" s="437" t="s">
        <v>2568</v>
      </c>
      <c r="B654" s="438"/>
      <c r="C654" s="438"/>
      <c r="D654" s="438"/>
      <c r="E654" s="438"/>
      <c r="F654" s="438"/>
      <c r="G654" s="438"/>
      <c r="H654" s="438"/>
      <c r="I654" s="438"/>
      <c r="J654" s="438"/>
      <c r="K654" s="439"/>
      <c r="L654" s="61">
        <v>16876</v>
      </c>
      <c r="M654" s="61"/>
      <c r="N654" s="61"/>
      <c r="O654" s="61"/>
      <c r="BS654" s="41"/>
      <c r="BT654" s="2" t="s">
        <v>2568</v>
      </c>
    </row>
    <row r="655" spans="1:72" s="3" customFormat="1" ht="15" x14ac:dyDescent="0.25">
      <c r="A655" s="437" t="s">
        <v>957</v>
      </c>
      <c r="B655" s="438"/>
      <c r="C655" s="438"/>
      <c r="D655" s="438"/>
      <c r="E655" s="438"/>
      <c r="F655" s="438"/>
      <c r="G655" s="438"/>
      <c r="H655" s="438"/>
      <c r="I655" s="438"/>
      <c r="J655" s="438"/>
      <c r="K655" s="439"/>
      <c r="L655" s="61">
        <v>80177</v>
      </c>
      <c r="M655" s="61"/>
      <c r="N655" s="61"/>
      <c r="O655" s="61"/>
      <c r="BS655" s="41"/>
      <c r="BT655" s="2" t="s">
        <v>957</v>
      </c>
    </row>
    <row r="656" spans="1:72" s="3" customFormat="1" ht="15" x14ac:dyDescent="0.25">
      <c r="A656" s="437" t="s">
        <v>958</v>
      </c>
      <c r="B656" s="438"/>
      <c r="C656" s="438"/>
      <c r="D656" s="438"/>
      <c r="E656" s="438"/>
      <c r="F656" s="438"/>
      <c r="G656" s="438"/>
      <c r="H656" s="438"/>
      <c r="I656" s="438"/>
      <c r="J656" s="438"/>
      <c r="K656" s="439"/>
      <c r="L656" s="61">
        <v>40890807</v>
      </c>
      <c r="M656" s="61"/>
      <c r="N656" s="61"/>
      <c r="O656" s="61"/>
      <c r="BS656" s="41"/>
      <c r="BT656" s="2" t="s">
        <v>958</v>
      </c>
    </row>
    <row r="657" spans="1:73" s="3" customFormat="1" ht="15" x14ac:dyDescent="0.25">
      <c r="A657" s="437" t="s">
        <v>983</v>
      </c>
      <c r="B657" s="438"/>
      <c r="C657" s="438"/>
      <c r="D657" s="438"/>
      <c r="E657" s="438"/>
      <c r="F657" s="438"/>
      <c r="G657" s="438"/>
      <c r="H657" s="438"/>
      <c r="I657" s="438"/>
      <c r="J657" s="438"/>
      <c r="K657" s="439"/>
      <c r="L657" s="61"/>
      <c r="M657" s="61"/>
      <c r="N657" s="61"/>
      <c r="O657" s="61"/>
      <c r="BS657" s="41"/>
      <c r="BT657" s="2" t="s">
        <v>983</v>
      </c>
    </row>
    <row r="658" spans="1:73" s="3" customFormat="1" ht="15" x14ac:dyDescent="0.25">
      <c r="A658" s="437" t="s">
        <v>986</v>
      </c>
      <c r="B658" s="438"/>
      <c r="C658" s="438"/>
      <c r="D658" s="438"/>
      <c r="E658" s="438"/>
      <c r="F658" s="438"/>
      <c r="G658" s="438"/>
      <c r="H658" s="438"/>
      <c r="I658" s="438"/>
      <c r="J658" s="438"/>
      <c r="K658" s="439"/>
      <c r="L658" s="61"/>
      <c r="M658" s="61"/>
      <c r="N658" s="61"/>
      <c r="O658" s="61"/>
      <c r="BS658" s="41"/>
      <c r="BT658" s="2" t="s">
        <v>986</v>
      </c>
    </row>
    <row r="659" spans="1:73" s="3" customFormat="1" ht="15" x14ac:dyDescent="0.25">
      <c r="A659" s="437" t="s">
        <v>2569</v>
      </c>
      <c r="B659" s="438"/>
      <c r="C659" s="438"/>
      <c r="D659" s="438"/>
      <c r="E659" s="438"/>
      <c r="F659" s="438"/>
      <c r="G659" s="438"/>
      <c r="H659" s="438"/>
      <c r="I659" s="438"/>
      <c r="J659" s="438"/>
      <c r="K659" s="439"/>
      <c r="L659" s="61">
        <v>7071872</v>
      </c>
      <c r="M659" s="61"/>
      <c r="N659" s="61"/>
      <c r="O659" s="61"/>
      <c r="BS659" s="41"/>
      <c r="BT659" s="2" t="s">
        <v>2569</v>
      </c>
    </row>
    <row r="660" spans="1:73" s="3" customFormat="1" ht="15" x14ac:dyDescent="0.25">
      <c r="A660" s="437" t="s">
        <v>958</v>
      </c>
      <c r="B660" s="438"/>
      <c r="C660" s="438"/>
      <c r="D660" s="438"/>
      <c r="E660" s="438"/>
      <c r="F660" s="438"/>
      <c r="G660" s="438"/>
      <c r="H660" s="438"/>
      <c r="I660" s="438"/>
      <c r="J660" s="438"/>
      <c r="K660" s="439"/>
      <c r="L660" s="61">
        <v>7071872</v>
      </c>
      <c r="M660" s="61"/>
      <c r="N660" s="61"/>
      <c r="O660" s="61"/>
      <c r="BS660" s="41"/>
      <c r="BT660" s="2" t="s">
        <v>958</v>
      </c>
    </row>
    <row r="661" spans="1:73" s="3" customFormat="1" ht="15" x14ac:dyDescent="0.25">
      <c r="A661" s="437" t="s">
        <v>988</v>
      </c>
      <c r="B661" s="438"/>
      <c r="C661" s="438"/>
      <c r="D661" s="438"/>
      <c r="E661" s="438"/>
      <c r="F661" s="438"/>
      <c r="G661" s="438"/>
      <c r="H661" s="438"/>
      <c r="I661" s="438"/>
      <c r="J661" s="438"/>
      <c r="K661" s="439"/>
      <c r="L661" s="61">
        <v>196452447</v>
      </c>
      <c r="M661" s="61"/>
      <c r="N661" s="61"/>
      <c r="O661" s="61"/>
      <c r="BS661" s="41"/>
      <c r="BT661" s="2" t="s">
        <v>988</v>
      </c>
    </row>
    <row r="662" spans="1:73" s="3" customFormat="1" ht="15" x14ac:dyDescent="0.25">
      <c r="A662" s="437" t="s">
        <v>989</v>
      </c>
      <c r="B662" s="438"/>
      <c r="C662" s="438"/>
      <c r="D662" s="438"/>
      <c r="E662" s="438"/>
      <c r="F662" s="438"/>
      <c r="G662" s="438"/>
      <c r="H662" s="438"/>
      <c r="I662" s="438"/>
      <c r="J662" s="438"/>
      <c r="K662" s="439"/>
      <c r="L662" s="61"/>
      <c r="M662" s="61"/>
      <c r="N662" s="61"/>
      <c r="O662" s="61"/>
      <c r="BS662" s="41"/>
      <c r="BT662" s="2" t="s">
        <v>989</v>
      </c>
    </row>
    <row r="663" spans="1:73" s="3" customFormat="1" ht="15" x14ac:dyDescent="0.25">
      <c r="A663" s="437" t="s">
        <v>1254</v>
      </c>
      <c r="B663" s="438"/>
      <c r="C663" s="438"/>
      <c r="D663" s="438"/>
      <c r="E663" s="438"/>
      <c r="F663" s="438"/>
      <c r="G663" s="438"/>
      <c r="H663" s="438"/>
      <c r="I663" s="438"/>
      <c r="J663" s="438"/>
      <c r="K663" s="439"/>
      <c r="L663" s="61">
        <v>4956541</v>
      </c>
      <c r="M663" s="61"/>
      <c r="N663" s="61"/>
      <c r="O663" s="61"/>
      <c r="BS663" s="41"/>
      <c r="BT663" s="2" t="s">
        <v>1254</v>
      </c>
    </row>
    <row r="664" spans="1:73" s="3" customFormat="1" ht="15" x14ac:dyDescent="0.25">
      <c r="A664" s="437" t="s">
        <v>990</v>
      </c>
      <c r="B664" s="438"/>
      <c r="C664" s="438"/>
      <c r="D664" s="438"/>
      <c r="E664" s="438"/>
      <c r="F664" s="438"/>
      <c r="G664" s="438"/>
      <c r="H664" s="438"/>
      <c r="I664" s="438"/>
      <c r="J664" s="438"/>
      <c r="K664" s="439"/>
      <c r="L664" s="61">
        <v>176134692</v>
      </c>
      <c r="M664" s="61"/>
      <c r="N664" s="61"/>
      <c r="O664" s="61"/>
      <c r="BS664" s="41"/>
      <c r="BT664" s="2" t="s">
        <v>990</v>
      </c>
    </row>
    <row r="665" spans="1:73" s="3" customFormat="1" ht="15" x14ac:dyDescent="0.25">
      <c r="A665" s="437" t="s">
        <v>991</v>
      </c>
      <c r="B665" s="438"/>
      <c r="C665" s="438"/>
      <c r="D665" s="438"/>
      <c r="E665" s="438"/>
      <c r="F665" s="438"/>
      <c r="G665" s="438"/>
      <c r="H665" s="438"/>
      <c r="I665" s="438"/>
      <c r="J665" s="438"/>
      <c r="K665" s="439"/>
      <c r="L665" s="61">
        <v>862482</v>
      </c>
      <c r="M665" s="61"/>
      <c r="N665" s="61"/>
      <c r="O665" s="61"/>
      <c r="BS665" s="41"/>
      <c r="BT665" s="2" t="s">
        <v>991</v>
      </c>
    </row>
    <row r="666" spans="1:73" s="3" customFormat="1" ht="15" x14ac:dyDescent="0.25">
      <c r="A666" s="437" t="s">
        <v>1255</v>
      </c>
      <c r="B666" s="438"/>
      <c r="C666" s="438"/>
      <c r="D666" s="438"/>
      <c r="E666" s="438"/>
      <c r="F666" s="438"/>
      <c r="G666" s="438"/>
      <c r="H666" s="438"/>
      <c r="I666" s="438"/>
      <c r="J666" s="438"/>
      <c r="K666" s="439"/>
      <c r="L666" s="61">
        <v>158725</v>
      </c>
      <c r="M666" s="61"/>
      <c r="N666" s="61"/>
      <c r="O666" s="61"/>
      <c r="BS666" s="41"/>
      <c r="BT666" s="2" t="s">
        <v>1255</v>
      </c>
    </row>
    <row r="667" spans="1:73" s="3" customFormat="1" ht="15" x14ac:dyDescent="0.25">
      <c r="A667" s="437" t="s">
        <v>993</v>
      </c>
      <c r="B667" s="438"/>
      <c r="C667" s="438"/>
      <c r="D667" s="438"/>
      <c r="E667" s="438"/>
      <c r="F667" s="438"/>
      <c r="G667" s="438"/>
      <c r="H667" s="438"/>
      <c r="I667" s="438"/>
      <c r="J667" s="438"/>
      <c r="K667" s="439"/>
      <c r="L667" s="61">
        <v>7071872</v>
      </c>
      <c r="M667" s="61"/>
      <c r="N667" s="61"/>
      <c r="O667" s="61"/>
      <c r="BS667" s="41"/>
      <c r="BT667" s="2" t="s">
        <v>993</v>
      </c>
    </row>
    <row r="668" spans="1:73" s="3" customFormat="1" ht="15" x14ac:dyDescent="0.25">
      <c r="A668" s="437" t="s">
        <v>994</v>
      </c>
      <c r="B668" s="438"/>
      <c r="C668" s="438"/>
      <c r="D668" s="438"/>
      <c r="E668" s="438"/>
      <c r="F668" s="438"/>
      <c r="G668" s="438"/>
      <c r="H668" s="438"/>
      <c r="I668" s="438"/>
      <c r="J668" s="438"/>
      <c r="K668" s="439"/>
      <c r="L668" s="61">
        <v>4893524</v>
      </c>
      <c r="M668" s="61"/>
      <c r="N668" s="61"/>
      <c r="O668" s="61"/>
      <c r="BS668" s="41"/>
      <c r="BT668" s="2" t="s">
        <v>994</v>
      </c>
    </row>
    <row r="669" spans="1:73" s="3" customFormat="1" ht="15" x14ac:dyDescent="0.25">
      <c r="A669" s="437" t="s">
        <v>995</v>
      </c>
      <c r="B669" s="438"/>
      <c r="C669" s="438"/>
      <c r="D669" s="438"/>
      <c r="E669" s="438"/>
      <c r="F669" s="438"/>
      <c r="G669" s="438"/>
      <c r="H669" s="438"/>
      <c r="I669" s="438"/>
      <c r="J669" s="438"/>
      <c r="K669" s="439"/>
      <c r="L669" s="61">
        <v>2533336</v>
      </c>
      <c r="M669" s="61"/>
      <c r="N669" s="61"/>
      <c r="O669" s="61"/>
      <c r="BS669" s="41"/>
      <c r="BT669" s="2" t="s">
        <v>995</v>
      </c>
    </row>
    <row r="670" spans="1:73" s="3" customFormat="1" ht="15" x14ac:dyDescent="0.25">
      <c r="A670" s="437" t="s">
        <v>996</v>
      </c>
      <c r="B670" s="438"/>
      <c r="C670" s="438"/>
      <c r="D670" s="438"/>
      <c r="E670" s="438"/>
      <c r="F670" s="438"/>
      <c r="G670" s="438"/>
      <c r="H670" s="438"/>
      <c r="I670" s="438"/>
      <c r="J670" s="438"/>
      <c r="K670" s="439"/>
      <c r="L670" s="61">
        <v>189380575</v>
      </c>
      <c r="M670" s="61"/>
      <c r="N670" s="61"/>
      <c r="O670" s="61"/>
      <c r="BS670" s="41"/>
      <c r="BT670" s="2" t="s">
        <v>996</v>
      </c>
    </row>
    <row r="671" spans="1:73" s="3" customFormat="1" ht="15" x14ac:dyDescent="0.25">
      <c r="A671" s="437" t="s">
        <v>997</v>
      </c>
      <c r="B671" s="438"/>
      <c r="C671" s="438"/>
      <c r="D671" s="438"/>
      <c r="E671" s="438"/>
      <c r="F671" s="438"/>
      <c r="G671" s="438"/>
      <c r="H671" s="438"/>
      <c r="I671" s="438"/>
      <c r="J671" s="438"/>
      <c r="K671" s="439"/>
      <c r="L671" s="61">
        <v>9847790</v>
      </c>
      <c r="M671" s="61"/>
      <c r="N671" s="61"/>
      <c r="O671" s="61"/>
      <c r="BS671" s="41"/>
      <c r="BT671" s="2" t="s">
        <v>997</v>
      </c>
    </row>
    <row r="672" spans="1:73" s="3" customFormat="1" ht="15" x14ac:dyDescent="0.25">
      <c r="A672" s="440" t="s">
        <v>988</v>
      </c>
      <c r="B672" s="441"/>
      <c r="C672" s="441"/>
      <c r="D672" s="441"/>
      <c r="E672" s="441"/>
      <c r="F672" s="441"/>
      <c r="G672" s="441"/>
      <c r="H672" s="441"/>
      <c r="I672" s="441"/>
      <c r="J672" s="441"/>
      <c r="K672" s="442"/>
      <c r="L672" s="39">
        <v>199228365</v>
      </c>
      <c r="M672" s="39"/>
      <c r="N672" s="39"/>
      <c r="O672" s="39"/>
      <c r="BS672" s="41"/>
      <c r="BU672" s="41" t="s">
        <v>988</v>
      </c>
    </row>
    <row r="673" spans="1:74" s="3" customFormat="1" ht="15" x14ac:dyDescent="0.25">
      <c r="A673" s="437" t="s">
        <v>998</v>
      </c>
      <c r="B673" s="438"/>
      <c r="C673" s="438"/>
      <c r="D673" s="438"/>
      <c r="E673" s="438"/>
      <c r="F673" s="438"/>
      <c r="G673" s="438"/>
      <c r="H673" s="438"/>
      <c r="I673" s="438"/>
      <c r="J673" s="438"/>
      <c r="K673" s="439"/>
      <c r="L673" s="61">
        <v>4183796</v>
      </c>
      <c r="M673" s="61"/>
      <c r="N673" s="61"/>
      <c r="O673" s="61"/>
      <c r="BS673" s="41"/>
      <c r="BT673" s="2" t="s">
        <v>998</v>
      </c>
      <c r="BU673" s="41"/>
    </row>
    <row r="674" spans="1:74" s="3" customFormat="1" ht="15" x14ac:dyDescent="0.25">
      <c r="A674" s="437" t="s">
        <v>999</v>
      </c>
      <c r="B674" s="438"/>
      <c r="C674" s="438"/>
      <c r="D674" s="438"/>
      <c r="E674" s="438"/>
      <c r="F674" s="438"/>
      <c r="G674" s="438"/>
      <c r="H674" s="438"/>
      <c r="I674" s="438"/>
      <c r="J674" s="438"/>
      <c r="K674" s="439"/>
      <c r="L674" s="61">
        <v>6972993</v>
      </c>
      <c r="M674" s="61"/>
      <c r="N674" s="61"/>
      <c r="O674" s="61"/>
      <c r="BS674" s="41"/>
      <c r="BT674" s="2" t="s">
        <v>999</v>
      </c>
      <c r="BU674" s="41"/>
    </row>
    <row r="675" spans="1:74" s="3" customFormat="1" ht="15" x14ac:dyDescent="0.25">
      <c r="A675" s="437" t="s">
        <v>1000</v>
      </c>
      <c r="B675" s="438"/>
      <c r="C675" s="438"/>
      <c r="D675" s="438"/>
      <c r="E675" s="438"/>
      <c r="F675" s="438"/>
      <c r="G675" s="438"/>
      <c r="H675" s="438"/>
      <c r="I675" s="438"/>
      <c r="J675" s="438"/>
      <c r="K675" s="439"/>
      <c r="L675" s="61">
        <v>4980709</v>
      </c>
      <c r="M675" s="61"/>
      <c r="N675" s="61"/>
      <c r="O675" s="61"/>
      <c r="BS675" s="41"/>
      <c r="BT675" s="2" t="s">
        <v>1000</v>
      </c>
      <c r="BU675" s="41"/>
    </row>
    <row r="676" spans="1:74" s="3" customFormat="1" ht="15" x14ac:dyDescent="0.25">
      <c r="A676" s="437" t="s">
        <v>1001</v>
      </c>
      <c r="B676" s="438"/>
      <c r="C676" s="438"/>
      <c r="D676" s="438"/>
      <c r="E676" s="438"/>
      <c r="F676" s="438"/>
      <c r="G676" s="438"/>
      <c r="H676" s="438"/>
      <c r="I676" s="438"/>
      <c r="J676" s="438"/>
      <c r="K676" s="439"/>
      <c r="L676" s="61">
        <v>3984567</v>
      </c>
      <c r="M676" s="61"/>
      <c r="N676" s="61"/>
      <c r="O676" s="61"/>
      <c r="BS676" s="41"/>
      <c r="BT676" s="2" t="s">
        <v>1001</v>
      </c>
      <c r="BU676" s="41"/>
    </row>
    <row r="677" spans="1:74" s="3" customFormat="1" ht="15" x14ac:dyDescent="0.25">
      <c r="A677" s="440" t="s">
        <v>988</v>
      </c>
      <c r="B677" s="441"/>
      <c r="C677" s="441"/>
      <c r="D677" s="441"/>
      <c r="E677" s="441"/>
      <c r="F677" s="441"/>
      <c r="G677" s="441"/>
      <c r="H677" s="441"/>
      <c r="I677" s="441"/>
      <c r="J677" s="441"/>
      <c r="K677" s="442"/>
      <c r="L677" s="39">
        <v>219350430</v>
      </c>
      <c r="M677" s="39"/>
      <c r="N677" s="39"/>
      <c r="O677" s="39"/>
      <c r="BS677" s="41"/>
      <c r="BU677" s="41" t="s">
        <v>988</v>
      </c>
    </row>
    <row r="678" spans="1:74" s="3" customFormat="1" ht="15" x14ac:dyDescent="0.25">
      <c r="A678" s="437" t="s">
        <v>2570</v>
      </c>
      <c r="B678" s="438"/>
      <c r="C678" s="438"/>
      <c r="D678" s="438"/>
      <c r="E678" s="438"/>
      <c r="F678" s="438"/>
      <c r="G678" s="438"/>
      <c r="H678" s="438"/>
      <c r="I678" s="438"/>
      <c r="J678" s="438"/>
      <c r="K678" s="439"/>
      <c r="L678" s="61">
        <v>226422302</v>
      </c>
      <c r="M678" s="61"/>
      <c r="N678" s="61"/>
      <c r="O678" s="61"/>
      <c r="BS678" s="41"/>
      <c r="BT678" s="2" t="s">
        <v>2570</v>
      </c>
      <c r="BU678" s="41"/>
    </row>
    <row r="679" spans="1:74" s="3" customFormat="1" ht="15" x14ac:dyDescent="0.25">
      <c r="A679" s="437" t="s">
        <v>1003</v>
      </c>
      <c r="B679" s="438"/>
      <c r="C679" s="438"/>
      <c r="D679" s="438"/>
      <c r="E679" s="438"/>
      <c r="F679" s="438"/>
      <c r="G679" s="438"/>
      <c r="H679" s="438"/>
      <c r="I679" s="438"/>
      <c r="J679" s="438"/>
      <c r="K679" s="439"/>
      <c r="L679" s="61">
        <v>6792669</v>
      </c>
      <c r="M679" s="61"/>
      <c r="N679" s="61"/>
      <c r="O679" s="61"/>
      <c r="BS679" s="41"/>
      <c r="BT679" s="2" t="s">
        <v>1003</v>
      </c>
      <c r="BU679" s="41"/>
    </row>
    <row r="680" spans="1:74" s="3" customFormat="1" ht="15" x14ac:dyDescent="0.25">
      <c r="A680" s="440" t="s">
        <v>1004</v>
      </c>
      <c r="B680" s="441"/>
      <c r="C680" s="441"/>
      <c r="D680" s="441"/>
      <c r="E680" s="441"/>
      <c r="F680" s="441"/>
      <c r="G680" s="441"/>
      <c r="H680" s="441"/>
      <c r="I680" s="441"/>
      <c r="J680" s="441"/>
      <c r="K680" s="442"/>
      <c r="L680" s="39">
        <v>233214971</v>
      </c>
      <c r="M680" s="39"/>
      <c r="N680" s="39"/>
      <c r="O680" s="39"/>
      <c r="BS680" s="41"/>
      <c r="BU680" s="41" t="s">
        <v>1004</v>
      </c>
    </row>
    <row r="681" spans="1:74" s="3" customFormat="1" ht="15" x14ac:dyDescent="0.25">
      <c r="A681" s="437" t="s">
        <v>1005</v>
      </c>
      <c r="B681" s="438"/>
      <c r="C681" s="438"/>
      <c r="D681" s="438"/>
      <c r="E681" s="438"/>
      <c r="F681" s="438"/>
      <c r="G681" s="438"/>
      <c r="H681" s="438"/>
      <c r="I681" s="438"/>
      <c r="J681" s="438"/>
      <c r="K681" s="439"/>
      <c r="L681" s="61">
        <v>46642994.200000003</v>
      </c>
      <c r="M681" s="61"/>
      <c r="N681" s="61"/>
      <c r="O681" s="61"/>
      <c r="BS681" s="41"/>
      <c r="BT681" s="2" t="s">
        <v>1005</v>
      </c>
      <c r="BU681" s="41"/>
    </row>
    <row r="682" spans="1:74" s="3" customFormat="1" ht="15" x14ac:dyDescent="0.25">
      <c r="A682" s="440" t="s">
        <v>1006</v>
      </c>
      <c r="B682" s="441"/>
      <c r="C682" s="441"/>
      <c r="D682" s="441"/>
      <c r="E682" s="441"/>
      <c r="F682" s="441"/>
      <c r="G682" s="441"/>
      <c r="H682" s="441"/>
      <c r="I682" s="441"/>
      <c r="J682" s="441"/>
      <c r="K682" s="442"/>
      <c r="L682" s="39">
        <v>279857965.19999999</v>
      </c>
      <c r="M682" s="39"/>
      <c r="N682" s="39"/>
      <c r="O682" s="39"/>
      <c r="BS682" s="41"/>
      <c r="BU682" s="41"/>
      <c r="BV682" s="41" t="s">
        <v>1006</v>
      </c>
    </row>
    <row r="683" spans="1:74" s="3" customFormat="1" ht="53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74" s="16" customFormat="1" ht="12.75" customHeight="1" x14ac:dyDescent="0.2">
      <c r="A684" s="444" t="s">
        <v>1257</v>
      </c>
      <c r="B684" s="444"/>
      <c r="C684" s="444"/>
      <c r="D684" s="444"/>
      <c r="E684" s="444"/>
      <c r="F684" s="444"/>
      <c r="G684" s="444"/>
      <c r="H684" s="444"/>
      <c r="I684" s="444"/>
      <c r="J684" s="444"/>
      <c r="K684" s="444"/>
      <c r="L684" s="444"/>
      <c r="M684" s="444"/>
      <c r="N684" s="444"/>
      <c r="O684" s="444"/>
      <c r="P684" s="62"/>
      <c r="Q684" s="62"/>
      <c r="R684" s="62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</row>
    <row r="685" spans="1:74" s="16" customFormat="1" ht="12.75" customHeight="1" x14ac:dyDescent="0.2">
      <c r="A685" s="443" t="s">
        <v>1008</v>
      </c>
      <c r="B685" s="443"/>
      <c r="C685" s="443"/>
      <c r="D685" s="443"/>
      <c r="E685" s="443"/>
      <c r="F685" s="443"/>
      <c r="G685" s="443"/>
      <c r="H685" s="443"/>
      <c r="I685" s="443"/>
      <c r="J685" s="443"/>
      <c r="K685" s="443"/>
      <c r="L685" s="443"/>
      <c r="M685" s="443"/>
      <c r="N685" s="443"/>
      <c r="O685" s="443"/>
      <c r="P685" s="63"/>
      <c r="Q685" s="63"/>
      <c r="R685" s="63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</row>
    <row r="686" spans="1:74" s="16" customFormat="1" ht="13.5" customHeight="1" x14ac:dyDescent="0.25">
      <c r="A686" s="14"/>
      <c r="B686" s="14"/>
      <c r="C686" s="14"/>
      <c r="D686" s="14"/>
      <c r="E686" s="14"/>
      <c r="F686" s="14"/>
      <c r="G686" s="14"/>
      <c r="H686" s="64"/>
      <c r="I686" s="10"/>
      <c r="J686" s="10"/>
      <c r="K686" s="10"/>
      <c r="L686" s="10"/>
      <c r="M686" s="14"/>
      <c r="N686" s="14"/>
      <c r="O686" s="14"/>
      <c r="P686" s="3"/>
      <c r="Q686" s="3"/>
      <c r="R686" s="3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</row>
    <row r="687" spans="1:74" s="16" customFormat="1" ht="12.75" customHeight="1" x14ac:dyDescent="0.2">
      <c r="A687" s="444" t="s">
        <v>2571</v>
      </c>
      <c r="B687" s="444"/>
      <c r="C687" s="444"/>
      <c r="D687" s="444"/>
      <c r="E687" s="444"/>
      <c r="F687" s="444"/>
      <c r="G687" s="444"/>
      <c r="H687" s="444"/>
      <c r="I687" s="444"/>
      <c r="J687" s="444"/>
      <c r="K687" s="444"/>
      <c r="L687" s="444"/>
      <c r="M687" s="444"/>
      <c r="N687" s="444"/>
      <c r="O687" s="444"/>
      <c r="P687" s="62"/>
      <c r="Q687" s="62"/>
      <c r="R687" s="62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</row>
    <row r="688" spans="1:74" s="16" customFormat="1" ht="12.75" customHeight="1" x14ac:dyDescent="0.2">
      <c r="A688" s="443" t="s">
        <v>1008</v>
      </c>
      <c r="B688" s="443"/>
      <c r="C688" s="443"/>
      <c r="D688" s="443"/>
      <c r="E688" s="443"/>
      <c r="F688" s="443"/>
      <c r="G688" s="443"/>
      <c r="H688" s="443"/>
      <c r="I688" s="443"/>
      <c r="J688" s="443"/>
      <c r="K688" s="443"/>
      <c r="L688" s="443"/>
      <c r="M688" s="443"/>
      <c r="N688" s="443"/>
      <c r="O688" s="443"/>
      <c r="P688" s="63"/>
      <c r="Q688" s="63"/>
      <c r="R688" s="63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6" customFormat="1" ht="13.5" customHeight="1" x14ac:dyDescent="0.25">
      <c r="A689" s="14"/>
      <c r="B689" s="14"/>
      <c r="C689" s="14"/>
      <c r="D689" s="14"/>
      <c r="E689" s="14"/>
      <c r="F689" s="14"/>
      <c r="G689" s="14"/>
      <c r="H689" s="64"/>
      <c r="I689" s="10"/>
      <c r="J689" s="10"/>
      <c r="K689" s="10"/>
      <c r="L689" s="10"/>
      <c r="M689" s="14"/>
      <c r="N689" s="14"/>
      <c r="O689" s="14"/>
      <c r="P689" s="3"/>
      <c r="Q689" s="3"/>
      <c r="R689" s="3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</row>
    <row r="690" spans="1:74" s="16" customFormat="1" ht="12.75" customHeight="1" x14ac:dyDescent="0.2">
      <c r="A690" s="444" t="s">
        <v>1259</v>
      </c>
      <c r="B690" s="444"/>
      <c r="C690" s="444"/>
      <c r="D690" s="444"/>
      <c r="E690" s="444"/>
      <c r="F690" s="444"/>
      <c r="G690" s="444"/>
      <c r="H690" s="444"/>
      <c r="I690" s="444"/>
      <c r="J690" s="444"/>
      <c r="K690" s="444"/>
      <c r="L690" s="444"/>
      <c r="M690" s="444"/>
      <c r="N690" s="444"/>
      <c r="O690" s="444"/>
      <c r="P690" s="62"/>
      <c r="Q690" s="62"/>
      <c r="R690" s="62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</row>
    <row r="691" spans="1:74" s="16" customFormat="1" ht="12.75" customHeight="1" x14ac:dyDescent="0.2">
      <c r="A691" s="443" t="s">
        <v>1008</v>
      </c>
      <c r="B691" s="443"/>
      <c r="C691" s="443"/>
      <c r="D691" s="443"/>
      <c r="E691" s="443"/>
      <c r="F691" s="443"/>
      <c r="G691" s="443"/>
      <c r="H691" s="443"/>
      <c r="I691" s="443"/>
      <c r="J691" s="443"/>
      <c r="K691" s="443"/>
      <c r="L691" s="443"/>
      <c r="M691" s="443"/>
      <c r="N691" s="443"/>
      <c r="O691" s="443"/>
      <c r="P691" s="63"/>
      <c r="Q691" s="63"/>
      <c r="R691" s="63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</row>
    <row r="692" spans="1:74" s="16" customFormat="1" ht="13.5" customHeight="1" x14ac:dyDescent="0.25">
      <c r="A692" s="14"/>
      <c r="B692" s="14"/>
      <c r="C692" s="14"/>
      <c r="D692" s="14"/>
      <c r="E692" s="14"/>
      <c r="F692" s="14"/>
      <c r="G692" s="14"/>
      <c r="H692" s="64"/>
      <c r="I692" s="10"/>
      <c r="J692" s="10"/>
      <c r="K692" s="10"/>
      <c r="L692" s="10"/>
      <c r="M692" s="14"/>
      <c r="N692" s="14"/>
      <c r="O692" s="14"/>
      <c r="P692" s="3"/>
      <c r="Q692" s="3"/>
      <c r="R692" s="3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</row>
    <row r="693" spans="1:74" s="3" customFormat="1" ht="15" x14ac:dyDescent="0.25">
      <c r="A693" s="4"/>
      <c r="B693" s="4"/>
      <c r="C693" s="4"/>
      <c r="D693" s="4"/>
      <c r="E693" s="4"/>
      <c r="F693" s="4"/>
      <c r="G693" s="4"/>
      <c r="H693" s="14"/>
      <c r="I693" s="65"/>
      <c r="J693" s="65"/>
      <c r="K693" s="65"/>
      <c r="L693" s="65"/>
      <c r="M693" s="4"/>
      <c r="N693" s="4"/>
      <c r="O693" s="4"/>
    </row>
  </sheetData>
  <mergeCells count="404">
    <mergeCell ref="A690:O690"/>
    <mergeCell ref="A691:O691"/>
    <mergeCell ref="A682:K682"/>
    <mergeCell ref="A684:O684"/>
    <mergeCell ref="A685:O685"/>
    <mergeCell ref="A687:O687"/>
    <mergeCell ref="A688:O688"/>
    <mergeCell ref="A677:K677"/>
    <mergeCell ref="A678:K678"/>
    <mergeCell ref="A679:K679"/>
    <mergeCell ref="A680:K680"/>
    <mergeCell ref="A681:K681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V22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2572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2573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2573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2574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9807.0920000000006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2426.857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3830.6219999999998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686.80399999999997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758.47199999999998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1753.74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2575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2575</v>
      </c>
    </row>
    <row r="30" spans="1:69" s="3" customFormat="1" ht="67.5" x14ac:dyDescent="0.25">
      <c r="A30" s="35" t="s">
        <v>1029</v>
      </c>
      <c r="B30" s="36" t="s">
        <v>737</v>
      </c>
      <c r="C30" s="432" t="s">
        <v>738</v>
      </c>
      <c r="D30" s="432"/>
      <c r="E30" s="432"/>
      <c r="F30" s="35" t="s">
        <v>739</v>
      </c>
      <c r="G30" s="56">
        <v>18.21</v>
      </c>
      <c r="H30" s="39" t="s">
        <v>2322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2323</v>
      </c>
      <c r="O30" s="39">
        <v>6715</v>
      </c>
      <c r="BP30" s="33"/>
      <c r="BQ30" s="41" t="s">
        <v>738</v>
      </c>
    </row>
    <row r="31" spans="1:69" s="3" customFormat="1" ht="15" x14ac:dyDescent="0.25">
      <c r="A31" s="42"/>
      <c r="B31" s="43"/>
      <c r="C31" s="44" t="s">
        <v>2324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2325</v>
      </c>
      <c r="F32" s="49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2326</v>
      </c>
      <c r="F33" s="49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53</v>
      </c>
      <c r="B35" s="36" t="s">
        <v>2328</v>
      </c>
      <c r="C35" s="432" t="s">
        <v>2329</v>
      </c>
      <c r="D35" s="432"/>
      <c r="E35" s="432"/>
      <c r="F35" s="3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BP35" s="33"/>
      <c r="BQ35" s="41" t="s">
        <v>2329</v>
      </c>
    </row>
    <row r="36" spans="1:70" s="3" customFormat="1" ht="15" x14ac:dyDescent="0.25">
      <c r="A36" s="42"/>
      <c r="B36" s="43"/>
      <c r="C36" s="44" t="s">
        <v>2330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5" x14ac:dyDescent="0.25">
      <c r="A37" s="445" t="s">
        <v>2331</v>
      </c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7"/>
      <c r="BP37" s="33"/>
      <c r="BQ37" s="41"/>
      <c r="BR37" s="34" t="s">
        <v>2331</v>
      </c>
    </row>
    <row r="38" spans="1:70" s="3" customFormat="1" ht="67.5" x14ac:dyDescent="0.25">
      <c r="A38" s="35" t="s">
        <v>63</v>
      </c>
      <c r="B38" s="36" t="s">
        <v>255</v>
      </c>
      <c r="C38" s="432" t="s">
        <v>256</v>
      </c>
      <c r="D38" s="432"/>
      <c r="E38" s="432"/>
      <c r="F38" s="3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2333</v>
      </c>
      <c r="O38" s="39">
        <v>13903</v>
      </c>
      <c r="BP38" s="33"/>
      <c r="BQ38" s="41" t="s">
        <v>256</v>
      </c>
      <c r="BR38" s="34"/>
    </row>
    <row r="39" spans="1:70" s="3" customFormat="1" ht="15" x14ac:dyDescent="0.25">
      <c r="A39" s="42"/>
      <c r="B39" s="43"/>
      <c r="C39" s="44" t="s">
        <v>2334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  <c r="BR39" s="34"/>
    </row>
    <row r="40" spans="1:70" s="3" customFormat="1" ht="15" x14ac:dyDescent="0.25">
      <c r="A40" s="47"/>
      <c r="B40" s="48"/>
      <c r="C40" s="48"/>
      <c r="D40" s="48"/>
      <c r="E40" s="49" t="s">
        <v>2335</v>
      </c>
      <c r="F40" s="49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BP40" s="33"/>
      <c r="BQ40" s="41"/>
      <c r="BR40" s="34"/>
    </row>
    <row r="41" spans="1:70" s="3" customFormat="1" ht="15" x14ac:dyDescent="0.25">
      <c r="A41" s="47"/>
      <c r="B41" s="48"/>
      <c r="C41" s="48"/>
      <c r="D41" s="48"/>
      <c r="E41" s="49" t="s">
        <v>2336</v>
      </c>
      <c r="F41" s="49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BP42" s="33"/>
      <c r="BQ42" s="41"/>
      <c r="BR42" s="34"/>
    </row>
    <row r="43" spans="1:70" s="3" customFormat="1" ht="67.5" x14ac:dyDescent="0.25">
      <c r="A43" s="35" t="s">
        <v>72</v>
      </c>
      <c r="B43" s="36" t="s">
        <v>246</v>
      </c>
      <c r="C43" s="432" t="s">
        <v>247</v>
      </c>
      <c r="D43" s="432"/>
      <c r="E43" s="432"/>
      <c r="F43" s="3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2338</v>
      </c>
      <c r="O43" s="39">
        <v>8829</v>
      </c>
      <c r="BP43" s="33"/>
      <c r="BQ43" s="41" t="s">
        <v>247</v>
      </c>
      <c r="BR43" s="34"/>
    </row>
    <row r="44" spans="1:70" s="3" customFormat="1" ht="15" x14ac:dyDescent="0.25">
      <c r="A44" s="42"/>
      <c r="B44" s="43"/>
      <c r="C44" s="44" t="s">
        <v>2339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  <c r="BR44" s="34"/>
    </row>
    <row r="45" spans="1:70" s="3" customFormat="1" ht="15" x14ac:dyDescent="0.25">
      <c r="A45" s="47"/>
      <c r="B45" s="48"/>
      <c r="C45" s="48"/>
      <c r="D45" s="48"/>
      <c r="E45" s="49" t="s">
        <v>2340</v>
      </c>
      <c r="F45" s="49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BP45" s="33"/>
      <c r="BQ45" s="41"/>
      <c r="BR45" s="34"/>
    </row>
    <row r="46" spans="1:70" s="3" customFormat="1" ht="15" x14ac:dyDescent="0.25">
      <c r="A46" s="47"/>
      <c r="B46" s="48"/>
      <c r="C46" s="48"/>
      <c r="D46" s="48"/>
      <c r="E46" s="49" t="s">
        <v>2341</v>
      </c>
      <c r="F46" s="49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BP47" s="33"/>
      <c r="BQ47" s="41"/>
      <c r="BR47" s="34"/>
    </row>
    <row r="48" spans="1:70" s="3" customFormat="1" ht="67.5" x14ac:dyDescent="0.25">
      <c r="A48" s="35" t="s">
        <v>80</v>
      </c>
      <c r="B48" s="36" t="s">
        <v>1539</v>
      </c>
      <c r="C48" s="432" t="s">
        <v>1540</v>
      </c>
      <c r="D48" s="432"/>
      <c r="E48" s="432"/>
      <c r="F48" s="35" t="s">
        <v>56</v>
      </c>
      <c r="G48" s="38">
        <v>0.1</v>
      </c>
      <c r="H48" s="39" t="s">
        <v>1541</v>
      </c>
      <c r="I48" s="39" t="s">
        <v>1542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2343</v>
      </c>
      <c r="O48" s="39">
        <v>259</v>
      </c>
      <c r="BP48" s="33"/>
      <c r="BQ48" s="41" t="s">
        <v>1540</v>
      </c>
      <c r="BR48" s="34"/>
    </row>
    <row r="49" spans="1:70" s="3" customFormat="1" ht="15" x14ac:dyDescent="0.25">
      <c r="A49" s="42"/>
      <c r="B49" s="43"/>
      <c r="C49" s="44" t="s">
        <v>1286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2344</v>
      </c>
      <c r="F50" s="49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BP50" s="33"/>
      <c r="BQ50" s="41"/>
      <c r="BR50" s="34"/>
    </row>
    <row r="51" spans="1:70" s="3" customFormat="1" ht="15" x14ac:dyDescent="0.25">
      <c r="A51" s="47"/>
      <c r="B51" s="48"/>
      <c r="C51" s="48"/>
      <c r="D51" s="48"/>
      <c r="E51" s="49" t="s">
        <v>2345</v>
      </c>
      <c r="F51" s="49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73</v>
      </c>
      <c r="C53" s="432" t="s">
        <v>74</v>
      </c>
      <c r="D53" s="432"/>
      <c r="E53" s="432"/>
      <c r="F53" s="3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2347</v>
      </c>
      <c r="O53" s="39">
        <v>6629</v>
      </c>
      <c r="BP53" s="33"/>
      <c r="BQ53" s="41" t="s">
        <v>74</v>
      </c>
      <c r="BR53" s="34"/>
    </row>
    <row r="54" spans="1:70" s="3" customFormat="1" ht="15" x14ac:dyDescent="0.25">
      <c r="A54" s="42"/>
      <c r="B54" s="43"/>
      <c r="C54" s="44" t="s">
        <v>2348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  <c r="BR54" s="34"/>
    </row>
    <row r="55" spans="1:70" s="3" customFormat="1" ht="15" x14ac:dyDescent="0.25">
      <c r="A55" s="47"/>
      <c r="B55" s="48"/>
      <c r="C55" s="48"/>
      <c r="D55" s="48"/>
      <c r="E55" s="49" t="s">
        <v>2349</v>
      </c>
      <c r="F55" s="49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BP55" s="33"/>
      <c r="BQ55" s="41"/>
      <c r="BR55" s="34"/>
    </row>
    <row r="56" spans="1:70" s="3" customFormat="1" ht="15" x14ac:dyDescent="0.25">
      <c r="A56" s="47"/>
      <c r="B56" s="48"/>
      <c r="C56" s="48"/>
      <c r="D56" s="48"/>
      <c r="E56" s="49" t="s">
        <v>2350</v>
      </c>
      <c r="F56" s="49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BP57" s="33"/>
      <c r="BQ57" s="41"/>
      <c r="BR57" s="34"/>
    </row>
    <row r="58" spans="1:70" s="3" customFormat="1" ht="67.5" x14ac:dyDescent="0.25">
      <c r="A58" s="35" t="s">
        <v>1072</v>
      </c>
      <c r="B58" s="36" t="s">
        <v>64</v>
      </c>
      <c r="C58" s="432" t="s">
        <v>65</v>
      </c>
      <c r="D58" s="432"/>
      <c r="E58" s="432"/>
      <c r="F58" s="3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2352</v>
      </c>
      <c r="O58" s="39">
        <v>582</v>
      </c>
      <c r="BP58" s="33"/>
      <c r="BQ58" s="41" t="s">
        <v>65</v>
      </c>
      <c r="BR58" s="34"/>
    </row>
    <row r="59" spans="1:70" s="3" customFormat="1" ht="15" x14ac:dyDescent="0.25">
      <c r="A59" s="42"/>
      <c r="B59" s="43"/>
      <c r="C59" s="44" t="s">
        <v>2353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15" x14ac:dyDescent="0.25">
      <c r="A60" s="47"/>
      <c r="B60" s="48"/>
      <c r="C60" s="48"/>
      <c r="D60" s="48"/>
      <c r="E60" s="49" t="s">
        <v>2354</v>
      </c>
      <c r="F60" s="49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BP60" s="33"/>
      <c r="BQ60" s="41"/>
      <c r="BR60" s="34"/>
    </row>
    <row r="61" spans="1:70" s="3" customFormat="1" ht="15" x14ac:dyDescent="0.25">
      <c r="A61" s="47"/>
      <c r="B61" s="48"/>
      <c r="C61" s="48"/>
      <c r="D61" s="48"/>
      <c r="E61" s="49" t="s">
        <v>2355</v>
      </c>
      <c r="F61" s="49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47</v>
      </c>
      <c r="F62" s="49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BP62" s="33"/>
      <c r="BQ62" s="41"/>
      <c r="BR62" s="34"/>
    </row>
    <row r="63" spans="1:70" s="3" customFormat="1" ht="67.5" x14ac:dyDescent="0.25">
      <c r="A63" s="35" t="s">
        <v>101</v>
      </c>
      <c r="B63" s="36" t="s">
        <v>54</v>
      </c>
      <c r="C63" s="432" t="s">
        <v>55</v>
      </c>
      <c r="D63" s="432"/>
      <c r="E63" s="432"/>
      <c r="F63" s="3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2159</v>
      </c>
      <c r="O63" s="39">
        <v>236</v>
      </c>
      <c r="BP63" s="33"/>
      <c r="BQ63" s="41" t="s">
        <v>55</v>
      </c>
      <c r="BR63" s="34"/>
    </row>
    <row r="64" spans="1:70" s="3" customFormat="1" ht="15" x14ac:dyDescent="0.25">
      <c r="A64" s="42"/>
      <c r="B64" s="43"/>
      <c r="C64" s="44" t="s">
        <v>2357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2358</v>
      </c>
      <c r="F65" s="49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BP65" s="33"/>
      <c r="BQ65" s="41"/>
      <c r="BR65" s="34"/>
    </row>
    <row r="66" spans="1:70" s="3" customFormat="1" ht="15" x14ac:dyDescent="0.25">
      <c r="A66" s="47"/>
      <c r="B66" s="48"/>
      <c r="C66" s="48"/>
      <c r="D66" s="48"/>
      <c r="E66" s="49" t="s">
        <v>2359</v>
      </c>
      <c r="F66" s="49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BP66" s="33"/>
      <c r="BQ66" s="41"/>
      <c r="BR66" s="34"/>
    </row>
    <row r="67" spans="1:70" s="3" customFormat="1" ht="15" x14ac:dyDescent="0.25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BP67" s="33"/>
      <c r="BQ67" s="41"/>
      <c r="BR67" s="34"/>
    </row>
    <row r="68" spans="1:70" s="3" customFormat="1" ht="67.5" x14ac:dyDescent="0.25">
      <c r="A68" s="35" t="s">
        <v>106</v>
      </c>
      <c r="B68" s="36" t="s">
        <v>2361</v>
      </c>
      <c r="C68" s="432" t="s">
        <v>2362</v>
      </c>
      <c r="D68" s="432"/>
      <c r="E68" s="432"/>
      <c r="F68" s="3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BP68" s="33"/>
      <c r="BQ68" s="41" t="s">
        <v>2362</v>
      </c>
      <c r="BR68" s="34"/>
    </row>
    <row r="69" spans="1:70" s="3" customFormat="1" ht="15" x14ac:dyDescent="0.25">
      <c r="A69" s="42"/>
      <c r="B69" s="43"/>
      <c r="C69" s="44" t="s">
        <v>2363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67.5" x14ac:dyDescent="0.25">
      <c r="A70" s="35" t="s">
        <v>1082</v>
      </c>
      <c r="B70" s="36" t="s">
        <v>2361</v>
      </c>
      <c r="C70" s="432" t="s">
        <v>2365</v>
      </c>
      <c r="D70" s="432"/>
      <c r="E70" s="432"/>
      <c r="F70" s="3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BP70" s="33"/>
      <c r="BQ70" s="41" t="s">
        <v>2365</v>
      </c>
      <c r="BR70" s="34"/>
    </row>
    <row r="71" spans="1:70" s="3" customFormat="1" ht="15" x14ac:dyDescent="0.25">
      <c r="A71" s="42"/>
      <c r="B71" s="43"/>
      <c r="C71" s="44" t="s">
        <v>2366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67.5" x14ac:dyDescent="0.25">
      <c r="A72" s="35" t="s">
        <v>119</v>
      </c>
      <c r="B72" s="36" t="s">
        <v>2361</v>
      </c>
      <c r="C72" s="432" t="s">
        <v>2368</v>
      </c>
      <c r="D72" s="432"/>
      <c r="E72" s="432"/>
      <c r="F72" s="3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BP72" s="33"/>
      <c r="BQ72" s="41" t="s">
        <v>2368</v>
      </c>
      <c r="BR72" s="34"/>
    </row>
    <row r="73" spans="1:70" s="3" customFormat="1" ht="15" x14ac:dyDescent="0.25">
      <c r="A73" s="42"/>
      <c r="B73" s="43"/>
      <c r="C73" s="44" t="s">
        <v>2369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67.5" x14ac:dyDescent="0.25">
      <c r="A74" s="35" t="s">
        <v>1088</v>
      </c>
      <c r="B74" s="36" t="s">
        <v>2371</v>
      </c>
      <c r="C74" s="432" t="s">
        <v>2372</v>
      </c>
      <c r="D74" s="432"/>
      <c r="E74" s="432"/>
      <c r="F74" s="3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BP74" s="33"/>
      <c r="BQ74" s="41" t="s">
        <v>2372</v>
      </c>
      <c r="BR74" s="34"/>
    </row>
    <row r="75" spans="1:70" s="3" customFormat="1" ht="15" x14ac:dyDescent="0.25">
      <c r="A75" s="42"/>
      <c r="B75" s="43"/>
      <c r="C75" s="44" t="s">
        <v>319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  <c r="BR75" s="34"/>
    </row>
    <row r="76" spans="1:70" s="3" customFormat="1" ht="67.5" x14ac:dyDescent="0.25">
      <c r="A76" s="35" t="s">
        <v>126</v>
      </c>
      <c r="B76" s="36" t="s">
        <v>429</v>
      </c>
      <c r="C76" s="432" t="s">
        <v>430</v>
      </c>
      <c r="D76" s="432"/>
      <c r="E76" s="432"/>
      <c r="F76" s="3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BP76" s="33"/>
      <c r="BQ76" s="41" t="s">
        <v>430</v>
      </c>
      <c r="BR76" s="34"/>
    </row>
    <row r="77" spans="1:70" s="3" customFormat="1" ht="15" x14ac:dyDescent="0.25">
      <c r="A77" s="42"/>
      <c r="B77" s="43"/>
      <c r="C77" s="44" t="s">
        <v>2374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2375</v>
      </c>
      <c r="F78" s="49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2376</v>
      </c>
      <c r="F79" s="49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131</v>
      </c>
      <c r="B81" s="36" t="s">
        <v>2378</v>
      </c>
      <c r="C81" s="432" t="s">
        <v>2379</v>
      </c>
      <c r="D81" s="432"/>
      <c r="E81" s="432"/>
      <c r="F81" s="3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BP81" s="33"/>
      <c r="BQ81" s="41" t="s">
        <v>2379</v>
      </c>
      <c r="BR81" s="34"/>
    </row>
    <row r="82" spans="1:70" s="3" customFormat="1" ht="67.5" x14ac:dyDescent="0.25">
      <c r="A82" s="35" t="s">
        <v>1097</v>
      </c>
      <c r="B82" s="36" t="s">
        <v>2378</v>
      </c>
      <c r="C82" s="432" t="s">
        <v>2381</v>
      </c>
      <c r="D82" s="432"/>
      <c r="E82" s="432"/>
      <c r="F82" s="3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BP82" s="33"/>
      <c r="BQ82" s="41" t="s">
        <v>2381</v>
      </c>
      <c r="BR82" s="34"/>
    </row>
    <row r="83" spans="1:70" s="3" customFormat="1" ht="67.5" x14ac:dyDescent="0.25">
      <c r="A83" s="35" t="s">
        <v>142</v>
      </c>
      <c r="B83" s="36" t="s">
        <v>2378</v>
      </c>
      <c r="C83" s="432" t="s">
        <v>2383</v>
      </c>
      <c r="D83" s="432"/>
      <c r="E83" s="432"/>
      <c r="F83" s="3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BP83" s="33"/>
      <c r="BQ83" s="41" t="s">
        <v>2383</v>
      </c>
      <c r="BR83" s="34"/>
    </row>
    <row r="84" spans="1:70" s="3" customFormat="1" ht="67.5" x14ac:dyDescent="0.25">
      <c r="A84" s="35" t="s">
        <v>1103</v>
      </c>
      <c r="B84" s="36" t="s">
        <v>2385</v>
      </c>
      <c r="C84" s="432" t="s">
        <v>2386</v>
      </c>
      <c r="D84" s="432"/>
      <c r="E84" s="432"/>
      <c r="F84" s="3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BP84" s="33"/>
      <c r="BQ84" s="41" t="s">
        <v>2386</v>
      </c>
      <c r="BR84" s="34"/>
    </row>
    <row r="85" spans="1:70" s="3" customFormat="1" ht="67.5" x14ac:dyDescent="0.25">
      <c r="A85" s="35" t="s">
        <v>1105</v>
      </c>
      <c r="B85" s="36" t="s">
        <v>2388</v>
      </c>
      <c r="C85" s="432" t="s">
        <v>2389</v>
      </c>
      <c r="D85" s="432"/>
      <c r="E85" s="432"/>
      <c r="F85" s="3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BP85" s="33"/>
      <c r="BQ85" s="41" t="s">
        <v>2389</v>
      </c>
      <c r="BR85" s="34"/>
    </row>
    <row r="86" spans="1:70" s="3" customFormat="1" ht="67.5" x14ac:dyDescent="0.25">
      <c r="A86" s="35" t="s">
        <v>151</v>
      </c>
      <c r="B86" s="36" t="s">
        <v>2388</v>
      </c>
      <c r="C86" s="432" t="s">
        <v>2391</v>
      </c>
      <c r="D86" s="432"/>
      <c r="E86" s="432"/>
      <c r="F86" s="3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BP86" s="33"/>
      <c r="BQ86" s="41" t="s">
        <v>2391</v>
      </c>
      <c r="BR86" s="34"/>
    </row>
    <row r="87" spans="1:70" s="3" customFormat="1" ht="15" x14ac:dyDescent="0.25">
      <c r="A87" s="445" t="s">
        <v>2392</v>
      </c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7"/>
      <c r="BP87" s="33"/>
      <c r="BQ87" s="41"/>
      <c r="BR87" s="34" t="s">
        <v>2392</v>
      </c>
    </row>
    <row r="88" spans="1:70" s="3" customFormat="1" ht="67.5" x14ac:dyDescent="0.25">
      <c r="A88" s="35" t="s">
        <v>156</v>
      </c>
      <c r="B88" s="36" t="s">
        <v>2394</v>
      </c>
      <c r="C88" s="432" t="s">
        <v>2395</v>
      </c>
      <c r="D88" s="432"/>
      <c r="E88" s="432"/>
      <c r="F88" s="35" t="s">
        <v>2396</v>
      </c>
      <c r="G88" s="55">
        <v>3</v>
      </c>
      <c r="H88" s="39" t="s">
        <v>2397</v>
      </c>
      <c r="I88" s="39" t="s">
        <v>2398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2399</v>
      </c>
      <c r="O88" s="39">
        <v>2424</v>
      </c>
      <c r="BP88" s="33"/>
      <c r="BQ88" s="41" t="s">
        <v>2395</v>
      </c>
      <c r="BR88" s="34"/>
    </row>
    <row r="89" spans="1:70" s="3" customFormat="1" ht="15" x14ac:dyDescent="0.25">
      <c r="A89" s="42"/>
      <c r="B89" s="43"/>
      <c r="C89" s="44" t="s">
        <v>2400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2401</v>
      </c>
      <c r="F90" s="49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2402</v>
      </c>
      <c r="F91" s="49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BP92" s="33"/>
      <c r="BQ92" s="41"/>
      <c r="BR92" s="34"/>
    </row>
    <row r="93" spans="1:70" s="3" customFormat="1" ht="45" x14ac:dyDescent="0.25">
      <c r="A93" s="35" t="s">
        <v>165</v>
      </c>
      <c r="B93" s="36" t="s">
        <v>2404</v>
      </c>
      <c r="C93" s="432" t="s">
        <v>2405</v>
      </c>
      <c r="D93" s="432"/>
      <c r="E93" s="432"/>
      <c r="F93" s="35" t="s">
        <v>2406</v>
      </c>
      <c r="G93" s="55">
        <v>1</v>
      </c>
      <c r="H93" s="39">
        <v>32349.279999999999</v>
      </c>
      <c r="I93" s="39"/>
      <c r="J93" s="39"/>
      <c r="K93" s="37" t="s">
        <v>52</v>
      </c>
      <c r="L93" s="39">
        <v>201536</v>
      </c>
      <c r="M93" s="39"/>
      <c r="N93" s="40"/>
      <c r="O93" s="39"/>
      <c r="BP93" s="33"/>
      <c r="BQ93" s="41" t="s">
        <v>2405</v>
      </c>
      <c r="BR93" s="34"/>
    </row>
    <row r="94" spans="1:70" s="3" customFormat="1" ht="45" x14ac:dyDescent="0.25">
      <c r="A94" s="35" t="s">
        <v>168</v>
      </c>
      <c r="B94" s="36" t="s">
        <v>2404</v>
      </c>
      <c r="C94" s="432" t="s">
        <v>2408</v>
      </c>
      <c r="D94" s="432"/>
      <c r="E94" s="432"/>
      <c r="F94" s="35" t="s">
        <v>2406</v>
      </c>
      <c r="G94" s="55">
        <v>1</v>
      </c>
      <c r="H94" s="39">
        <v>32521.35</v>
      </c>
      <c r="I94" s="39"/>
      <c r="J94" s="39"/>
      <c r="K94" s="37" t="s">
        <v>52</v>
      </c>
      <c r="L94" s="39">
        <v>202608</v>
      </c>
      <c r="M94" s="39"/>
      <c r="N94" s="40"/>
      <c r="O94" s="39"/>
      <c r="BP94" s="33"/>
      <c r="BQ94" s="41" t="s">
        <v>2408</v>
      </c>
      <c r="BR94" s="34"/>
    </row>
    <row r="95" spans="1:70" s="3" customFormat="1" ht="45" x14ac:dyDescent="0.25">
      <c r="A95" s="35" t="s">
        <v>2576</v>
      </c>
      <c r="B95" s="36" t="s">
        <v>2404</v>
      </c>
      <c r="C95" s="432" t="s">
        <v>2410</v>
      </c>
      <c r="D95" s="432"/>
      <c r="E95" s="432"/>
      <c r="F95" s="35" t="s">
        <v>2406</v>
      </c>
      <c r="G95" s="55">
        <v>1</v>
      </c>
      <c r="H95" s="39">
        <v>42673.52</v>
      </c>
      <c r="I95" s="39"/>
      <c r="J95" s="39"/>
      <c r="K95" s="37" t="s">
        <v>52</v>
      </c>
      <c r="L95" s="39">
        <v>265856</v>
      </c>
      <c r="M95" s="39"/>
      <c r="N95" s="40"/>
      <c r="O95" s="39"/>
      <c r="BP95" s="33"/>
      <c r="BQ95" s="41" t="s">
        <v>2410</v>
      </c>
      <c r="BR95" s="34"/>
    </row>
    <row r="96" spans="1:70" s="3" customFormat="1" ht="67.5" x14ac:dyDescent="0.25">
      <c r="A96" s="35" t="s">
        <v>181</v>
      </c>
      <c r="B96" s="36" t="s">
        <v>2412</v>
      </c>
      <c r="C96" s="432" t="s">
        <v>2413</v>
      </c>
      <c r="D96" s="432"/>
      <c r="E96" s="432"/>
      <c r="F96" s="3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BP96" s="33"/>
      <c r="BQ96" s="41" t="s">
        <v>2413</v>
      </c>
      <c r="BR96" s="34"/>
    </row>
    <row r="97" spans="1:70" s="3" customFormat="1" ht="15" x14ac:dyDescent="0.25">
      <c r="A97" s="42"/>
      <c r="B97" s="43"/>
      <c r="C97" s="44" t="s">
        <v>2414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185</v>
      </c>
      <c r="B98" s="36" t="s">
        <v>2416</v>
      </c>
      <c r="C98" s="432" t="s">
        <v>2417</v>
      </c>
      <c r="D98" s="432"/>
      <c r="E98" s="432"/>
      <c r="F98" s="3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BP98" s="33"/>
      <c r="BQ98" s="41" t="s">
        <v>2417</v>
      </c>
      <c r="BR98" s="34"/>
    </row>
    <row r="99" spans="1:70" s="3" customFormat="1" ht="15" x14ac:dyDescent="0.25">
      <c r="A99" s="42"/>
      <c r="B99" s="43"/>
      <c r="C99" s="44" t="s">
        <v>2414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7.5" x14ac:dyDescent="0.25">
      <c r="A100" s="35" t="s">
        <v>187</v>
      </c>
      <c r="B100" s="36" t="s">
        <v>2378</v>
      </c>
      <c r="C100" s="432" t="s">
        <v>2419</v>
      </c>
      <c r="D100" s="432"/>
      <c r="E100" s="432"/>
      <c r="F100" s="3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BP100" s="33"/>
      <c r="BQ100" s="41" t="s">
        <v>2419</v>
      </c>
      <c r="BR100" s="34"/>
    </row>
    <row r="101" spans="1:70" s="3" customFormat="1" ht="45" x14ac:dyDescent="0.25">
      <c r="A101" s="35" t="s">
        <v>2577</v>
      </c>
      <c r="B101" s="36" t="s">
        <v>2421</v>
      </c>
      <c r="C101" s="432" t="s">
        <v>2422</v>
      </c>
      <c r="D101" s="432"/>
      <c r="E101" s="432"/>
      <c r="F101" s="35" t="s">
        <v>437</v>
      </c>
      <c r="G101" s="55">
        <v>3</v>
      </c>
      <c r="H101" s="39">
        <v>110.41</v>
      </c>
      <c r="I101" s="39"/>
      <c r="J101" s="39"/>
      <c r="K101" s="37" t="s">
        <v>52</v>
      </c>
      <c r="L101" s="39">
        <v>2064</v>
      </c>
      <c r="M101" s="39"/>
      <c r="N101" s="40"/>
      <c r="O101" s="39"/>
      <c r="BP101" s="33"/>
      <c r="BQ101" s="41" t="s">
        <v>2422</v>
      </c>
      <c r="BR101" s="34"/>
    </row>
    <row r="102" spans="1:70" s="3" customFormat="1" ht="45" x14ac:dyDescent="0.25">
      <c r="A102" s="35" t="s">
        <v>2578</v>
      </c>
      <c r="B102" s="36" t="s">
        <v>2421</v>
      </c>
      <c r="C102" s="432" t="s">
        <v>2424</v>
      </c>
      <c r="D102" s="432"/>
      <c r="E102" s="432"/>
      <c r="F102" s="35" t="s">
        <v>437</v>
      </c>
      <c r="G102" s="55">
        <v>3</v>
      </c>
      <c r="H102" s="39">
        <v>788.66</v>
      </c>
      <c r="I102" s="39"/>
      <c r="J102" s="39"/>
      <c r="K102" s="37" t="s">
        <v>52</v>
      </c>
      <c r="L102" s="39">
        <v>14740</v>
      </c>
      <c r="M102" s="39"/>
      <c r="N102" s="40"/>
      <c r="O102" s="39"/>
      <c r="BP102" s="33"/>
      <c r="BQ102" s="41" t="s">
        <v>2424</v>
      </c>
      <c r="BR102" s="34"/>
    </row>
    <row r="103" spans="1:70" s="3" customFormat="1" ht="67.5" x14ac:dyDescent="0.25">
      <c r="A103" s="35" t="s">
        <v>200</v>
      </c>
      <c r="B103" s="36" t="s">
        <v>2426</v>
      </c>
      <c r="C103" s="432" t="s">
        <v>2427</v>
      </c>
      <c r="D103" s="432"/>
      <c r="E103" s="432"/>
      <c r="F103" s="3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BP103" s="33"/>
      <c r="BQ103" s="41" t="s">
        <v>2427</v>
      </c>
      <c r="BR103" s="34"/>
    </row>
    <row r="104" spans="1:70" s="3" customFormat="1" ht="15" x14ac:dyDescent="0.25">
      <c r="A104" s="445" t="s">
        <v>2428</v>
      </c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7"/>
      <c r="BP104" s="33"/>
      <c r="BQ104" s="41"/>
      <c r="BR104" s="34" t="s">
        <v>2428</v>
      </c>
    </row>
    <row r="105" spans="1:70" s="3" customFormat="1" ht="67.5" x14ac:dyDescent="0.25">
      <c r="A105" s="35" t="s">
        <v>202</v>
      </c>
      <c r="B105" s="36" t="s">
        <v>2430</v>
      </c>
      <c r="C105" s="432" t="s">
        <v>2431</v>
      </c>
      <c r="D105" s="432"/>
      <c r="E105" s="432"/>
      <c r="F105" s="3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BP105" s="33"/>
      <c r="BQ105" s="41" t="s">
        <v>2431</v>
      </c>
      <c r="BR105" s="34"/>
    </row>
    <row r="106" spans="1:70" s="3" customFormat="1" ht="67.5" x14ac:dyDescent="0.25">
      <c r="A106" s="35" t="s">
        <v>211</v>
      </c>
      <c r="B106" s="36" t="s">
        <v>2430</v>
      </c>
      <c r="C106" s="432" t="s">
        <v>2433</v>
      </c>
      <c r="D106" s="432"/>
      <c r="E106" s="432"/>
      <c r="F106" s="3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BP106" s="33"/>
      <c r="BQ106" s="41" t="s">
        <v>2433</v>
      </c>
      <c r="BR106" s="34"/>
    </row>
    <row r="107" spans="1:70" s="3" customFormat="1" ht="67.5" x14ac:dyDescent="0.25">
      <c r="A107" s="35" t="s">
        <v>213</v>
      </c>
      <c r="B107" s="36" t="s">
        <v>2435</v>
      </c>
      <c r="C107" s="432" t="s">
        <v>2436</v>
      </c>
      <c r="D107" s="432"/>
      <c r="E107" s="432"/>
      <c r="F107" s="3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BP107" s="33"/>
      <c r="BQ107" s="41" t="s">
        <v>2436</v>
      </c>
      <c r="BR107" s="34"/>
    </row>
    <row r="108" spans="1:70" s="3" customFormat="1" ht="67.5" x14ac:dyDescent="0.25">
      <c r="A108" s="35" t="s">
        <v>215</v>
      </c>
      <c r="B108" s="36" t="s">
        <v>2430</v>
      </c>
      <c r="C108" s="432" t="s">
        <v>2438</v>
      </c>
      <c r="D108" s="432"/>
      <c r="E108" s="432"/>
      <c r="F108" s="3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BP108" s="33"/>
      <c r="BQ108" s="41" t="s">
        <v>2438</v>
      </c>
      <c r="BR108" s="34"/>
    </row>
    <row r="109" spans="1:70" s="3" customFormat="1" ht="67.5" x14ac:dyDescent="0.25">
      <c r="A109" s="35" t="s">
        <v>217</v>
      </c>
      <c r="B109" s="36" t="s">
        <v>2440</v>
      </c>
      <c r="C109" s="432" t="s">
        <v>2441</v>
      </c>
      <c r="D109" s="432"/>
      <c r="E109" s="432"/>
      <c r="F109" s="3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BP109" s="33"/>
      <c r="BQ109" s="41" t="s">
        <v>2441</v>
      </c>
      <c r="BR109" s="34"/>
    </row>
    <row r="110" spans="1:70" s="3" customFormat="1" ht="67.5" x14ac:dyDescent="0.25">
      <c r="A110" s="35" t="s">
        <v>219</v>
      </c>
      <c r="B110" s="36" t="s">
        <v>2443</v>
      </c>
      <c r="C110" s="432" t="s">
        <v>2444</v>
      </c>
      <c r="D110" s="432"/>
      <c r="E110" s="432"/>
      <c r="F110" s="35" t="s">
        <v>2445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BP110" s="33"/>
      <c r="BQ110" s="41" t="s">
        <v>2444</v>
      </c>
      <c r="BR110" s="34"/>
    </row>
    <row r="111" spans="1:70" s="3" customFormat="1" ht="67.5" x14ac:dyDescent="0.25">
      <c r="A111" s="35" t="s">
        <v>221</v>
      </c>
      <c r="B111" s="36" t="s">
        <v>2447</v>
      </c>
      <c r="C111" s="432" t="s">
        <v>2448</v>
      </c>
      <c r="D111" s="432"/>
      <c r="E111" s="432"/>
      <c r="F111" s="3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BP111" s="33"/>
      <c r="BQ111" s="41" t="s">
        <v>2448</v>
      </c>
      <c r="BR111" s="34"/>
    </row>
    <row r="112" spans="1:70" s="3" customFormat="1" ht="67.5" x14ac:dyDescent="0.25">
      <c r="A112" s="35" t="s">
        <v>230</v>
      </c>
      <c r="B112" s="36" t="s">
        <v>2450</v>
      </c>
      <c r="C112" s="432" t="s">
        <v>2451</v>
      </c>
      <c r="D112" s="432"/>
      <c r="E112" s="432"/>
      <c r="F112" s="35" t="s">
        <v>739</v>
      </c>
      <c r="G112" s="56">
        <v>6.16</v>
      </c>
      <c r="H112" s="39" t="s">
        <v>2452</v>
      </c>
      <c r="I112" s="39" t="s">
        <v>2453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2454</v>
      </c>
      <c r="O112" s="39">
        <v>22279</v>
      </c>
      <c r="BP112" s="33"/>
      <c r="BQ112" s="41" t="s">
        <v>2451</v>
      </c>
      <c r="BR112" s="34"/>
    </row>
    <row r="113" spans="1:70" s="3" customFormat="1" ht="15" x14ac:dyDescent="0.25">
      <c r="A113" s="42"/>
      <c r="B113" s="43"/>
      <c r="C113" s="44" t="s">
        <v>2455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2456</v>
      </c>
      <c r="F114" s="49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BP114" s="33"/>
      <c r="BQ114" s="41"/>
      <c r="BR114" s="34"/>
    </row>
    <row r="115" spans="1:70" s="3" customFormat="1" ht="15" x14ac:dyDescent="0.25">
      <c r="A115" s="47"/>
      <c r="B115" s="48"/>
      <c r="C115" s="48"/>
      <c r="D115" s="48"/>
      <c r="E115" s="49" t="s">
        <v>2457</v>
      </c>
      <c r="F115" s="49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47</v>
      </c>
      <c r="F116" s="49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BP116" s="33"/>
      <c r="BQ116" s="41"/>
      <c r="BR116" s="34"/>
    </row>
    <row r="117" spans="1:70" s="3" customFormat="1" ht="67.5" x14ac:dyDescent="0.25">
      <c r="A117" s="35" t="s">
        <v>232</v>
      </c>
      <c r="B117" s="36" t="s">
        <v>2459</v>
      </c>
      <c r="C117" s="432" t="s">
        <v>2460</v>
      </c>
      <c r="D117" s="432"/>
      <c r="E117" s="432"/>
      <c r="F117" s="3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BP117" s="33"/>
      <c r="BQ117" s="41" t="s">
        <v>2460</v>
      </c>
      <c r="BR117" s="34"/>
    </row>
    <row r="118" spans="1:70" s="3" customFormat="1" ht="15" x14ac:dyDescent="0.25">
      <c r="A118" s="42"/>
      <c r="B118" s="43"/>
      <c r="C118" s="44" t="s">
        <v>2461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7.5" x14ac:dyDescent="0.25">
      <c r="A119" s="35" t="s">
        <v>235</v>
      </c>
      <c r="B119" s="36" t="s">
        <v>2463</v>
      </c>
      <c r="C119" s="432" t="s">
        <v>2464</v>
      </c>
      <c r="D119" s="432"/>
      <c r="E119" s="432"/>
      <c r="F119" s="3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BP119" s="33"/>
      <c r="BQ119" s="41" t="s">
        <v>2464</v>
      </c>
      <c r="BR119" s="34"/>
    </row>
    <row r="120" spans="1:70" s="3" customFormat="1" ht="67.5" x14ac:dyDescent="0.25">
      <c r="A120" s="35" t="s">
        <v>245</v>
      </c>
      <c r="B120" s="36" t="s">
        <v>2463</v>
      </c>
      <c r="C120" s="432" t="s">
        <v>2466</v>
      </c>
      <c r="D120" s="432"/>
      <c r="E120" s="432"/>
      <c r="F120" s="3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BP120" s="33"/>
      <c r="BQ120" s="41" t="s">
        <v>2466</v>
      </c>
      <c r="BR120" s="34"/>
    </row>
    <row r="121" spans="1:70" s="3" customFormat="1" ht="67.5" x14ac:dyDescent="0.25">
      <c r="A121" s="35" t="s">
        <v>254</v>
      </c>
      <c r="B121" s="36" t="s">
        <v>2468</v>
      </c>
      <c r="C121" s="432" t="s">
        <v>325</v>
      </c>
      <c r="D121" s="432"/>
      <c r="E121" s="432"/>
      <c r="F121" s="35" t="s">
        <v>326</v>
      </c>
      <c r="G121" s="55">
        <v>16</v>
      </c>
      <c r="H121" s="39" t="s">
        <v>1438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BP121" s="33"/>
      <c r="BQ121" s="41" t="s">
        <v>325</v>
      </c>
      <c r="BR121" s="34"/>
    </row>
    <row r="122" spans="1:70" s="3" customFormat="1" ht="15" x14ac:dyDescent="0.25">
      <c r="A122" s="47"/>
      <c r="B122" s="48"/>
      <c r="C122" s="48"/>
      <c r="D122" s="48"/>
      <c r="E122" s="49" t="s">
        <v>2469</v>
      </c>
      <c r="F122" s="49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2470</v>
      </c>
      <c r="F123" s="49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BP123" s="33"/>
      <c r="BQ123" s="41"/>
      <c r="BR123" s="34"/>
    </row>
    <row r="124" spans="1:70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BP124" s="33"/>
      <c r="BQ124" s="41"/>
      <c r="BR124" s="34"/>
    </row>
    <row r="125" spans="1:70" s="3" customFormat="1" ht="67.5" x14ac:dyDescent="0.25">
      <c r="A125" s="35" t="s">
        <v>288</v>
      </c>
      <c r="B125" s="36" t="s">
        <v>2472</v>
      </c>
      <c r="C125" s="432" t="s">
        <v>2473</v>
      </c>
      <c r="D125" s="432"/>
      <c r="E125" s="432"/>
      <c r="F125" s="3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BP125" s="33"/>
      <c r="BQ125" s="41" t="s">
        <v>2473</v>
      </c>
      <c r="BR125" s="34"/>
    </row>
    <row r="126" spans="1:70" s="3" customFormat="1" ht="67.5" x14ac:dyDescent="0.25">
      <c r="A126" s="35" t="s">
        <v>300</v>
      </c>
      <c r="B126" s="36" t="s">
        <v>2475</v>
      </c>
      <c r="C126" s="432" t="s">
        <v>2476</v>
      </c>
      <c r="D126" s="432"/>
      <c r="E126" s="432"/>
      <c r="F126" s="3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BP126" s="33"/>
      <c r="BQ126" s="41" t="s">
        <v>2476</v>
      </c>
      <c r="BR126" s="34"/>
    </row>
    <row r="127" spans="1:70" s="3" customFormat="1" ht="67.5" x14ac:dyDescent="0.25">
      <c r="A127" s="35" t="s">
        <v>309</v>
      </c>
      <c r="B127" s="36" t="s">
        <v>2478</v>
      </c>
      <c r="C127" s="432" t="s">
        <v>2479</v>
      </c>
      <c r="D127" s="432"/>
      <c r="E127" s="432"/>
      <c r="F127" s="3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BP127" s="33"/>
      <c r="BQ127" s="41" t="s">
        <v>2479</v>
      </c>
      <c r="BR127" s="34"/>
    </row>
    <row r="128" spans="1:70" s="3" customFormat="1" ht="67.5" x14ac:dyDescent="0.25">
      <c r="A128" s="35" t="s">
        <v>323</v>
      </c>
      <c r="B128" s="36" t="s">
        <v>2481</v>
      </c>
      <c r="C128" s="432" t="s">
        <v>2482</v>
      </c>
      <c r="D128" s="432"/>
      <c r="E128" s="432"/>
      <c r="F128" s="3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BP128" s="33"/>
      <c r="BQ128" s="41" t="s">
        <v>2482</v>
      </c>
      <c r="BR128" s="34"/>
    </row>
    <row r="129" spans="1:70" s="3" customFormat="1" ht="67.5" x14ac:dyDescent="0.25">
      <c r="A129" s="35" t="s">
        <v>331</v>
      </c>
      <c r="B129" s="36" t="s">
        <v>2484</v>
      </c>
      <c r="C129" s="432" t="s">
        <v>2485</v>
      </c>
      <c r="D129" s="432"/>
      <c r="E129" s="432"/>
      <c r="F129" s="3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BP129" s="33"/>
      <c r="BQ129" s="41" t="s">
        <v>2485</v>
      </c>
      <c r="BR129" s="34"/>
    </row>
    <row r="130" spans="1:70" s="3" customFormat="1" ht="67.5" x14ac:dyDescent="0.25">
      <c r="A130" s="35" t="s">
        <v>335</v>
      </c>
      <c r="B130" s="36" t="s">
        <v>2487</v>
      </c>
      <c r="C130" s="432" t="s">
        <v>2488</v>
      </c>
      <c r="D130" s="432"/>
      <c r="E130" s="432"/>
      <c r="F130" s="3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BP130" s="33"/>
      <c r="BQ130" s="41" t="s">
        <v>2488</v>
      </c>
      <c r="BR130" s="34"/>
    </row>
    <row r="131" spans="1:70" s="3" customFormat="1" ht="67.5" x14ac:dyDescent="0.25">
      <c r="A131" s="35" t="s">
        <v>339</v>
      </c>
      <c r="B131" s="36" t="s">
        <v>2490</v>
      </c>
      <c r="C131" s="432" t="s">
        <v>2491</v>
      </c>
      <c r="D131" s="432"/>
      <c r="E131" s="432"/>
      <c r="F131" s="3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BP131" s="33"/>
      <c r="BQ131" s="41" t="s">
        <v>2491</v>
      </c>
      <c r="BR131" s="34"/>
    </row>
    <row r="132" spans="1:70" s="3" customFormat="1" ht="67.5" x14ac:dyDescent="0.25">
      <c r="A132" s="35" t="s">
        <v>342</v>
      </c>
      <c r="B132" s="36" t="s">
        <v>2493</v>
      </c>
      <c r="C132" s="432" t="s">
        <v>2494</v>
      </c>
      <c r="D132" s="432"/>
      <c r="E132" s="432"/>
      <c r="F132" s="3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BP132" s="33"/>
      <c r="BQ132" s="41" t="s">
        <v>2494</v>
      </c>
      <c r="BR132" s="34"/>
    </row>
    <row r="133" spans="1:70" s="3" customFormat="1" ht="67.5" x14ac:dyDescent="0.25">
      <c r="A133" s="35" t="s">
        <v>350</v>
      </c>
      <c r="B133" s="36" t="s">
        <v>2496</v>
      </c>
      <c r="C133" s="432" t="s">
        <v>2497</v>
      </c>
      <c r="D133" s="432"/>
      <c r="E133" s="432"/>
      <c r="F133" s="3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BP133" s="33"/>
      <c r="BQ133" s="41" t="s">
        <v>2497</v>
      </c>
      <c r="BR133" s="34"/>
    </row>
    <row r="134" spans="1:70" s="3" customFormat="1" ht="67.5" x14ac:dyDescent="0.25">
      <c r="A134" s="35" t="s">
        <v>353</v>
      </c>
      <c r="B134" s="36" t="s">
        <v>2496</v>
      </c>
      <c r="C134" s="432" t="s">
        <v>2499</v>
      </c>
      <c r="D134" s="432"/>
      <c r="E134" s="432"/>
      <c r="F134" s="3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BP134" s="33"/>
      <c r="BQ134" s="41" t="s">
        <v>2499</v>
      </c>
      <c r="BR134" s="34"/>
    </row>
    <row r="135" spans="1:70" s="3" customFormat="1" ht="67.5" x14ac:dyDescent="0.25">
      <c r="A135" s="35" t="s">
        <v>355</v>
      </c>
      <c r="B135" s="36" t="s">
        <v>894</v>
      </c>
      <c r="C135" s="432" t="s">
        <v>895</v>
      </c>
      <c r="D135" s="432"/>
      <c r="E135" s="432"/>
      <c r="F135" s="35" t="s">
        <v>238</v>
      </c>
      <c r="G135" s="56">
        <v>0.89</v>
      </c>
      <c r="H135" s="39" t="s">
        <v>2501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BP135" s="33"/>
      <c r="BQ135" s="41" t="s">
        <v>895</v>
      </c>
      <c r="BR135" s="34"/>
    </row>
    <row r="136" spans="1:70" s="3" customFormat="1" ht="15" x14ac:dyDescent="0.25">
      <c r="A136" s="42"/>
      <c r="B136" s="43"/>
      <c r="C136" s="44" t="s">
        <v>2502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2503</v>
      </c>
      <c r="F137" s="49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2504</v>
      </c>
      <c r="F138" s="49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BP138" s="33"/>
      <c r="BQ138" s="41"/>
      <c r="BR138" s="34"/>
    </row>
    <row r="139" spans="1:70" s="3" customFormat="1" ht="15" x14ac:dyDescent="0.25">
      <c r="A139" s="47"/>
      <c r="B139" s="48"/>
      <c r="C139" s="48"/>
      <c r="D139" s="48"/>
      <c r="E139" s="49" t="s">
        <v>47</v>
      </c>
      <c r="F139" s="49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BP139" s="33"/>
      <c r="BQ139" s="41"/>
      <c r="BR139" s="34"/>
    </row>
    <row r="140" spans="1:70" s="3" customFormat="1" ht="67.5" x14ac:dyDescent="0.25">
      <c r="A140" s="35" t="s">
        <v>363</v>
      </c>
      <c r="B140" s="36" t="s">
        <v>2506</v>
      </c>
      <c r="C140" s="432" t="s">
        <v>2507</v>
      </c>
      <c r="D140" s="432"/>
      <c r="E140" s="432"/>
      <c r="F140" s="3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BP140" s="33"/>
      <c r="BQ140" s="41" t="s">
        <v>2507</v>
      </c>
      <c r="BR140" s="34"/>
    </row>
    <row r="141" spans="1:70" s="3" customFormat="1" ht="15" x14ac:dyDescent="0.25">
      <c r="A141" s="42"/>
      <c r="B141" s="43"/>
      <c r="C141" s="44" t="s">
        <v>2508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67.5" x14ac:dyDescent="0.25">
      <c r="A142" s="35" t="s">
        <v>1410</v>
      </c>
      <c r="B142" s="36" t="s">
        <v>2510</v>
      </c>
      <c r="C142" s="432" t="s">
        <v>2511</v>
      </c>
      <c r="D142" s="432"/>
      <c r="E142" s="432"/>
      <c r="F142" s="3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BP142" s="33"/>
      <c r="BQ142" s="41" t="s">
        <v>2511</v>
      </c>
      <c r="BR142" s="34"/>
    </row>
    <row r="143" spans="1:70" s="3" customFormat="1" ht="67.5" x14ac:dyDescent="0.25">
      <c r="A143" s="35" t="s">
        <v>371</v>
      </c>
      <c r="B143" s="36" t="s">
        <v>2513</v>
      </c>
      <c r="C143" s="432" t="s">
        <v>2514</v>
      </c>
      <c r="D143" s="432"/>
      <c r="E143" s="432"/>
      <c r="F143" s="3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BP143" s="33"/>
      <c r="BQ143" s="41" t="s">
        <v>2514</v>
      </c>
      <c r="BR143" s="34"/>
    </row>
    <row r="144" spans="1:70" s="3" customFormat="1" ht="67.5" x14ac:dyDescent="0.25">
      <c r="A144" s="35" t="s">
        <v>381</v>
      </c>
      <c r="B144" s="36" t="s">
        <v>1757</v>
      </c>
      <c r="C144" s="432" t="s">
        <v>1758</v>
      </c>
      <c r="D144" s="432"/>
      <c r="E144" s="432"/>
      <c r="F144" s="35" t="s">
        <v>238</v>
      </c>
      <c r="G144" s="56">
        <v>18.64</v>
      </c>
      <c r="H144" s="39" t="s">
        <v>1759</v>
      </c>
      <c r="I144" s="39" t="s">
        <v>1760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2516</v>
      </c>
      <c r="O144" s="39">
        <v>96222</v>
      </c>
      <c r="BP144" s="33"/>
      <c r="BQ144" s="41" t="s">
        <v>1758</v>
      </c>
      <c r="BR144" s="34"/>
    </row>
    <row r="145" spans="1:71" s="3" customFormat="1" ht="15" x14ac:dyDescent="0.25">
      <c r="A145" s="42"/>
      <c r="B145" s="43"/>
      <c r="C145" s="44" t="s">
        <v>2517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1" s="3" customFormat="1" ht="15" x14ac:dyDescent="0.25">
      <c r="A146" s="47"/>
      <c r="B146" s="48"/>
      <c r="C146" s="48"/>
      <c r="D146" s="48"/>
      <c r="E146" s="49" t="s">
        <v>2518</v>
      </c>
      <c r="F146" s="49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BP146" s="33"/>
      <c r="BQ146" s="41"/>
      <c r="BR146" s="34"/>
    </row>
    <row r="147" spans="1:71" s="3" customFormat="1" ht="15" x14ac:dyDescent="0.25">
      <c r="A147" s="47"/>
      <c r="B147" s="48"/>
      <c r="C147" s="48"/>
      <c r="D147" s="48"/>
      <c r="E147" s="49" t="s">
        <v>2519</v>
      </c>
      <c r="F147" s="49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BP147" s="33"/>
      <c r="BQ147" s="41"/>
      <c r="BR147" s="34"/>
    </row>
    <row r="148" spans="1:71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BP148" s="33"/>
      <c r="BQ148" s="41"/>
      <c r="BR148" s="34"/>
    </row>
    <row r="149" spans="1:71" s="3" customFormat="1" ht="67.5" x14ac:dyDescent="0.25">
      <c r="A149" s="35" t="s">
        <v>384</v>
      </c>
      <c r="B149" s="36" t="s">
        <v>2521</v>
      </c>
      <c r="C149" s="432" t="s">
        <v>2522</v>
      </c>
      <c r="D149" s="432"/>
      <c r="E149" s="432"/>
      <c r="F149" s="3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BP149" s="33"/>
      <c r="BQ149" s="41" t="s">
        <v>2522</v>
      </c>
      <c r="BR149" s="34"/>
    </row>
    <row r="150" spans="1:71" s="3" customFormat="1" ht="15" x14ac:dyDescent="0.25">
      <c r="A150" s="42"/>
      <c r="B150" s="43"/>
      <c r="C150" s="44" t="s">
        <v>2523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  <c r="BR150" s="34"/>
    </row>
    <row r="151" spans="1:71" s="3" customFormat="1" ht="67.5" x14ac:dyDescent="0.25">
      <c r="A151" s="35" t="s">
        <v>386</v>
      </c>
      <c r="B151" s="36" t="s">
        <v>2525</v>
      </c>
      <c r="C151" s="432" t="s">
        <v>2526</v>
      </c>
      <c r="D151" s="432"/>
      <c r="E151" s="432"/>
      <c r="F151" s="3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BP151" s="33"/>
      <c r="BQ151" s="41" t="s">
        <v>2526</v>
      </c>
      <c r="BR151" s="34"/>
    </row>
    <row r="152" spans="1:71" s="3" customFormat="1" ht="15" x14ac:dyDescent="0.25">
      <c r="A152" s="42"/>
      <c r="B152" s="43"/>
      <c r="C152" s="44" t="s">
        <v>2527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1" s="3" customFormat="1" ht="67.5" x14ac:dyDescent="0.25">
      <c r="A153" s="35" t="s">
        <v>388</v>
      </c>
      <c r="B153" s="36" t="s">
        <v>2529</v>
      </c>
      <c r="C153" s="432" t="s">
        <v>2530</v>
      </c>
      <c r="D153" s="432"/>
      <c r="E153" s="432"/>
      <c r="F153" s="3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BP153" s="33"/>
      <c r="BQ153" s="41" t="s">
        <v>2530</v>
      </c>
      <c r="BR153" s="34"/>
    </row>
    <row r="154" spans="1:71" s="3" customFormat="1" ht="15" x14ac:dyDescent="0.25">
      <c r="A154" s="42"/>
      <c r="B154" s="43"/>
      <c r="C154" s="44" t="s">
        <v>2531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1" s="3" customFormat="1" ht="67.5" x14ac:dyDescent="0.25">
      <c r="A155" s="35" t="s">
        <v>391</v>
      </c>
      <c r="B155" s="36" t="s">
        <v>2510</v>
      </c>
      <c r="C155" s="432" t="s">
        <v>2533</v>
      </c>
      <c r="D155" s="432"/>
      <c r="E155" s="432"/>
      <c r="F155" s="3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BP155" s="33"/>
      <c r="BQ155" s="41" t="s">
        <v>2533</v>
      </c>
      <c r="BR155" s="34"/>
    </row>
    <row r="156" spans="1:71" s="3" customFormat="1" ht="67.5" x14ac:dyDescent="0.25">
      <c r="A156" s="35" t="s">
        <v>393</v>
      </c>
      <c r="B156" s="36" t="s">
        <v>2487</v>
      </c>
      <c r="C156" s="432" t="s">
        <v>2488</v>
      </c>
      <c r="D156" s="432"/>
      <c r="E156" s="432"/>
      <c r="F156" s="3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BP156" s="33"/>
      <c r="BQ156" s="41" t="s">
        <v>2488</v>
      </c>
      <c r="BR156" s="34"/>
    </row>
    <row r="157" spans="1:71" s="3" customFormat="1" ht="67.5" x14ac:dyDescent="0.25">
      <c r="A157" s="35" t="s">
        <v>395</v>
      </c>
      <c r="B157" s="36" t="s">
        <v>2536</v>
      </c>
      <c r="C157" s="432" t="s">
        <v>2537</v>
      </c>
      <c r="D157" s="432"/>
      <c r="E157" s="432"/>
      <c r="F157" s="3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BP157" s="33"/>
      <c r="BQ157" s="41" t="s">
        <v>2537</v>
      </c>
      <c r="BR157" s="34"/>
    </row>
    <row r="158" spans="1:71" s="3" customFormat="1" ht="67.5" x14ac:dyDescent="0.25">
      <c r="A158" s="35" t="s">
        <v>397</v>
      </c>
      <c r="B158" s="36" t="s">
        <v>2536</v>
      </c>
      <c r="C158" s="432" t="s">
        <v>2539</v>
      </c>
      <c r="D158" s="432"/>
      <c r="E158" s="432"/>
      <c r="F158" s="3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BP158" s="33"/>
      <c r="BQ158" s="41" t="s">
        <v>2539</v>
      </c>
      <c r="BR158" s="34"/>
    </row>
    <row r="159" spans="1:71" s="3" customFormat="1" ht="67.5" x14ac:dyDescent="0.25">
      <c r="A159" s="35" t="s">
        <v>399</v>
      </c>
      <c r="B159" s="36" t="s">
        <v>2536</v>
      </c>
      <c r="C159" s="432" t="s">
        <v>2541</v>
      </c>
      <c r="D159" s="432"/>
      <c r="E159" s="432"/>
      <c r="F159" s="3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BP159" s="33"/>
      <c r="BQ159" s="41" t="s">
        <v>2541</v>
      </c>
      <c r="BR159" s="34"/>
    </row>
    <row r="160" spans="1:71" s="3" customFormat="1" ht="22.5" x14ac:dyDescent="0.25">
      <c r="A160" s="440" t="s">
        <v>938</v>
      </c>
      <c r="B160" s="441"/>
      <c r="C160" s="441"/>
      <c r="D160" s="441"/>
      <c r="E160" s="441"/>
      <c r="F160" s="441"/>
      <c r="G160" s="441"/>
      <c r="H160" s="441"/>
      <c r="I160" s="441"/>
      <c r="J160" s="441"/>
      <c r="K160" s="442"/>
      <c r="L160" s="39">
        <v>5821744</v>
      </c>
      <c r="M160" s="39">
        <v>707854</v>
      </c>
      <c r="N160" s="39" t="s">
        <v>2579</v>
      </c>
      <c r="O160" s="39">
        <v>4194677</v>
      </c>
      <c r="BS160" s="41" t="s">
        <v>938</v>
      </c>
    </row>
    <row r="161" spans="1:72" s="3" customFormat="1" ht="15" x14ac:dyDescent="0.25">
      <c r="A161" s="440" t="s">
        <v>940</v>
      </c>
      <c r="B161" s="441"/>
      <c r="C161" s="441"/>
      <c r="D161" s="441"/>
      <c r="E161" s="441"/>
      <c r="F161" s="441"/>
      <c r="G161" s="441"/>
      <c r="H161" s="441"/>
      <c r="I161" s="441"/>
      <c r="J161" s="441"/>
      <c r="K161" s="442"/>
      <c r="L161" s="39">
        <v>735081</v>
      </c>
      <c r="M161" s="39"/>
      <c r="N161" s="39"/>
      <c r="O161" s="39"/>
      <c r="BS161" s="41" t="s">
        <v>940</v>
      </c>
    </row>
    <row r="162" spans="1:72" s="3" customFormat="1" ht="15" x14ac:dyDescent="0.25">
      <c r="A162" s="437" t="s">
        <v>941</v>
      </c>
      <c r="B162" s="438"/>
      <c r="C162" s="438"/>
      <c r="D162" s="438"/>
      <c r="E162" s="438"/>
      <c r="F162" s="438"/>
      <c r="G162" s="438"/>
      <c r="H162" s="438"/>
      <c r="I162" s="438"/>
      <c r="J162" s="438"/>
      <c r="K162" s="439"/>
      <c r="L162" s="61"/>
      <c r="M162" s="61"/>
      <c r="N162" s="61"/>
      <c r="O162" s="61"/>
      <c r="BS162" s="41"/>
      <c r="BT162" s="2" t="s">
        <v>941</v>
      </c>
    </row>
    <row r="163" spans="1:72" s="3" customFormat="1" ht="15" x14ac:dyDescent="0.25">
      <c r="A163" s="437" t="s">
        <v>2580</v>
      </c>
      <c r="B163" s="438"/>
      <c r="C163" s="438"/>
      <c r="D163" s="438"/>
      <c r="E163" s="438"/>
      <c r="F163" s="438"/>
      <c r="G163" s="438"/>
      <c r="H163" s="438"/>
      <c r="I163" s="438"/>
      <c r="J163" s="438"/>
      <c r="K163" s="439"/>
      <c r="L163" s="61">
        <v>30249</v>
      </c>
      <c r="M163" s="61"/>
      <c r="N163" s="61"/>
      <c r="O163" s="61"/>
      <c r="BS163" s="41"/>
      <c r="BT163" s="2" t="s">
        <v>2580</v>
      </c>
    </row>
    <row r="164" spans="1:72" s="3" customFormat="1" ht="15" x14ac:dyDescent="0.25">
      <c r="A164" s="437" t="s">
        <v>2581</v>
      </c>
      <c r="B164" s="438"/>
      <c r="C164" s="438"/>
      <c r="D164" s="438"/>
      <c r="E164" s="438"/>
      <c r="F164" s="438"/>
      <c r="G164" s="438"/>
      <c r="H164" s="438"/>
      <c r="I164" s="438"/>
      <c r="J164" s="438"/>
      <c r="K164" s="439"/>
      <c r="L164" s="61">
        <v>704832</v>
      </c>
      <c r="M164" s="61"/>
      <c r="N164" s="61"/>
      <c r="O164" s="61"/>
      <c r="BS164" s="41"/>
      <c r="BT164" s="2" t="s">
        <v>2581</v>
      </c>
    </row>
    <row r="165" spans="1:72" s="3" customFormat="1" ht="15" x14ac:dyDescent="0.25">
      <c r="A165" s="440" t="s">
        <v>945</v>
      </c>
      <c r="B165" s="441"/>
      <c r="C165" s="441"/>
      <c r="D165" s="441"/>
      <c r="E165" s="441"/>
      <c r="F165" s="441"/>
      <c r="G165" s="441"/>
      <c r="H165" s="441"/>
      <c r="I165" s="441"/>
      <c r="J165" s="441"/>
      <c r="K165" s="442"/>
      <c r="L165" s="39">
        <v>387458</v>
      </c>
      <c r="M165" s="39"/>
      <c r="N165" s="39"/>
      <c r="O165" s="39"/>
      <c r="BS165" s="41" t="s">
        <v>945</v>
      </c>
    </row>
    <row r="166" spans="1:72" s="3" customFormat="1" ht="15" x14ac:dyDescent="0.25">
      <c r="A166" s="437" t="s">
        <v>941</v>
      </c>
      <c r="B166" s="438"/>
      <c r="C166" s="438"/>
      <c r="D166" s="438"/>
      <c r="E166" s="438"/>
      <c r="F166" s="438"/>
      <c r="G166" s="438"/>
      <c r="H166" s="438"/>
      <c r="I166" s="438"/>
      <c r="J166" s="438"/>
      <c r="K166" s="439"/>
      <c r="L166" s="61"/>
      <c r="M166" s="61"/>
      <c r="N166" s="61"/>
      <c r="O166" s="61"/>
      <c r="BS166" s="41"/>
      <c r="BT166" s="2" t="s">
        <v>941</v>
      </c>
    </row>
    <row r="167" spans="1:72" s="3" customFormat="1" ht="15" x14ac:dyDescent="0.25">
      <c r="A167" s="437" t="s">
        <v>2582</v>
      </c>
      <c r="B167" s="438"/>
      <c r="C167" s="438"/>
      <c r="D167" s="438"/>
      <c r="E167" s="438"/>
      <c r="F167" s="438"/>
      <c r="G167" s="438"/>
      <c r="H167" s="438"/>
      <c r="I167" s="438"/>
      <c r="J167" s="438"/>
      <c r="K167" s="439"/>
      <c r="L167" s="61">
        <v>370582</v>
      </c>
      <c r="M167" s="61"/>
      <c r="N167" s="61"/>
      <c r="O167" s="61"/>
      <c r="BS167" s="41"/>
      <c r="BT167" s="2" t="s">
        <v>2582</v>
      </c>
    </row>
    <row r="168" spans="1:72" s="3" customFormat="1" ht="15" x14ac:dyDescent="0.25">
      <c r="A168" s="437" t="s">
        <v>2583</v>
      </c>
      <c r="B168" s="438"/>
      <c r="C168" s="438"/>
      <c r="D168" s="438"/>
      <c r="E168" s="438"/>
      <c r="F168" s="438"/>
      <c r="G168" s="438"/>
      <c r="H168" s="438"/>
      <c r="I168" s="438"/>
      <c r="J168" s="438"/>
      <c r="K168" s="439"/>
      <c r="L168" s="61">
        <v>16876</v>
      </c>
      <c r="M168" s="61"/>
      <c r="N168" s="61"/>
      <c r="O168" s="61"/>
      <c r="BS168" s="41"/>
      <c r="BT168" s="2" t="s">
        <v>2583</v>
      </c>
    </row>
    <row r="169" spans="1:72" s="3" customFormat="1" ht="15" x14ac:dyDescent="0.25">
      <c r="A169" s="440" t="s">
        <v>951</v>
      </c>
      <c r="B169" s="441"/>
      <c r="C169" s="441"/>
      <c r="D169" s="441"/>
      <c r="E169" s="441"/>
      <c r="F169" s="441"/>
      <c r="G169" s="441"/>
      <c r="H169" s="441"/>
      <c r="I169" s="441"/>
      <c r="J169" s="441"/>
      <c r="K169" s="442"/>
      <c r="L169" s="39"/>
      <c r="M169" s="39"/>
      <c r="N169" s="39"/>
      <c r="O169" s="39"/>
      <c r="BS169" s="41" t="s">
        <v>951</v>
      </c>
    </row>
    <row r="170" spans="1:72" s="3" customFormat="1" ht="15" x14ac:dyDescent="0.25">
      <c r="A170" s="437" t="s">
        <v>952</v>
      </c>
      <c r="B170" s="438"/>
      <c r="C170" s="438"/>
      <c r="D170" s="438"/>
      <c r="E170" s="438"/>
      <c r="F170" s="438"/>
      <c r="G170" s="438"/>
      <c r="H170" s="438"/>
      <c r="I170" s="438"/>
      <c r="J170" s="438"/>
      <c r="K170" s="439"/>
      <c r="L170" s="61"/>
      <c r="M170" s="61"/>
      <c r="N170" s="61"/>
      <c r="O170" s="61"/>
      <c r="BS170" s="41"/>
      <c r="BT170" s="2" t="s">
        <v>952</v>
      </c>
    </row>
    <row r="171" spans="1:72" s="3" customFormat="1" ht="15" x14ac:dyDescent="0.25">
      <c r="A171" s="437" t="s">
        <v>2007</v>
      </c>
      <c r="B171" s="438"/>
      <c r="C171" s="438"/>
      <c r="D171" s="438"/>
      <c r="E171" s="438"/>
      <c r="F171" s="438"/>
      <c r="G171" s="438"/>
      <c r="H171" s="438"/>
      <c r="I171" s="438"/>
      <c r="J171" s="438"/>
      <c r="K171" s="439"/>
      <c r="L171" s="61"/>
      <c r="M171" s="61"/>
      <c r="N171" s="61"/>
      <c r="O171" s="61"/>
      <c r="BS171" s="41"/>
      <c r="BT171" s="2" t="s">
        <v>2007</v>
      </c>
    </row>
    <row r="172" spans="1:72" s="3" customFormat="1" ht="15" x14ac:dyDescent="0.25">
      <c r="A172" s="437" t="s">
        <v>2584</v>
      </c>
      <c r="B172" s="438"/>
      <c r="C172" s="438"/>
      <c r="D172" s="438"/>
      <c r="E172" s="438"/>
      <c r="F172" s="438"/>
      <c r="G172" s="438"/>
      <c r="H172" s="438"/>
      <c r="I172" s="438"/>
      <c r="J172" s="438"/>
      <c r="K172" s="439"/>
      <c r="L172" s="61">
        <v>2426857</v>
      </c>
      <c r="M172" s="61"/>
      <c r="N172" s="61"/>
      <c r="O172" s="61">
        <v>2426857</v>
      </c>
      <c r="BS172" s="41"/>
      <c r="BT172" s="2" t="s">
        <v>2584</v>
      </c>
    </row>
    <row r="173" spans="1:72" s="3" customFormat="1" ht="15" x14ac:dyDescent="0.25">
      <c r="A173" s="437" t="s">
        <v>958</v>
      </c>
      <c r="B173" s="438"/>
      <c r="C173" s="438"/>
      <c r="D173" s="438"/>
      <c r="E173" s="438"/>
      <c r="F173" s="438"/>
      <c r="G173" s="438"/>
      <c r="H173" s="438"/>
      <c r="I173" s="438"/>
      <c r="J173" s="438"/>
      <c r="K173" s="439"/>
      <c r="L173" s="61">
        <v>2426857</v>
      </c>
      <c r="M173" s="61"/>
      <c r="N173" s="61"/>
      <c r="O173" s="61"/>
      <c r="BS173" s="41"/>
      <c r="BT173" s="2" t="s">
        <v>958</v>
      </c>
    </row>
    <row r="174" spans="1:72" s="3" customFormat="1" ht="15" x14ac:dyDescent="0.25">
      <c r="A174" s="437" t="s">
        <v>959</v>
      </c>
      <c r="B174" s="438"/>
      <c r="C174" s="438"/>
      <c r="D174" s="438"/>
      <c r="E174" s="438"/>
      <c r="F174" s="438"/>
      <c r="G174" s="438"/>
      <c r="H174" s="438"/>
      <c r="I174" s="438"/>
      <c r="J174" s="438"/>
      <c r="K174" s="439"/>
      <c r="L174" s="61"/>
      <c r="M174" s="61"/>
      <c r="N174" s="61"/>
      <c r="O174" s="61"/>
      <c r="BS174" s="41"/>
      <c r="BT174" s="2" t="s">
        <v>959</v>
      </c>
    </row>
    <row r="175" spans="1:72" s="3" customFormat="1" ht="15" x14ac:dyDescent="0.25">
      <c r="A175" s="437" t="s">
        <v>960</v>
      </c>
      <c r="B175" s="438"/>
      <c r="C175" s="438"/>
      <c r="D175" s="438"/>
      <c r="E175" s="438"/>
      <c r="F175" s="438"/>
      <c r="G175" s="438"/>
      <c r="H175" s="438"/>
      <c r="I175" s="438"/>
      <c r="J175" s="438"/>
      <c r="K175" s="439"/>
      <c r="L175" s="61"/>
      <c r="M175" s="61"/>
      <c r="N175" s="61"/>
      <c r="O175" s="61"/>
      <c r="BS175" s="41"/>
      <c r="BT175" s="2" t="s">
        <v>960</v>
      </c>
    </row>
    <row r="176" spans="1:72" s="3" customFormat="1" ht="22.5" x14ac:dyDescent="0.25">
      <c r="A176" s="437" t="s">
        <v>2585</v>
      </c>
      <c r="B176" s="438"/>
      <c r="C176" s="438"/>
      <c r="D176" s="438"/>
      <c r="E176" s="438"/>
      <c r="F176" s="438"/>
      <c r="G176" s="438"/>
      <c r="H176" s="438"/>
      <c r="I176" s="438"/>
      <c r="J176" s="438"/>
      <c r="K176" s="439"/>
      <c r="L176" s="61">
        <v>2675031</v>
      </c>
      <c r="M176" s="61">
        <v>676013</v>
      </c>
      <c r="N176" s="61" t="s">
        <v>2579</v>
      </c>
      <c r="O176" s="61">
        <v>1766609</v>
      </c>
      <c r="BS176" s="41"/>
      <c r="BT176" s="2" t="s">
        <v>2585</v>
      </c>
    </row>
    <row r="177" spans="1:72" s="3" customFormat="1" ht="15" x14ac:dyDescent="0.25">
      <c r="A177" s="437" t="s">
        <v>2586</v>
      </c>
      <c r="B177" s="438"/>
      <c r="C177" s="438"/>
      <c r="D177" s="438"/>
      <c r="E177" s="438"/>
      <c r="F177" s="438"/>
      <c r="G177" s="438"/>
      <c r="H177" s="438"/>
      <c r="I177" s="438"/>
      <c r="J177" s="438"/>
      <c r="K177" s="439"/>
      <c r="L177" s="61">
        <v>704832</v>
      </c>
      <c r="M177" s="61"/>
      <c r="N177" s="61"/>
      <c r="O177" s="61"/>
      <c r="BS177" s="41"/>
      <c r="BT177" s="2" t="s">
        <v>2586</v>
      </c>
    </row>
    <row r="178" spans="1:72" s="3" customFormat="1" ht="15" x14ac:dyDescent="0.25">
      <c r="A178" s="437" t="s">
        <v>2587</v>
      </c>
      <c r="B178" s="438"/>
      <c r="C178" s="438"/>
      <c r="D178" s="438"/>
      <c r="E178" s="438"/>
      <c r="F178" s="438"/>
      <c r="G178" s="438"/>
      <c r="H178" s="438"/>
      <c r="I178" s="438"/>
      <c r="J178" s="438"/>
      <c r="K178" s="439"/>
      <c r="L178" s="61">
        <v>370582</v>
      </c>
      <c r="M178" s="61"/>
      <c r="N178" s="61"/>
      <c r="O178" s="61"/>
      <c r="BS178" s="41"/>
      <c r="BT178" s="2" t="s">
        <v>2587</v>
      </c>
    </row>
    <row r="179" spans="1:72" s="3" customFormat="1" ht="15" x14ac:dyDescent="0.25">
      <c r="A179" s="437" t="s">
        <v>957</v>
      </c>
      <c r="B179" s="438"/>
      <c r="C179" s="438"/>
      <c r="D179" s="438"/>
      <c r="E179" s="438"/>
      <c r="F179" s="438"/>
      <c r="G179" s="438"/>
      <c r="H179" s="438"/>
      <c r="I179" s="438"/>
      <c r="J179" s="438"/>
      <c r="K179" s="439"/>
      <c r="L179" s="61">
        <v>3750445</v>
      </c>
      <c r="M179" s="61"/>
      <c r="N179" s="61"/>
      <c r="O179" s="61"/>
      <c r="BS179" s="41"/>
      <c r="BT179" s="2" t="s">
        <v>957</v>
      </c>
    </row>
    <row r="180" spans="1:72" s="3" customFormat="1" ht="15" x14ac:dyDescent="0.25">
      <c r="A180" s="437" t="s">
        <v>979</v>
      </c>
      <c r="B180" s="438"/>
      <c r="C180" s="438"/>
      <c r="D180" s="438"/>
      <c r="E180" s="438"/>
      <c r="F180" s="438"/>
      <c r="G180" s="438"/>
      <c r="H180" s="438"/>
      <c r="I180" s="438"/>
      <c r="J180" s="438"/>
      <c r="K180" s="439"/>
      <c r="L180" s="61"/>
      <c r="M180" s="61"/>
      <c r="N180" s="61"/>
      <c r="O180" s="61"/>
      <c r="BS180" s="41"/>
      <c r="BT180" s="2" t="s">
        <v>979</v>
      </c>
    </row>
    <row r="181" spans="1:72" s="3" customFormat="1" ht="15" x14ac:dyDescent="0.25">
      <c r="A181" s="437" t="s">
        <v>2588</v>
      </c>
      <c r="B181" s="438"/>
      <c r="C181" s="438"/>
      <c r="D181" s="438"/>
      <c r="E181" s="438"/>
      <c r="F181" s="438"/>
      <c r="G181" s="438"/>
      <c r="H181" s="438"/>
      <c r="I181" s="438"/>
      <c r="J181" s="438"/>
      <c r="K181" s="439"/>
      <c r="L181" s="61">
        <v>33052</v>
      </c>
      <c r="M181" s="61">
        <v>31841</v>
      </c>
      <c r="N181" s="61"/>
      <c r="O181" s="61">
        <v>1211</v>
      </c>
      <c r="BS181" s="41"/>
      <c r="BT181" s="2" t="s">
        <v>2588</v>
      </c>
    </row>
    <row r="182" spans="1:72" s="3" customFormat="1" ht="15" x14ac:dyDescent="0.25">
      <c r="A182" s="437" t="s">
        <v>2567</v>
      </c>
      <c r="B182" s="438"/>
      <c r="C182" s="438"/>
      <c r="D182" s="438"/>
      <c r="E182" s="438"/>
      <c r="F182" s="438"/>
      <c r="G182" s="438"/>
      <c r="H182" s="438"/>
      <c r="I182" s="438"/>
      <c r="J182" s="438"/>
      <c r="K182" s="439"/>
      <c r="L182" s="61">
        <v>30249</v>
      </c>
      <c r="M182" s="61"/>
      <c r="N182" s="61"/>
      <c r="O182" s="61"/>
      <c r="BS182" s="41"/>
      <c r="BT182" s="2" t="s">
        <v>2567</v>
      </c>
    </row>
    <row r="183" spans="1:72" s="3" customFormat="1" ht="15" x14ac:dyDescent="0.25">
      <c r="A183" s="437" t="s">
        <v>2568</v>
      </c>
      <c r="B183" s="438"/>
      <c r="C183" s="438"/>
      <c r="D183" s="438"/>
      <c r="E183" s="438"/>
      <c r="F183" s="438"/>
      <c r="G183" s="438"/>
      <c r="H183" s="438"/>
      <c r="I183" s="438"/>
      <c r="J183" s="438"/>
      <c r="K183" s="439"/>
      <c r="L183" s="61">
        <v>16876</v>
      </c>
      <c r="M183" s="61"/>
      <c r="N183" s="61"/>
      <c r="O183" s="61"/>
      <c r="BS183" s="41"/>
      <c r="BT183" s="2" t="s">
        <v>2568</v>
      </c>
    </row>
    <row r="184" spans="1:72" s="3" customFormat="1" ht="15" x14ac:dyDescent="0.25">
      <c r="A184" s="437" t="s">
        <v>957</v>
      </c>
      <c r="B184" s="438"/>
      <c r="C184" s="438"/>
      <c r="D184" s="438"/>
      <c r="E184" s="438"/>
      <c r="F184" s="438"/>
      <c r="G184" s="438"/>
      <c r="H184" s="438"/>
      <c r="I184" s="438"/>
      <c r="J184" s="438"/>
      <c r="K184" s="439"/>
      <c r="L184" s="61">
        <v>80177</v>
      </c>
      <c r="M184" s="61"/>
      <c r="N184" s="61"/>
      <c r="O184" s="61"/>
      <c r="BS184" s="41"/>
      <c r="BT184" s="2" t="s">
        <v>957</v>
      </c>
    </row>
    <row r="185" spans="1:72" s="3" customFormat="1" ht="15" x14ac:dyDescent="0.25">
      <c r="A185" s="437" t="s">
        <v>958</v>
      </c>
      <c r="B185" s="438"/>
      <c r="C185" s="438"/>
      <c r="D185" s="438"/>
      <c r="E185" s="438"/>
      <c r="F185" s="438"/>
      <c r="G185" s="438"/>
      <c r="H185" s="438"/>
      <c r="I185" s="438"/>
      <c r="J185" s="438"/>
      <c r="K185" s="439"/>
      <c r="L185" s="61">
        <v>3830622</v>
      </c>
      <c r="M185" s="61"/>
      <c r="N185" s="61"/>
      <c r="O185" s="61"/>
      <c r="BS185" s="41"/>
      <c r="BT185" s="2" t="s">
        <v>958</v>
      </c>
    </row>
    <row r="186" spans="1:72" s="3" customFormat="1" ht="15" x14ac:dyDescent="0.25">
      <c r="A186" s="437" t="s">
        <v>983</v>
      </c>
      <c r="B186" s="438"/>
      <c r="C186" s="438"/>
      <c r="D186" s="438"/>
      <c r="E186" s="438"/>
      <c r="F186" s="438"/>
      <c r="G186" s="438"/>
      <c r="H186" s="438"/>
      <c r="I186" s="438"/>
      <c r="J186" s="438"/>
      <c r="K186" s="439"/>
      <c r="L186" s="61"/>
      <c r="M186" s="61"/>
      <c r="N186" s="61"/>
      <c r="O186" s="61"/>
      <c r="BS186" s="41"/>
      <c r="BT186" s="2" t="s">
        <v>983</v>
      </c>
    </row>
    <row r="187" spans="1:72" s="3" customFormat="1" ht="15" x14ac:dyDescent="0.25">
      <c r="A187" s="437" t="s">
        <v>986</v>
      </c>
      <c r="B187" s="438"/>
      <c r="C187" s="438"/>
      <c r="D187" s="438"/>
      <c r="E187" s="438"/>
      <c r="F187" s="438"/>
      <c r="G187" s="438"/>
      <c r="H187" s="438"/>
      <c r="I187" s="438"/>
      <c r="J187" s="438"/>
      <c r="K187" s="439"/>
      <c r="L187" s="61"/>
      <c r="M187" s="61"/>
      <c r="N187" s="61"/>
      <c r="O187" s="61"/>
      <c r="BS187" s="41"/>
      <c r="BT187" s="2" t="s">
        <v>986</v>
      </c>
    </row>
    <row r="188" spans="1:72" s="3" customFormat="1" ht="15" x14ac:dyDescent="0.25">
      <c r="A188" s="437" t="s">
        <v>2589</v>
      </c>
      <c r="B188" s="438"/>
      <c r="C188" s="438"/>
      <c r="D188" s="438"/>
      <c r="E188" s="438"/>
      <c r="F188" s="438"/>
      <c r="G188" s="438"/>
      <c r="H188" s="438"/>
      <c r="I188" s="438"/>
      <c r="J188" s="438"/>
      <c r="K188" s="439"/>
      <c r="L188" s="61">
        <v>686804</v>
      </c>
      <c r="M188" s="61"/>
      <c r="N188" s="61"/>
      <c r="O188" s="61"/>
      <c r="BS188" s="41"/>
      <c r="BT188" s="2" t="s">
        <v>2589</v>
      </c>
    </row>
    <row r="189" spans="1:72" s="3" customFormat="1" ht="15" x14ac:dyDescent="0.25">
      <c r="A189" s="437" t="s">
        <v>958</v>
      </c>
      <c r="B189" s="438"/>
      <c r="C189" s="438"/>
      <c r="D189" s="438"/>
      <c r="E189" s="438"/>
      <c r="F189" s="438"/>
      <c r="G189" s="438"/>
      <c r="H189" s="438"/>
      <c r="I189" s="438"/>
      <c r="J189" s="438"/>
      <c r="K189" s="439"/>
      <c r="L189" s="61">
        <v>686804</v>
      </c>
      <c r="M189" s="61"/>
      <c r="N189" s="61"/>
      <c r="O189" s="61"/>
      <c r="BS189" s="41"/>
      <c r="BT189" s="2" t="s">
        <v>958</v>
      </c>
    </row>
    <row r="190" spans="1:72" s="3" customFormat="1" ht="15" x14ac:dyDescent="0.25">
      <c r="A190" s="437" t="s">
        <v>988</v>
      </c>
      <c r="B190" s="438"/>
      <c r="C190" s="438"/>
      <c r="D190" s="438"/>
      <c r="E190" s="438"/>
      <c r="F190" s="438"/>
      <c r="G190" s="438"/>
      <c r="H190" s="438"/>
      <c r="I190" s="438"/>
      <c r="J190" s="438"/>
      <c r="K190" s="439"/>
      <c r="L190" s="61">
        <v>6944283</v>
      </c>
      <c r="M190" s="61"/>
      <c r="N190" s="61"/>
      <c r="O190" s="61"/>
      <c r="BS190" s="41"/>
      <c r="BT190" s="2" t="s">
        <v>988</v>
      </c>
    </row>
    <row r="191" spans="1:72" s="3" customFormat="1" ht="15" x14ac:dyDescent="0.25">
      <c r="A191" s="437" t="s">
        <v>989</v>
      </c>
      <c r="B191" s="438"/>
      <c r="C191" s="438"/>
      <c r="D191" s="438"/>
      <c r="E191" s="438"/>
      <c r="F191" s="438"/>
      <c r="G191" s="438"/>
      <c r="H191" s="438"/>
      <c r="I191" s="438"/>
      <c r="J191" s="438"/>
      <c r="K191" s="439"/>
      <c r="L191" s="61"/>
      <c r="M191" s="61"/>
      <c r="N191" s="61"/>
      <c r="O191" s="61"/>
      <c r="BS191" s="41"/>
      <c r="BT191" s="2" t="s">
        <v>989</v>
      </c>
    </row>
    <row r="192" spans="1:72" s="3" customFormat="1" ht="15" x14ac:dyDescent="0.25">
      <c r="A192" s="437" t="s">
        <v>1254</v>
      </c>
      <c r="B192" s="438"/>
      <c r="C192" s="438"/>
      <c r="D192" s="438"/>
      <c r="E192" s="438"/>
      <c r="F192" s="438"/>
      <c r="G192" s="438"/>
      <c r="H192" s="438"/>
      <c r="I192" s="438"/>
      <c r="J192" s="438"/>
      <c r="K192" s="439"/>
      <c r="L192" s="61">
        <v>707854</v>
      </c>
      <c r="M192" s="61"/>
      <c r="N192" s="61"/>
      <c r="O192" s="61"/>
      <c r="BS192" s="41"/>
      <c r="BT192" s="2" t="s">
        <v>1254</v>
      </c>
    </row>
    <row r="193" spans="1:73" s="3" customFormat="1" ht="15" x14ac:dyDescent="0.25">
      <c r="A193" s="437" t="s">
        <v>990</v>
      </c>
      <c r="B193" s="438"/>
      <c r="C193" s="438"/>
      <c r="D193" s="438"/>
      <c r="E193" s="438"/>
      <c r="F193" s="438"/>
      <c r="G193" s="438"/>
      <c r="H193" s="438"/>
      <c r="I193" s="438"/>
      <c r="J193" s="438"/>
      <c r="K193" s="439"/>
      <c r="L193" s="61">
        <v>4194677</v>
      </c>
      <c r="M193" s="61"/>
      <c r="N193" s="61"/>
      <c r="O193" s="61"/>
      <c r="BS193" s="41"/>
      <c r="BT193" s="2" t="s">
        <v>990</v>
      </c>
    </row>
    <row r="194" spans="1:73" s="3" customFormat="1" ht="15" x14ac:dyDescent="0.25">
      <c r="A194" s="437" t="s">
        <v>991</v>
      </c>
      <c r="B194" s="438"/>
      <c r="C194" s="438"/>
      <c r="D194" s="438"/>
      <c r="E194" s="438"/>
      <c r="F194" s="438"/>
      <c r="G194" s="438"/>
      <c r="H194" s="438"/>
      <c r="I194" s="438"/>
      <c r="J194" s="438"/>
      <c r="K194" s="439"/>
      <c r="L194" s="61">
        <v>232409</v>
      </c>
      <c r="M194" s="61"/>
      <c r="N194" s="61"/>
      <c r="O194" s="61"/>
      <c r="BS194" s="41"/>
      <c r="BT194" s="2" t="s">
        <v>991</v>
      </c>
    </row>
    <row r="195" spans="1:73" s="3" customFormat="1" ht="15" x14ac:dyDescent="0.25">
      <c r="A195" s="437" t="s">
        <v>1255</v>
      </c>
      <c r="B195" s="438"/>
      <c r="C195" s="438"/>
      <c r="D195" s="438"/>
      <c r="E195" s="438"/>
      <c r="F195" s="438"/>
      <c r="G195" s="438"/>
      <c r="H195" s="438"/>
      <c r="I195" s="438"/>
      <c r="J195" s="438"/>
      <c r="K195" s="439"/>
      <c r="L195" s="61">
        <v>50618</v>
      </c>
      <c r="M195" s="61"/>
      <c r="N195" s="61"/>
      <c r="O195" s="61"/>
      <c r="BS195" s="41"/>
      <c r="BT195" s="2" t="s">
        <v>1255</v>
      </c>
    </row>
    <row r="196" spans="1:73" s="3" customFormat="1" ht="15" x14ac:dyDescent="0.25">
      <c r="A196" s="437" t="s">
        <v>993</v>
      </c>
      <c r="B196" s="438"/>
      <c r="C196" s="438"/>
      <c r="D196" s="438"/>
      <c r="E196" s="438"/>
      <c r="F196" s="438"/>
      <c r="G196" s="438"/>
      <c r="H196" s="438"/>
      <c r="I196" s="438"/>
      <c r="J196" s="438"/>
      <c r="K196" s="439"/>
      <c r="L196" s="61">
        <v>686804</v>
      </c>
      <c r="M196" s="61"/>
      <c r="N196" s="61"/>
      <c r="O196" s="61"/>
      <c r="BS196" s="41"/>
      <c r="BT196" s="2" t="s">
        <v>993</v>
      </c>
    </row>
    <row r="197" spans="1:73" s="3" customFormat="1" ht="15" x14ac:dyDescent="0.25">
      <c r="A197" s="437" t="s">
        <v>994</v>
      </c>
      <c r="B197" s="438"/>
      <c r="C197" s="438"/>
      <c r="D197" s="438"/>
      <c r="E197" s="438"/>
      <c r="F197" s="438"/>
      <c r="G197" s="438"/>
      <c r="H197" s="438"/>
      <c r="I197" s="438"/>
      <c r="J197" s="438"/>
      <c r="K197" s="439"/>
      <c r="L197" s="61">
        <v>735081</v>
      </c>
      <c r="M197" s="61"/>
      <c r="N197" s="61"/>
      <c r="O197" s="61"/>
      <c r="BS197" s="41"/>
      <c r="BT197" s="2" t="s">
        <v>994</v>
      </c>
    </row>
    <row r="198" spans="1:73" s="3" customFormat="1" ht="15" x14ac:dyDescent="0.25">
      <c r="A198" s="437" t="s">
        <v>995</v>
      </c>
      <c r="B198" s="438"/>
      <c r="C198" s="438"/>
      <c r="D198" s="438"/>
      <c r="E198" s="438"/>
      <c r="F198" s="438"/>
      <c r="G198" s="438"/>
      <c r="H198" s="438"/>
      <c r="I198" s="438"/>
      <c r="J198" s="438"/>
      <c r="K198" s="439"/>
      <c r="L198" s="61">
        <v>387458</v>
      </c>
      <c r="M198" s="61"/>
      <c r="N198" s="61"/>
      <c r="O198" s="61"/>
      <c r="BS198" s="41"/>
      <c r="BT198" s="2" t="s">
        <v>995</v>
      </c>
    </row>
    <row r="199" spans="1:73" s="3" customFormat="1" ht="15" x14ac:dyDescent="0.25">
      <c r="A199" s="437" t="s">
        <v>996</v>
      </c>
      <c r="B199" s="438"/>
      <c r="C199" s="438"/>
      <c r="D199" s="438"/>
      <c r="E199" s="438"/>
      <c r="F199" s="438"/>
      <c r="G199" s="438"/>
      <c r="H199" s="438"/>
      <c r="I199" s="438"/>
      <c r="J199" s="438"/>
      <c r="K199" s="439"/>
      <c r="L199" s="61">
        <v>6257479</v>
      </c>
      <c r="M199" s="61"/>
      <c r="N199" s="61"/>
      <c r="O199" s="61"/>
      <c r="BS199" s="41"/>
      <c r="BT199" s="2" t="s">
        <v>996</v>
      </c>
    </row>
    <row r="200" spans="1:73" s="3" customFormat="1" ht="15" x14ac:dyDescent="0.25">
      <c r="A200" s="437" t="s">
        <v>997</v>
      </c>
      <c r="B200" s="438"/>
      <c r="C200" s="438"/>
      <c r="D200" s="438"/>
      <c r="E200" s="438"/>
      <c r="F200" s="438"/>
      <c r="G200" s="438"/>
      <c r="H200" s="438"/>
      <c r="I200" s="438"/>
      <c r="J200" s="438"/>
      <c r="K200" s="439"/>
      <c r="L200" s="61">
        <v>325389</v>
      </c>
      <c r="M200" s="61"/>
      <c r="N200" s="61"/>
      <c r="O200" s="61"/>
      <c r="BS200" s="41"/>
      <c r="BT200" s="2" t="s">
        <v>997</v>
      </c>
    </row>
    <row r="201" spans="1:73" s="3" customFormat="1" ht="15" x14ac:dyDescent="0.25">
      <c r="A201" s="440" t="s">
        <v>988</v>
      </c>
      <c r="B201" s="441"/>
      <c r="C201" s="441"/>
      <c r="D201" s="441"/>
      <c r="E201" s="441"/>
      <c r="F201" s="441"/>
      <c r="G201" s="441"/>
      <c r="H201" s="441"/>
      <c r="I201" s="441"/>
      <c r="J201" s="441"/>
      <c r="K201" s="442"/>
      <c r="L201" s="39">
        <v>6582868</v>
      </c>
      <c r="M201" s="39"/>
      <c r="N201" s="39"/>
      <c r="O201" s="39"/>
      <c r="BS201" s="41"/>
      <c r="BU201" s="41" t="s">
        <v>988</v>
      </c>
    </row>
    <row r="202" spans="1:73" s="3" customFormat="1" ht="15" x14ac:dyDescent="0.25">
      <c r="A202" s="437" t="s">
        <v>998</v>
      </c>
      <c r="B202" s="438"/>
      <c r="C202" s="438"/>
      <c r="D202" s="438"/>
      <c r="E202" s="438"/>
      <c r="F202" s="438"/>
      <c r="G202" s="438"/>
      <c r="H202" s="438"/>
      <c r="I202" s="438"/>
      <c r="J202" s="438"/>
      <c r="K202" s="439"/>
      <c r="L202" s="61">
        <v>138240</v>
      </c>
      <c r="M202" s="61"/>
      <c r="N202" s="61"/>
      <c r="O202" s="61"/>
      <c r="BS202" s="41"/>
      <c r="BT202" s="2" t="s">
        <v>998</v>
      </c>
      <c r="BU202" s="41"/>
    </row>
    <row r="203" spans="1:73" s="3" customFormat="1" ht="15" x14ac:dyDescent="0.25">
      <c r="A203" s="437" t="s">
        <v>999</v>
      </c>
      <c r="B203" s="438"/>
      <c r="C203" s="438"/>
      <c r="D203" s="438"/>
      <c r="E203" s="438"/>
      <c r="F203" s="438"/>
      <c r="G203" s="438"/>
      <c r="H203" s="438"/>
      <c r="I203" s="438"/>
      <c r="J203" s="438"/>
      <c r="K203" s="439"/>
      <c r="L203" s="61">
        <v>230400</v>
      </c>
      <c r="M203" s="61"/>
      <c r="N203" s="61"/>
      <c r="O203" s="61"/>
      <c r="BS203" s="41"/>
      <c r="BT203" s="2" t="s">
        <v>999</v>
      </c>
      <c r="BU203" s="41"/>
    </row>
    <row r="204" spans="1:73" s="3" customFormat="1" ht="15" x14ac:dyDescent="0.25">
      <c r="A204" s="437" t="s">
        <v>1000</v>
      </c>
      <c r="B204" s="438"/>
      <c r="C204" s="438"/>
      <c r="D204" s="438"/>
      <c r="E204" s="438"/>
      <c r="F204" s="438"/>
      <c r="G204" s="438"/>
      <c r="H204" s="438"/>
      <c r="I204" s="438"/>
      <c r="J204" s="438"/>
      <c r="K204" s="439"/>
      <c r="L204" s="61">
        <v>164572</v>
      </c>
      <c r="M204" s="61"/>
      <c r="N204" s="61"/>
      <c r="O204" s="61"/>
      <c r="BS204" s="41"/>
      <c r="BT204" s="2" t="s">
        <v>1000</v>
      </c>
      <c r="BU204" s="41"/>
    </row>
    <row r="205" spans="1:73" s="3" customFormat="1" ht="15" x14ac:dyDescent="0.25">
      <c r="A205" s="437" t="s">
        <v>1001</v>
      </c>
      <c r="B205" s="438"/>
      <c r="C205" s="438"/>
      <c r="D205" s="438"/>
      <c r="E205" s="438"/>
      <c r="F205" s="438"/>
      <c r="G205" s="438"/>
      <c r="H205" s="438"/>
      <c r="I205" s="438"/>
      <c r="J205" s="438"/>
      <c r="K205" s="439"/>
      <c r="L205" s="61">
        <v>131657</v>
      </c>
      <c r="M205" s="61"/>
      <c r="N205" s="61"/>
      <c r="O205" s="61"/>
      <c r="BS205" s="41"/>
      <c r="BT205" s="2" t="s">
        <v>1001</v>
      </c>
      <c r="BU205" s="41"/>
    </row>
    <row r="206" spans="1:73" s="3" customFormat="1" ht="15" x14ac:dyDescent="0.25">
      <c r="A206" s="440" t="s">
        <v>988</v>
      </c>
      <c r="B206" s="441"/>
      <c r="C206" s="441"/>
      <c r="D206" s="441"/>
      <c r="E206" s="441"/>
      <c r="F206" s="441"/>
      <c r="G206" s="441"/>
      <c r="H206" s="441"/>
      <c r="I206" s="441"/>
      <c r="J206" s="441"/>
      <c r="K206" s="442"/>
      <c r="L206" s="39">
        <v>7247737</v>
      </c>
      <c r="M206" s="39"/>
      <c r="N206" s="39"/>
      <c r="O206" s="39"/>
      <c r="BS206" s="41"/>
      <c r="BU206" s="41" t="s">
        <v>988</v>
      </c>
    </row>
    <row r="207" spans="1:73" s="3" customFormat="1" ht="15" x14ac:dyDescent="0.25">
      <c r="A207" s="437" t="s">
        <v>2590</v>
      </c>
      <c r="B207" s="438"/>
      <c r="C207" s="438"/>
      <c r="D207" s="438"/>
      <c r="E207" s="438"/>
      <c r="F207" s="438"/>
      <c r="G207" s="438"/>
      <c r="H207" s="438"/>
      <c r="I207" s="438"/>
      <c r="J207" s="438"/>
      <c r="K207" s="439"/>
      <c r="L207" s="61">
        <v>7934541</v>
      </c>
      <c r="M207" s="61"/>
      <c r="N207" s="61"/>
      <c r="O207" s="61"/>
      <c r="BS207" s="41"/>
      <c r="BT207" s="2" t="s">
        <v>2590</v>
      </c>
      <c r="BU207" s="41"/>
    </row>
    <row r="208" spans="1:73" s="3" customFormat="1" ht="15" x14ac:dyDescent="0.25">
      <c r="A208" s="437" t="s">
        <v>1003</v>
      </c>
      <c r="B208" s="438"/>
      <c r="C208" s="438"/>
      <c r="D208" s="438"/>
      <c r="E208" s="438"/>
      <c r="F208" s="438"/>
      <c r="G208" s="438"/>
      <c r="H208" s="438"/>
      <c r="I208" s="438"/>
      <c r="J208" s="438"/>
      <c r="K208" s="439"/>
      <c r="L208" s="61">
        <v>238036</v>
      </c>
      <c r="M208" s="61"/>
      <c r="N208" s="61"/>
      <c r="O208" s="61"/>
      <c r="BS208" s="41"/>
      <c r="BT208" s="2" t="s">
        <v>1003</v>
      </c>
      <c r="BU208" s="41"/>
    </row>
    <row r="209" spans="1:74" s="3" customFormat="1" ht="15" x14ac:dyDescent="0.25">
      <c r="A209" s="440" t="s">
        <v>1004</v>
      </c>
      <c r="B209" s="441"/>
      <c r="C209" s="441"/>
      <c r="D209" s="441"/>
      <c r="E209" s="441"/>
      <c r="F209" s="441"/>
      <c r="G209" s="441"/>
      <c r="H209" s="441"/>
      <c r="I209" s="441"/>
      <c r="J209" s="441"/>
      <c r="K209" s="442"/>
      <c r="L209" s="39">
        <v>8172577</v>
      </c>
      <c r="M209" s="39"/>
      <c r="N209" s="39"/>
      <c r="O209" s="39"/>
      <c r="BS209" s="41"/>
      <c r="BU209" s="41" t="s">
        <v>1004</v>
      </c>
    </row>
    <row r="210" spans="1:74" s="3" customFormat="1" ht="15" x14ac:dyDescent="0.25">
      <c r="A210" s="437" t="s">
        <v>1005</v>
      </c>
      <c r="B210" s="438"/>
      <c r="C210" s="438"/>
      <c r="D210" s="438"/>
      <c r="E210" s="438"/>
      <c r="F210" s="438"/>
      <c r="G210" s="438"/>
      <c r="H210" s="438"/>
      <c r="I210" s="438"/>
      <c r="J210" s="438"/>
      <c r="K210" s="439"/>
      <c r="L210" s="61">
        <v>1634515.4</v>
      </c>
      <c r="M210" s="61"/>
      <c r="N210" s="61"/>
      <c r="O210" s="61"/>
      <c r="BS210" s="41"/>
      <c r="BT210" s="2" t="s">
        <v>1005</v>
      </c>
      <c r="BU210" s="41"/>
    </row>
    <row r="211" spans="1:74" s="3" customFormat="1" ht="15" x14ac:dyDescent="0.25">
      <c r="A211" s="440" t="s">
        <v>1006</v>
      </c>
      <c r="B211" s="441"/>
      <c r="C211" s="441"/>
      <c r="D211" s="441"/>
      <c r="E211" s="441"/>
      <c r="F211" s="441"/>
      <c r="G211" s="441"/>
      <c r="H211" s="441"/>
      <c r="I211" s="441"/>
      <c r="J211" s="441"/>
      <c r="K211" s="442"/>
      <c r="L211" s="39">
        <v>9807092.4000000004</v>
      </c>
      <c r="M211" s="39"/>
      <c r="N211" s="39"/>
      <c r="O211" s="39"/>
      <c r="BS211" s="41"/>
      <c r="BU211" s="41"/>
      <c r="BV211" s="41" t="s">
        <v>1006</v>
      </c>
    </row>
    <row r="212" spans="1:74" s="3" customFormat="1" ht="53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74" s="16" customFormat="1" ht="12.75" customHeight="1" x14ac:dyDescent="0.2">
      <c r="A213" s="444" t="s">
        <v>1257</v>
      </c>
      <c r="B213" s="444"/>
      <c r="C213" s="444"/>
      <c r="D213" s="444"/>
      <c r="E213" s="444"/>
      <c r="F213" s="444"/>
      <c r="G213" s="444"/>
      <c r="H213" s="444"/>
      <c r="I213" s="444"/>
      <c r="J213" s="444"/>
      <c r="K213" s="444"/>
      <c r="L213" s="444"/>
      <c r="M213" s="444"/>
      <c r="N213" s="444"/>
      <c r="O213" s="444"/>
      <c r="P213" s="62"/>
      <c r="Q213" s="62"/>
      <c r="R213" s="62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</row>
    <row r="214" spans="1:74" s="16" customFormat="1" ht="12.75" customHeight="1" x14ac:dyDescent="0.2">
      <c r="A214" s="443" t="s">
        <v>1008</v>
      </c>
      <c r="B214" s="443"/>
      <c r="C214" s="443"/>
      <c r="D214" s="443"/>
      <c r="E214" s="443"/>
      <c r="F214" s="443"/>
      <c r="G214" s="443"/>
      <c r="H214" s="443"/>
      <c r="I214" s="443"/>
      <c r="J214" s="443"/>
      <c r="K214" s="443"/>
      <c r="L214" s="443"/>
      <c r="M214" s="443"/>
      <c r="N214" s="443"/>
      <c r="O214" s="443"/>
      <c r="P214" s="63"/>
      <c r="Q214" s="63"/>
      <c r="R214" s="63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</row>
    <row r="215" spans="1:74" s="16" customFormat="1" ht="13.5" customHeight="1" x14ac:dyDescent="0.25">
      <c r="A215" s="14"/>
      <c r="B215" s="14"/>
      <c r="C215" s="14"/>
      <c r="D215" s="14"/>
      <c r="E215" s="14"/>
      <c r="F215" s="14"/>
      <c r="G215" s="14"/>
      <c r="H215" s="64"/>
      <c r="I215" s="10"/>
      <c r="J215" s="10"/>
      <c r="K215" s="10"/>
      <c r="L215" s="10"/>
      <c r="M215" s="14"/>
      <c r="N215" s="14"/>
      <c r="O215" s="14"/>
      <c r="P215" s="3"/>
      <c r="Q215" s="3"/>
      <c r="R215" s="3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</row>
    <row r="216" spans="1:74" s="16" customFormat="1" ht="12.75" customHeight="1" x14ac:dyDescent="0.2">
      <c r="A216" s="444" t="s">
        <v>2571</v>
      </c>
      <c r="B216" s="444"/>
      <c r="C216" s="444"/>
      <c r="D216" s="444"/>
      <c r="E216" s="444"/>
      <c r="F216" s="444"/>
      <c r="G216" s="444"/>
      <c r="H216" s="444"/>
      <c r="I216" s="444"/>
      <c r="J216" s="444"/>
      <c r="K216" s="444"/>
      <c r="L216" s="444"/>
      <c r="M216" s="444"/>
      <c r="N216" s="444"/>
      <c r="O216" s="444"/>
      <c r="P216" s="62"/>
      <c r="Q216" s="62"/>
      <c r="R216" s="62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</row>
    <row r="217" spans="1:74" s="16" customFormat="1" ht="12.75" customHeight="1" x14ac:dyDescent="0.2">
      <c r="A217" s="443" t="s">
        <v>1008</v>
      </c>
      <c r="B217" s="443"/>
      <c r="C217" s="443"/>
      <c r="D217" s="443"/>
      <c r="E217" s="443"/>
      <c r="F217" s="443"/>
      <c r="G217" s="443"/>
      <c r="H217" s="443"/>
      <c r="I217" s="443"/>
      <c r="J217" s="443"/>
      <c r="K217" s="443"/>
      <c r="L217" s="443"/>
      <c r="M217" s="443"/>
      <c r="N217" s="443"/>
      <c r="O217" s="443"/>
      <c r="P217" s="63"/>
      <c r="Q217" s="63"/>
      <c r="R217" s="63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74" s="16" customFormat="1" ht="13.5" customHeight="1" x14ac:dyDescent="0.25">
      <c r="A218" s="14"/>
      <c r="B218" s="14"/>
      <c r="C218" s="14"/>
      <c r="D218" s="14"/>
      <c r="E218" s="14"/>
      <c r="F218" s="14"/>
      <c r="G218" s="14"/>
      <c r="H218" s="64"/>
      <c r="I218" s="10"/>
      <c r="J218" s="10"/>
      <c r="K218" s="10"/>
      <c r="L218" s="10"/>
      <c r="M218" s="14"/>
      <c r="N218" s="14"/>
      <c r="O218" s="14"/>
      <c r="P218" s="3"/>
      <c r="Q218" s="3"/>
      <c r="R218" s="3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</row>
    <row r="219" spans="1:74" s="16" customFormat="1" ht="12.75" customHeight="1" x14ac:dyDescent="0.2">
      <c r="A219" s="444" t="s">
        <v>1259</v>
      </c>
      <c r="B219" s="444"/>
      <c r="C219" s="444"/>
      <c r="D219" s="444"/>
      <c r="E219" s="444"/>
      <c r="F219" s="444"/>
      <c r="G219" s="444"/>
      <c r="H219" s="444"/>
      <c r="I219" s="444"/>
      <c r="J219" s="444"/>
      <c r="K219" s="444"/>
      <c r="L219" s="444"/>
      <c r="M219" s="444"/>
      <c r="N219" s="444"/>
      <c r="O219" s="444"/>
      <c r="P219" s="62"/>
      <c r="Q219" s="62"/>
      <c r="R219" s="62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</row>
    <row r="220" spans="1:74" s="16" customFormat="1" ht="12.75" customHeight="1" x14ac:dyDescent="0.2">
      <c r="A220" s="443" t="s">
        <v>1008</v>
      </c>
      <c r="B220" s="443"/>
      <c r="C220" s="443"/>
      <c r="D220" s="443"/>
      <c r="E220" s="443"/>
      <c r="F220" s="443"/>
      <c r="G220" s="443"/>
      <c r="H220" s="443"/>
      <c r="I220" s="443"/>
      <c r="J220" s="443"/>
      <c r="K220" s="443"/>
      <c r="L220" s="443"/>
      <c r="M220" s="443"/>
      <c r="N220" s="443"/>
      <c r="O220" s="443"/>
      <c r="P220" s="63"/>
      <c r="Q220" s="63"/>
      <c r="R220" s="63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</row>
    <row r="221" spans="1:74" s="16" customFormat="1" ht="13.5" customHeight="1" x14ac:dyDescent="0.25">
      <c r="A221" s="14"/>
      <c r="B221" s="14"/>
      <c r="C221" s="14"/>
      <c r="D221" s="14"/>
      <c r="E221" s="14"/>
      <c r="F221" s="14"/>
      <c r="G221" s="14"/>
      <c r="H221" s="64"/>
      <c r="I221" s="10"/>
      <c r="J221" s="10"/>
      <c r="K221" s="10"/>
      <c r="L221" s="10"/>
      <c r="M221" s="14"/>
      <c r="N221" s="14"/>
      <c r="O221" s="14"/>
      <c r="P221" s="3"/>
      <c r="Q221" s="3"/>
      <c r="R221" s="3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</row>
    <row r="222" spans="1:74" s="3" customFormat="1" ht="15" x14ac:dyDescent="0.25">
      <c r="A222" s="4"/>
      <c r="B222" s="4"/>
      <c r="C222" s="4"/>
      <c r="D222" s="4"/>
      <c r="E222" s="4"/>
      <c r="F222" s="4"/>
      <c r="G222" s="4"/>
      <c r="H222" s="14"/>
      <c r="I222" s="65"/>
      <c r="J222" s="65"/>
      <c r="K222" s="65"/>
      <c r="L222" s="65"/>
      <c r="M222" s="4"/>
      <c r="N222" s="4"/>
      <c r="O222" s="4"/>
    </row>
  </sheetData>
  <mergeCells count="154">
    <mergeCell ref="A219:O219"/>
    <mergeCell ref="A220:O220"/>
    <mergeCell ref="A211:K211"/>
    <mergeCell ref="A213:O213"/>
    <mergeCell ref="A214:O214"/>
    <mergeCell ref="A216:O216"/>
    <mergeCell ref="A217:O217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U48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2591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2592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2592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2593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432" t="s">
        <v>2595</v>
      </c>
      <c r="D30" s="432"/>
      <c r="E30" s="432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432" t="s">
        <v>1489</v>
      </c>
      <c r="D34" s="432"/>
      <c r="E34" s="432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/>
      <c r="C35" s="432" t="s">
        <v>2601</v>
      </c>
      <c r="D35" s="432"/>
      <c r="E35" s="432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432" t="s">
        <v>2038</v>
      </c>
      <c r="D36" s="432"/>
      <c r="E36" s="432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432" t="s">
        <v>1491</v>
      </c>
      <c r="D41" s="432"/>
      <c r="E41" s="432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432" t="s">
        <v>1492</v>
      </c>
      <c r="D42" s="432"/>
      <c r="E42" s="432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432" t="s">
        <v>133</v>
      </c>
      <c r="D43" s="432"/>
      <c r="E43" s="432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432" t="s">
        <v>2608</v>
      </c>
      <c r="D48" s="432"/>
      <c r="E48" s="432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432" t="s">
        <v>2610</v>
      </c>
      <c r="D49" s="432"/>
      <c r="E49" s="432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434" t="s">
        <v>1493</v>
      </c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6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432" t="s">
        <v>204</v>
      </c>
      <c r="D51" s="432"/>
      <c r="E51" s="432"/>
      <c r="F51" s="3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2611</v>
      </c>
      <c r="O51" s="39">
        <v>1633.99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2612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2613</v>
      </c>
      <c r="F53" s="49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2614</v>
      </c>
      <c r="F54" s="49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432" t="s">
        <v>2615</v>
      </c>
      <c r="D56" s="432"/>
      <c r="E56" s="432"/>
      <c r="F56" s="35" t="s">
        <v>437</v>
      </c>
      <c r="G56" s="55">
        <v>4</v>
      </c>
      <c r="H56" s="39">
        <v>1067.6600000000001</v>
      </c>
      <c r="I56" s="39"/>
      <c r="J56" s="39">
        <v>1067.6600000000001</v>
      </c>
      <c r="K56" s="37" t="s">
        <v>42</v>
      </c>
      <c r="L56" s="39">
        <v>36556.68</v>
      </c>
      <c r="M56" s="39"/>
      <c r="N56" s="40"/>
      <c r="O56" s="39">
        <v>36556.68</v>
      </c>
      <c r="BP56" s="33"/>
      <c r="BQ56" s="41" t="s">
        <v>2615</v>
      </c>
    </row>
    <row r="57" spans="1:69" s="3" customFormat="1" ht="67.5" x14ac:dyDescent="0.25">
      <c r="A57" s="35" t="s">
        <v>119</v>
      </c>
      <c r="B57" s="36" t="s">
        <v>1498</v>
      </c>
      <c r="C57" s="432" t="s">
        <v>2616</v>
      </c>
      <c r="D57" s="432"/>
      <c r="E57" s="432"/>
      <c r="F57" s="35" t="s">
        <v>437</v>
      </c>
      <c r="G57" s="55">
        <v>28</v>
      </c>
      <c r="H57" s="39">
        <v>804.42</v>
      </c>
      <c r="I57" s="39"/>
      <c r="J57" s="39">
        <v>804.42</v>
      </c>
      <c r="K57" s="37" t="s">
        <v>42</v>
      </c>
      <c r="L57" s="39">
        <v>192803.39</v>
      </c>
      <c r="M57" s="39"/>
      <c r="N57" s="40"/>
      <c r="O57" s="39">
        <v>192803.39</v>
      </c>
      <c r="BP57" s="33"/>
      <c r="BQ57" s="41" t="s">
        <v>2616</v>
      </c>
    </row>
    <row r="58" spans="1:69" s="3" customFormat="1" ht="68.25" x14ac:dyDescent="0.25">
      <c r="A58" s="35" t="s">
        <v>1088</v>
      </c>
      <c r="B58" s="36" t="s">
        <v>1498</v>
      </c>
      <c r="C58" s="432" t="s">
        <v>2617</v>
      </c>
      <c r="D58" s="432"/>
      <c r="E58" s="432"/>
      <c r="F58" s="35" t="s">
        <v>437</v>
      </c>
      <c r="G58" s="55">
        <v>2</v>
      </c>
      <c r="H58" s="39">
        <v>1364.57</v>
      </c>
      <c r="I58" s="39"/>
      <c r="J58" s="39">
        <v>1364.57</v>
      </c>
      <c r="K58" s="37" t="s">
        <v>42</v>
      </c>
      <c r="L58" s="39">
        <v>23361.439999999999</v>
      </c>
      <c r="M58" s="39"/>
      <c r="N58" s="40"/>
      <c r="O58" s="39">
        <v>23361.439999999999</v>
      </c>
      <c r="BP58" s="33"/>
      <c r="BQ58" s="41" t="s">
        <v>2617</v>
      </c>
    </row>
    <row r="59" spans="1:69" s="3" customFormat="1" ht="68.25" x14ac:dyDescent="0.25">
      <c r="A59" s="35" t="s">
        <v>126</v>
      </c>
      <c r="B59" s="36" t="s">
        <v>2618</v>
      </c>
      <c r="C59" s="432" t="s">
        <v>2619</v>
      </c>
      <c r="D59" s="432"/>
      <c r="E59" s="432"/>
      <c r="F59" s="3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BP59" s="33"/>
      <c r="BQ59" s="41" t="s">
        <v>2619</v>
      </c>
    </row>
    <row r="60" spans="1:69" s="3" customFormat="1" ht="67.5" x14ac:dyDescent="0.25">
      <c r="A60" s="35" t="s">
        <v>131</v>
      </c>
      <c r="B60" s="36" t="s">
        <v>1498</v>
      </c>
      <c r="C60" s="432" t="s">
        <v>2620</v>
      </c>
      <c r="D60" s="432"/>
      <c r="E60" s="432"/>
      <c r="F60" s="3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BP60" s="33"/>
      <c r="BQ60" s="41" t="s">
        <v>2620</v>
      </c>
    </row>
    <row r="61" spans="1:69" s="3" customFormat="1" ht="67.5" x14ac:dyDescent="0.25">
      <c r="A61" s="35" t="s">
        <v>1097</v>
      </c>
      <c r="B61" s="36" t="s">
        <v>2621</v>
      </c>
      <c r="C61" s="432" t="s">
        <v>2622</v>
      </c>
      <c r="D61" s="432"/>
      <c r="E61" s="432"/>
      <c r="F61" s="3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BP61" s="33"/>
      <c r="BQ61" s="41" t="s">
        <v>2622</v>
      </c>
    </row>
    <row r="62" spans="1:69" s="3" customFormat="1" ht="15" x14ac:dyDescent="0.25">
      <c r="A62" s="42"/>
      <c r="B62" s="43"/>
      <c r="C62" s="44" t="s">
        <v>2623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5" x14ac:dyDescent="0.25">
      <c r="A63" s="434" t="s">
        <v>2053</v>
      </c>
      <c r="B63" s="435"/>
      <c r="C63" s="435"/>
      <c r="D63" s="435"/>
      <c r="E63" s="435"/>
      <c r="F63" s="435"/>
      <c r="G63" s="435"/>
      <c r="H63" s="435"/>
      <c r="I63" s="435"/>
      <c r="J63" s="435"/>
      <c r="K63" s="435"/>
      <c r="L63" s="435"/>
      <c r="M63" s="435"/>
      <c r="N63" s="435"/>
      <c r="O63" s="436"/>
      <c r="BP63" s="33" t="s">
        <v>2053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432" t="s">
        <v>256</v>
      </c>
      <c r="D64" s="432"/>
      <c r="E64" s="432"/>
      <c r="F64" s="3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2624</v>
      </c>
      <c r="O64" s="39">
        <v>4078.3</v>
      </c>
      <c r="BP64" s="33"/>
      <c r="BQ64" s="41" t="s">
        <v>256</v>
      </c>
    </row>
    <row r="65" spans="1:69" s="3" customFormat="1" ht="15" x14ac:dyDescent="0.25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2625</v>
      </c>
      <c r="F66" s="49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2626</v>
      </c>
      <c r="F67" s="49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1103</v>
      </c>
      <c r="B69" s="36" t="s">
        <v>246</v>
      </c>
      <c r="C69" s="432" t="s">
        <v>247</v>
      </c>
      <c r="D69" s="432"/>
      <c r="E69" s="432"/>
      <c r="F69" s="3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2627</v>
      </c>
      <c r="O69" s="39">
        <v>1835.34</v>
      </c>
      <c r="BP69" s="33"/>
      <c r="BQ69" s="41" t="s">
        <v>247</v>
      </c>
    </row>
    <row r="70" spans="1:69" s="3" customFormat="1" ht="15" x14ac:dyDescent="0.25">
      <c r="A70" s="42"/>
      <c r="B70" s="43"/>
      <c r="C70" s="44" t="s">
        <v>2628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2629</v>
      </c>
      <c r="F71" s="49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2630</v>
      </c>
      <c r="F72" s="49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1105</v>
      </c>
      <c r="B74" s="36" t="s">
        <v>1539</v>
      </c>
      <c r="C74" s="432" t="s">
        <v>1540</v>
      </c>
      <c r="D74" s="432"/>
      <c r="E74" s="432"/>
      <c r="F74" s="35" t="s">
        <v>56</v>
      </c>
      <c r="G74" s="38">
        <v>0.4</v>
      </c>
      <c r="H74" s="39" t="s">
        <v>1541</v>
      </c>
      <c r="I74" s="39" t="s">
        <v>1542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2631</v>
      </c>
      <c r="O74" s="39">
        <v>1036.96</v>
      </c>
      <c r="BP74" s="33"/>
      <c r="BQ74" s="41" t="s">
        <v>1540</v>
      </c>
    </row>
    <row r="75" spans="1:69" s="3" customFormat="1" ht="15" x14ac:dyDescent="0.25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2632</v>
      </c>
      <c r="F76" s="49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2633</v>
      </c>
      <c r="F77" s="49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432" t="s">
        <v>74</v>
      </c>
      <c r="D79" s="432"/>
      <c r="E79" s="432"/>
      <c r="F79" s="3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2634</v>
      </c>
      <c r="O79" s="39">
        <v>3405.42</v>
      </c>
      <c r="BP79" s="33"/>
      <c r="BQ79" s="41" t="s">
        <v>74</v>
      </c>
    </row>
    <row r="80" spans="1:69" s="3" customFormat="1" ht="15" x14ac:dyDescent="0.25">
      <c r="A80" s="42"/>
      <c r="B80" s="43"/>
      <c r="C80" s="44" t="s">
        <v>2635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2636</v>
      </c>
      <c r="F81" s="49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2637</v>
      </c>
      <c r="F82" s="49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432" t="s">
        <v>65</v>
      </c>
      <c r="D84" s="432"/>
      <c r="E84" s="432"/>
      <c r="F84" s="3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2638</v>
      </c>
      <c r="O84" s="39">
        <v>692.59</v>
      </c>
      <c r="BP84" s="33"/>
      <c r="BQ84" s="41" t="s">
        <v>65</v>
      </c>
    </row>
    <row r="85" spans="1:69" s="3" customFormat="1" ht="15" x14ac:dyDescent="0.25">
      <c r="A85" s="42"/>
      <c r="B85" s="43"/>
      <c r="C85" s="44" t="s">
        <v>1406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2639</v>
      </c>
      <c r="F86" s="49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2640</v>
      </c>
      <c r="F87" s="49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BP88" s="33"/>
      <c r="BQ88" s="41"/>
    </row>
    <row r="89" spans="1:69" s="3" customFormat="1" ht="67.5" x14ac:dyDescent="0.25">
      <c r="A89" s="35" t="s">
        <v>1127</v>
      </c>
      <c r="B89" s="36" t="s">
        <v>54</v>
      </c>
      <c r="C89" s="432" t="s">
        <v>55</v>
      </c>
      <c r="D89" s="432"/>
      <c r="E89" s="432"/>
      <c r="F89" s="3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2641</v>
      </c>
      <c r="O89" s="39">
        <v>1959.38</v>
      </c>
      <c r="BP89" s="33"/>
      <c r="BQ89" s="41" t="s">
        <v>55</v>
      </c>
    </row>
    <row r="90" spans="1:69" s="3" customFormat="1" ht="15" x14ac:dyDescent="0.25">
      <c r="A90" s="42"/>
      <c r="B90" s="43"/>
      <c r="C90" s="44" t="s">
        <v>2642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2643</v>
      </c>
      <c r="F91" s="49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2644</v>
      </c>
      <c r="F92" s="49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BP93" s="33"/>
      <c r="BQ93" s="41"/>
    </row>
    <row r="94" spans="1:69" s="3" customFormat="1" ht="68.25" x14ac:dyDescent="0.25">
      <c r="A94" s="35" t="s">
        <v>1137</v>
      </c>
      <c r="B94" s="36" t="s">
        <v>1559</v>
      </c>
      <c r="C94" s="432" t="s">
        <v>2645</v>
      </c>
      <c r="D94" s="432"/>
      <c r="E94" s="432"/>
      <c r="F94" s="3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BP94" s="33"/>
      <c r="BQ94" s="41" t="s">
        <v>2645</v>
      </c>
    </row>
    <row r="95" spans="1:69" s="3" customFormat="1" ht="15" x14ac:dyDescent="0.25">
      <c r="A95" s="42"/>
      <c r="B95" s="43"/>
      <c r="C95" s="44" t="s">
        <v>1317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8.25" x14ac:dyDescent="0.25">
      <c r="A96" s="35" t="s">
        <v>171</v>
      </c>
      <c r="B96" s="36" t="s">
        <v>1559</v>
      </c>
      <c r="C96" s="432" t="s">
        <v>2619</v>
      </c>
      <c r="D96" s="432"/>
      <c r="E96" s="432"/>
      <c r="F96" s="3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BP96" s="33"/>
      <c r="BQ96" s="41" t="s">
        <v>2619</v>
      </c>
    </row>
    <row r="97" spans="1:69" s="3" customFormat="1" ht="15" x14ac:dyDescent="0.25">
      <c r="A97" s="42"/>
      <c r="B97" s="43"/>
      <c r="C97" s="44" t="s">
        <v>299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68.25" x14ac:dyDescent="0.25">
      <c r="A98" s="35" t="s">
        <v>181</v>
      </c>
      <c r="B98" s="36" t="s">
        <v>1559</v>
      </c>
      <c r="C98" s="432" t="s">
        <v>2646</v>
      </c>
      <c r="D98" s="432"/>
      <c r="E98" s="432"/>
      <c r="F98" s="3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BP98" s="33"/>
      <c r="BQ98" s="41" t="s">
        <v>2646</v>
      </c>
    </row>
    <row r="99" spans="1:69" s="3" customFormat="1" ht="15" x14ac:dyDescent="0.25">
      <c r="A99" s="42"/>
      <c r="B99" s="43"/>
      <c r="C99" s="44" t="s">
        <v>272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</row>
    <row r="100" spans="1:69" s="3" customFormat="1" ht="68.25" x14ac:dyDescent="0.25">
      <c r="A100" s="35" t="s">
        <v>185</v>
      </c>
      <c r="B100" s="36" t="s">
        <v>2647</v>
      </c>
      <c r="C100" s="432" t="s">
        <v>2648</v>
      </c>
      <c r="D100" s="432"/>
      <c r="E100" s="432"/>
      <c r="F100" s="3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BP100" s="33"/>
      <c r="BQ100" s="41" t="s">
        <v>2648</v>
      </c>
    </row>
    <row r="101" spans="1:69" s="3" customFormat="1" ht="15" x14ac:dyDescent="0.25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8.25" x14ac:dyDescent="0.25">
      <c r="A102" s="35" t="s">
        <v>187</v>
      </c>
      <c r="B102" s="36" t="s">
        <v>1572</v>
      </c>
      <c r="C102" s="432" t="s">
        <v>2650</v>
      </c>
      <c r="D102" s="432"/>
      <c r="E102" s="432"/>
      <c r="F102" s="3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BP102" s="33"/>
      <c r="BQ102" s="41" t="s">
        <v>2650</v>
      </c>
    </row>
    <row r="103" spans="1:69" s="3" customFormat="1" ht="15" x14ac:dyDescent="0.25">
      <c r="A103" s="42"/>
      <c r="B103" s="43"/>
      <c r="C103" s="44" t="s">
        <v>2651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8.25" x14ac:dyDescent="0.25">
      <c r="A104" s="35" t="s">
        <v>196</v>
      </c>
      <c r="B104" s="36" t="s">
        <v>2652</v>
      </c>
      <c r="C104" s="432" t="s">
        <v>2653</v>
      </c>
      <c r="D104" s="432"/>
      <c r="E104" s="432"/>
      <c r="F104" s="3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BP104" s="33"/>
      <c r="BQ104" s="41" t="s">
        <v>2653</v>
      </c>
    </row>
    <row r="105" spans="1:69" s="3" customFormat="1" ht="15" x14ac:dyDescent="0.25">
      <c r="A105" s="42"/>
      <c r="B105" s="43"/>
      <c r="C105" s="44" t="s">
        <v>2654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8.25" x14ac:dyDescent="0.25">
      <c r="A106" s="35" t="s">
        <v>198</v>
      </c>
      <c r="B106" s="36" t="s">
        <v>1572</v>
      </c>
      <c r="C106" s="432" t="s">
        <v>2655</v>
      </c>
      <c r="D106" s="432"/>
      <c r="E106" s="432"/>
      <c r="F106" s="3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BP106" s="33"/>
      <c r="BQ106" s="41" t="s">
        <v>2655</v>
      </c>
    </row>
    <row r="107" spans="1:69" s="3" customFormat="1" ht="15" x14ac:dyDescent="0.25">
      <c r="A107" s="42"/>
      <c r="B107" s="43"/>
      <c r="C107" s="44" t="s">
        <v>2656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79.5" x14ac:dyDescent="0.25">
      <c r="A108" s="35" t="s">
        <v>200</v>
      </c>
      <c r="B108" s="36" t="s">
        <v>1559</v>
      </c>
      <c r="C108" s="432" t="s">
        <v>2657</v>
      </c>
      <c r="D108" s="432"/>
      <c r="E108" s="432"/>
      <c r="F108" s="3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BP108" s="33"/>
      <c r="BQ108" s="41" t="s">
        <v>2657</v>
      </c>
    </row>
    <row r="109" spans="1:69" s="3" customFormat="1" ht="15" x14ac:dyDescent="0.25">
      <c r="A109" s="42"/>
      <c r="B109" s="43"/>
      <c r="C109" s="44" t="s">
        <v>1331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79.5" x14ac:dyDescent="0.25">
      <c r="A110" s="35" t="s">
        <v>202</v>
      </c>
      <c r="B110" s="36" t="s">
        <v>1572</v>
      </c>
      <c r="C110" s="432" t="s">
        <v>2658</v>
      </c>
      <c r="D110" s="432"/>
      <c r="E110" s="432"/>
      <c r="F110" s="3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BP110" s="33"/>
      <c r="BQ110" s="41" t="s">
        <v>2658</v>
      </c>
    </row>
    <row r="111" spans="1:69" s="3" customFormat="1" ht="15" x14ac:dyDescent="0.25">
      <c r="A111" s="42"/>
      <c r="B111" s="43"/>
      <c r="C111" s="44" t="s">
        <v>2659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79.5" x14ac:dyDescent="0.25">
      <c r="A112" s="35" t="s">
        <v>211</v>
      </c>
      <c r="B112" s="36" t="s">
        <v>1581</v>
      </c>
      <c r="C112" s="432" t="s">
        <v>2660</v>
      </c>
      <c r="D112" s="432"/>
      <c r="E112" s="432"/>
      <c r="F112" s="3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BP112" s="33"/>
      <c r="BQ112" s="41" t="s">
        <v>2660</v>
      </c>
    </row>
    <row r="113" spans="1:69" s="3" customFormat="1" ht="15" x14ac:dyDescent="0.25">
      <c r="A113" s="42"/>
      <c r="B113" s="43"/>
      <c r="C113" s="44" t="s">
        <v>2661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79.5" x14ac:dyDescent="0.25">
      <c r="A114" s="35" t="s">
        <v>213</v>
      </c>
      <c r="B114" s="36" t="s">
        <v>1581</v>
      </c>
      <c r="C114" s="432" t="s">
        <v>2662</v>
      </c>
      <c r="D114" s="432"/>
      <c r="E114" s="432"/>
      <c r="F114" s="3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BP114" s="33"/>
      <c r="BQ114" s="41" t="s">
        <v>2662</v>
      </c>
    </row>
    <row r="115" spans="1:69" s="3" customFormat="1" ht="15" x14ac:dyDescent="0.25">
      <c r="A115" s="42"/>
      <c r="B115" s="43"/>
      <c r="C115" s="44" t="s">
        <v>2663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215</v>
      </c>
      <c r="B116" s="36" t="s">
        <v>2664</v>
      </c>
      <c r="C116" s="432" t="s">
        <v>2665</v>
      </c>
      <c r="D116" s="432"/>
      <c r="E116" s="432"/>
      <c r="F116" s="3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BP116" s="33"/>
      <c r="BQ116" s="41" t="s">
        <v>2665</v>
      </c>
    </row>
    <row r="117" spans="1:69" s="3" customFormat="1" ht="15" x14ac:dyDescent="0.25">
      <c r="A117" s="42"/>
      <c r="B117" s="43"/>
      <c r="C117" s="44" t="s">
        <v>299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432" t="s">
        <v>311</v>
      </c>
      <c r="D118" s="432"/>
      <c r="E118" s="432"/>
      <c r="F118" s="3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2666</v>
      </c>
      <c r="O118" s="39">
        <v>2059.81</v>
      </c>
      <c r="BP118" s="33"/>
      <c r="BQ118" s="41" t="s">
        <v>311</v>
      </c>
    </row>
    <row r="119" spans="1:69" s="3" customFormat="1" ht="15" x14ac:dyDescent="0.25">
      <c r="A119" s="42"/>
      <c r="B119" s="43"/>
      <c r="C119" s="44" t="s">
        <v>2667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2668</v>
      </c>
      <c r="F120" s="49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2669</v>
      </c>
      <c r="F121" s="49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219</v>
      </c>
      <c r="B123" s="36" t="s">
        <v>1593</v>
      </c>
      <c r="C123" s="432" t="s">
        <v>2670</v>
      </c>
      <c r="D123" s="432"/>
      <c r="E123" s="432"/>
      <c r="F123" s="3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BP123" s="33"/>
      <c r="BQ123" s="41" t="s">
        <v>2670</v>
      </c>
    </row>
    <row r="124" spans="1:69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221</v>
      </c>
      <c r="B125" s="36" t="s">
        <v>1593</v>
      </c>
      <c r="C125" s="432" t="s">
        <v>2671</v>
      </c>
      <c r="D125" s="432"/>
      <c r="E125" s="432"/>
      <c r="F125" s="3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BP125" s="33"/>
      <c r="BQ125" s="41" t="s">
        <v>2671</v>
      </c>
    </row>
    <row r="126" spans="1:69" s="3" customFormat="1" ht="15" x14ac:dyDescent="0.25">
      <c r="A126" s="42"/>
      <c r="B126" s="43"/>
      <c r="C126" s="44" t="s">
        <v>266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230</v>
      </c>
      <c r="B127" s="36" t="s">
        <v>1593</v>
      </c>
      <c r="C127" s="432" t="s">
        <v>2672</v>
      </c>
      <c r="D127" s="432"/>
      <c r="E127" s="432"/>
      <c r="F127" s="3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BP127" s="33"/>
      <c r="BQ127" s="41" t="s">
        <v>2672</v>
      </c>
    </row>
    <row r="128" spans="1:69" s="3" customFormat="1" ht="15" x14ac:dyDescent="0.25">
      <c r="A128" s="42"/>
      <c r="B128" s="43"/>
      <c r="C128" s="44" t="s">
        <v>287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232</v>
      </c>
      <c r="B129" s="36" t="s">
        <v>1593</v>
      </c>
      <c r="C129" s="432" t="s">
        <v>2673</v>
      </c>
      <c r="D129" s="432"/>
      <c r="E129" s="432"/>
      <c r="F129" s="3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BP129" s="33"/>
      <c r="BQ129" s="41" t="s">
        <v>2673</v>
      </c>
    </row>
    <row r="130" spans="1:69" s="3" customFormat="1" ht="15" x14ac:dyDescent="0.25">
      <c r="A130" s="42"/>
      <c r="B130" s="43"/>
      <c r="C130" s="44" t="s">
        <v>321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34" t="s">
        <v>2107</v>
      </c>
      <c r="B131" s="435"/>
      <c r="C131" s="435"/>
      <c r="D131" s="435"/>
      <c r="E131" s="435"/>
      <c r="F131" s="435"/>
      <c r="G131" s="435"/>
      <c r="H131" s="435"/>
      <c r="I131" s="435"/>
      <c r="J131" s="435"/>
      <c r="K131" s="435"/>
      <c r="L131" s="435"/>
      <c r="M131" s="435"/>
      <c r="N131" s="435"/>
      <c r="O131" s="436"/>
      <c r="BP131" s="33" t="s">
        <v>2107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432" t="s">
        <v>590</v>
      </c>
      <c r="D132" s="432"/>
      <c r="E132" s="432"/>
      <c r="F132" s="3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2674</v>
      </c>
      <c r="O132" s="39">
        <v>9.3699999999999992</v>
      </c>
      <c r="BP132" s="33"/>
      <c r="BQ132" s="41" t="s">
        <v>590</v>
      </c>
    </row>
    <row r="133" spans="1:69" s="3" customFormat="1" ht="15" x14ac:dyDescent="0.25">
      <c r="A133" s="42"/>
      <c r="B133" s="43"/>
      <c r="C133" s="44" t="s">
        <v>2314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2675</v>
      </c>
      <c r="F134" s="49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2676</v>
      </c>
      <c r="F135" s="49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BP136" s="33"/>
      <c r="BQ136" s="41"/>
    </row>
    <row r="137" spans="1:69" s="3" customFormat="1" ht="45" x14ac:dyDescent="0.25">
      <c r="A137" s="35" t="s">
        <v>2677</v>
      </c>
      <c r="B137" s="36" t="s">
        <v>2113</v>
      </c>
      <c r="C137" s="432" t="s">
        <v>2678</v>
      </c>
      <c r="D137" s="432"/>
      <c r="E137" s="432"/>
      <c r="F137" s="35" t="s">
        <v>437</v>
      </c>
      <c r="G137" s="55">
        <v>1</v>
      </c>
      <c r="H137" s="39">
        <v>1737.2</v>
      </c>
      <c r="I137" s="39"/>
      <c r="J137" s="39"/>
      <c r="K137" s="37" t="s">
        <v>52</v>
      </c>
      <c r="L137" s="39">
        <v>10822.76</v>
      </c>
      <c r="M137" s="39"/>
      <c r="N137" s="40"/>
      <c r="O137" s="39"/>
      <c r="BP137" s="33"/>
      <c r="BQ137" s="41" t="s">
        <v>2678</v>
      </c>
    </row>
    <row r="138" spans="1:69" s="3" customFormat="1" ht="15" x14ac:dyDescent="0.25">
      <c r="A138" s="434" t="s">
        <v>2679</v>
      </c>
      <c r="B138" s="435"/>
      <c r="C138" s="435"/>
      <c r="D138" s="435"/>
      <c r="E138" s="435"/>
      <c r="F138" s="435"/>
      <c r="G138" s="435"/>
      <c r="H138" s="435"/>
      <c r="I138" s="435"/>
      <c r="J138" s="435"/>
      <c r="K138" s="435"/>
      <c r="L138" s="435"/>
      <c r="M138" s="435"/>
      <c r="N138" s="435"/>
      <c r="O138" s="436"/>
      <c r="BP138" s="33" t="s">
        <v>2679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432" t="s">
        <v>325</v>
      </c>
      <c r="D139" s="432"/>
      <c r="E139" s="432"/>
      <c r="F139" s="35" t="s">
        <v>326</v>
      </c>
      <c r="G139" s="55">
        <v>10</v>
      </c>
      <c r="H139" s="39" t="s">
        <v>1438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BP139" s="33"/>
      <c r="BQ139" s="41" t="s">
        <v>325</v>
      </c>
    </row>
    <row r="140" spans="1:69" s="3" customFormat="1" ht="15" x14ac:dyDescent="0.25">
      <c r="A140" s="47"/>
      <c r="B140" s="48"/>
      <c r="C140" s="48"/>
      <c r="D140" s="48"/>
      <c r="E140" s="49" t="s">
        <v>1678</v>
      </c>
      <c r="F140" s="49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BP140" s="33"/>
      <c r="BQ140" s="41"/>
    </row>
    <row r="141" spans="1:69" s="3" customFormat="1" ht="15" x14ac:dyDescent="0.25">
      <c r="A141" s="47"/>
      <c r="B141" s="48"/>
      <c r="C141" s="48"/>
      <c r="D141" s="48"/>
      <c r="E141" s="49" t="s">
        <v>1679</v>
      </c>
      <c r="F141" s="49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47</v>
      </c>
      <c r="F142" s="49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BP142" s="33"/>
      <c r="BQ142" s="41"/>
    </row>
    <row r="143" spans="1:69" s="3" customFormat="1" ht="67.5" x14ac:dyDescent="0.25">
      <c r="A143" s="35" t="s">
        <v>288</v>
      </c>
      <c r="B143" s="36" t="s">
        <v>1680</v>
      </c>
      <c r="C143" s="432" t="s">
        <v>2165</v>
      </c>
      <c r="D143" s="432"/>
      <c r="E143" s="432"/>
      <c r="F143" s="3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BP143" s="33"/>
      <c r="BQ143" s="41" t="s">
        <v>2165</v>
      </c>
    </row>
    <row r="144" spans="1:69" s="3" customFormat="1" ht="67.5" x14ac:dyDescent="0.25">
      <c r="A144" s="35" t="s">
        <v>300</v>
      </c>
      <c r="B144" s="36" t="s">
        <v>1682</v>
      </c>
      <c r="C144" s="432" t="s">
        <v>2166</v>
      </c>
      <c r="D144" s="432"/>
      <c r="E144" s="432"/>
      <c r="F144" s="3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BP144" s="33"/>
      <c r="BQ144" s="41" t="s">
        <v>2166</v>
      </c>
    </row>
    <row r="145" spans="1:69" s="3" customFormat="1" ht="67.5" x14ac:dyDescent="0.25">
      <c r="A145" s="35" t="s">
        <v>309</v>
      </c>
      <c r="B145" s="36" t="s">
        <v>2680</v>
      </c>
      <c r="C145" s="432" t="s">
        <v>2167</v>
      </c>
      <c r="D145" s="432"/>
      <c r="E145" s="432"/>
      <c r="F145" s="3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BP145" s="33"/>
      <c r="BQ145" s="41" t="s">
        <v>2167</v>
      </c>
    </row>
    <row r="146" spans="1:69" s="3" customFormat="1" ht="67.5" x14ac:dyDescent="0.25">
      <c r="A146" s="35" t="s">
        <v>323</v>
      </c>
      <c r="B146" s="36" t="s">
        <v>1686</v>
      </c>
      <c r="C146" s="432" t="s">
        <v>1687</v>
      </c>
      <c r="D146" s="432"/>
      <c r="E146" s="432"/>
      <c r="F146" s="35" t="s">
        <v>1688</v>
      </c>
      <c r="G146" s="60">
        <v>0.14399999999999999</v>
      </c>
      <c r="H146" s="39" t="s">
        <v>1689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BP146" s="33"/>
      <c r="BQ146" s="41" t="s">
        <v>1687</v>
      </c>
    </row>
    <row r="147" spans="1:69" s="3" customFormat="1" ht="15" x14ac:dyDescent="0.25">
      <c r="A147" s="42"/>
      <c r="B147" s="43"/>
      <c r="C147" s="44" t="s">
        <v>2681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2682</v>
      </c>
      <c r="F148" s="49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2683</v>
      </c>
      <c r="F149" s="49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BP149" s="33"/>
      <c r="BQ149" s="41"/>
    </row>
    <row r="150" spans="1:69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BP150" s="33"/>
      <c r="BQ150" s="41"/>
    </row>
    <row r="151" spans="1:69" s="3" customFormat="1" ht="67.5" x14ac:dyDescent="0.25">
      <c r="A151" s="35" t="s">
        <v>331</v>
      </c>
      <c r="B151" s="36" t="s">
        <v>1693</v>
      </c>
      <c r="C151" s="432" t="s">
        <v>1694</v>
      </c>
      <c r="D151" s="432"/>
      <c r="E151" s="432"/>
      <c r="F151" s="3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BP151" s="33"/>
      <c r="BQ151" s="41" t="s">
        <v>1694</v>
      </c>
    </row>
    <row r="152" spans="1:69" s="3" customFormat="1" ht="15" x14ac:dyDescent="0.25">
      <c r="A152" s="434" t="s">
        <v>2684</v>
      </c>
      <c r="B152" s="435"/>
      <c r="C152" s="435"/>
      <c r="D152" s="435"/>
      <c r="E152" s="435"/>
      <c r="F152" s="435"/>
      <c r="G152" s="435"/>
      <c r="H152" s="435"/>
      <c r="I152" s="435"/>
      <c r="J152" s="435"/>
      <c r="K152" s="435"/>
      <c r="L152" s="435"/>
      <c r="M152" s="435"/>
      <c r="N152" s="435"/>
      <c r="O152" s="436"/>
      <c r="BP152" s="33" t="s">
        <v>2684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432" t="s">
        <v>579</v>
      </c>
      <c r="D153" s="432"/>
      <c r="E153" s="432"/>
      <c r="F153" s="3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2685</v>
      </c>
      <c r="O153" s="39">
        <v>119.84</v>
      </c>
      <c r="BP153" s="33"/>
      <c r="BQ153" s="41" t="s">
        <v>579</v>
      </c>
    </row>
    <row r="154" spans="1:69" s="3" customFormat="1" ht="15" x14ac:dyDescent="0.25">
      <c r="A154" s="47"/>
      <c r="B154" s="48"/>
      <c r="C154" s="48"/>
      <c r="D154" s="48"/>
      <c r="E154" s="49" t="s">
        <v>2686</v>
      </c>
      <c r="F154" s="49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2687</v>
      </c>
      <c r="F155" s="49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BP156" s="33"/>
      <c r="BQ156" s="41"/>
    </row>
    <row r="157" spans="1:69" s="3" customFormat="1" ht="45" x14ac:dyDescent="0.25">
      <c r="A157" s="35" t="s">
        <v>2112</v>
      </c>
      <c r="B157" s="36" t="s">
        <v>2120</v>
      </c>
      <c r="C157" s="432" t="s">
        <v>1619</v>
      </c>
      <c r="D157" s="432"/>
      <c r="E157" s="432"/>
      <c r="F157" s="35" t="s">
        <v>437</v>
      </c>
      <c r="G157" s="55">
        <v>2</v>
      </c>
      <c r="H157" s="39">
        <v>1576.88</v>
      </c>
      <c r="I157" s="39"/>
      <c r="J157" s="39"/>
      <c r="K157" s="37" t="s">
        <v>52</v>
      </c>
      <c r="L157" s="39">
        <v>19647.919999999998</v>
      </c>
      <c r="M157" s="39"/>
      <c r="N157" s="40"/>
      <c r="O157" s="39"/>
      <c r="BP157" s="33"/>
      <c r="BQ157" s="41" t="s">
        <v>1619</v>
      </c>
    </row>
    <row r="158" spans="1:69" s="3" customFormat="1" ht="67.5" x14ac:dyDescent="0.25">
      <c r="A158" s="35" t="s">
        <v>342</v>
      </c>
      <c r="B158" s="36" t="s">
        <v>1620</v>
      </c>
      <c r="C158" s="432" t="s">
        <v>1621</v>
      </c>
      <c r="D158" s="432"/>
      <c r="E158" s="432"/>
      <c r="F158" s="35" t="s">
        <v>109</v>
      </c>
      <c r="G158" s="55">
        <v>6</v>
      </c>
      <c r="H158" s="39" t="s">
        <v>1622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BP158" s="33"/>
      <c r="BQ158" s="41" t="s">
        <v>1621</v>
      </c>
    </row>
    <row r="159" spans="1:69" s="3" customFormat="1" ht="15" x14ac:dyDescent="0.25">
      <c r="A159" s="47"/>
      <c r="B159" s="48"/>
      <c r="C159" s="48"/>
      <c r="D159" s="48"/>
      <c r="E159" s="49" t="s">
        <v>2688</v>
      </c>
      <c r="F159" s="49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2689</v>
      </c>
      <c r="F160" s="49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BP161" s="33"/>
      <c r="BQ161" s="41"/>
    </row>
    <row r="162" spans="1:69" s="3" customFormat="1" ht="45" x14ac:dyDescent="0.25">
      <c r="A162" s="35" t="s">
        <v>2690</v>
      </c>
      <c r="B162" s="36" t="s">
        <v>2125</v>
      </c>
      <c r="C162" s="432" t="s">
        <v>2126</v>
      </c>
      <c r="D162" s="432"/>
      <c r="E162" s="432"/>
      <c r="F162" s="35" t="s">
        <v>437</v>
      </c>
      <c r="G162" s="55">
        <v>6</v>
      </c>
      <c r="H162" s="39">
        <v>2403.11</v>
      </c>
      <c r="I162" s="39"/>
      <c r="J162" s="39"/>
      <c r="K162" s="37" t="s">
        <v>52</v>
      </c>
      <c r="L162" s="39">
        <v>89828.25</v>
      </c>
      <c r="M162" s="39"/>
      <c r="N162" s="40"/>
      <c r="O162" s="39"/>
      <c r="BP162" s="33"/>
      <c r="BQ162" s="41" t="s">
        <v>2126</v>
      </c>
    </row>
    <row r="163" spans="1:69" s="3" customFormat="1" ht="67.5" x14ac:dyDescent="0.25">
      <c r="A163" s="35" t="s">
        <v>353</v>
      </c>
      <c r="B163" s="36" t="s">
        <v>1629</v>
      </c>
      <c r="C163" s="432" t="s">
        <v>1630</v>
      </c>
      <c r="D163" s="432"/>
      <c r="E163" s="432"/>
      <c r="F163" s="35" t="s">
        <v>109</v>
      </c>
      <c r="G163" s="55">
        <v>8</v>
      </c>
      <c r="H163" s="39" t="s">
        <v>1631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BP163" s="33"/>
      <c r="BQ163" s="41" t="s">
        <v>1630</v>
      </c>
    </row>
    <row r="164" spans="1:69" s="3" customFormat="1" ht="15" x14ac:dyDescent="0.25">
      <c r="A164" s="47"/>
      <c r="B164" s="48"/>
      <c r="C164" s="48"/>
      <c r="D164" s="48"/>
      <c r="E164" s="49" t="s">
        <v>2691</v>
      </c>
      <c r="F164" s="49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2692</v>
      </c>
      <c r="F165" s="49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BP166" s="33"/>
      <c r="BQ166" s="41"/>
    </row>
    <row r="167" spans="1:69" s="3" customFormat="1" ht="45.75" x14ac:dyDescent="0.25">
      <c r="A167" s="35" t="s">
        <v>2693</v>
      </c>
      <c r="B167" s="36" t="s">
        <v>2125</v>
      </c>
      <c r="C167" s="432" t="s">
        <v>2694</v>
      </c>
      <c r="D167" s="432"/>
      <c r="E167" s="432"/>
      <c r="F167" s="35" t="s">
        <v>437</v>
      </c>
      <c r="G167" s="55">
        <v>8</v>
      </c>
      <c r="H167" s="39">
        <v>2292.27</v>
      </c>
      <c r="I167" s="39"/>
      <c r="J167" s="39"/>
      <c r="K167" s="37" t="s">
        <v>52</v>
      </c>
      <c r="L167" s="39">
        <v>114246.74</v>
      </c>
      <c r="M167" s="39"/>
      <c r="N167" s="40"/>
      <c r="O167" s="39"/>
      <c r="BP167" s="33"/>
      <c r="BQ167" s="41" t="s">
        <v>2694</v>
      </c>
    </row>
    <row r="168" spans="1:69" s="3" customFormat="1" ht="67.5" x14ac:dyDescent="0.25">
      <c r="A168" s="35" t="s">
        <v>363</v>
      </c>
      <c r="B168" s="36" t="s">
        <v>132</v>
      </c>
      <c r="C168" s="432" t="s">
        <v>133</v>
      </c>
      <c r="D168" s="432"/>
      <c r="E168" s="432"/>
      <c r="F168" s="3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BP168" s="33"/>
      <c r="BQ168" s="41" t="s">
        <v>133</v>
      </c>
    </row>
    <row r="169" spans="1:69" s="3" customFormat="1" ht="15" x14ac:dyDescent="0.25">
      <c r="A169" s="42"/>
      <c r="B169" s="43"/>
      <c r="C169" s="44" t="s">
        <v>2695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138</v>
      </c>
      <c r="F170" s="49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139</v>
      </c>
      <c r="F171" s="49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BP172" s="33"/>
      <c r="BQ172" s="41"/>
    </row>
    <row r="173" spans="1:69" s="3" customFormat="1" ht="45" x14ac:dyDescent="0.25">
      <c r="A173" s="35" t="s">
        <v>366</v>
      </c>
      <c r="B173" s="36" t="s">
        <v>2696</v>
      </c>
      <c r="C173" s="432" t="s">
        <v>1662</v>
      </c>
      <c r="D173" s="432"/>
      <c r="E173" s="432"/>
      <c r="F173" s="35" t="s">
        <v>437</v>
      </c>
      <c r="G173" s="55">
        <v>1</v>
      </c>
      <c r="H173" s="39">
        <v>6225.34</v>
      </c>
      <c r="I173" s="39"/>
      <c r="J173" s="39"/>
      <c r="K173" s="37" t="s">
        <v>52</v>
      </c>
      <c r="L173" s="39">
        <v>38783.870000000003</v>
      </c>
      <c r="M173" s="39"/>
      <c r="N173" s="40"/>
      <c r="O173" s="39"/>
      <c r="BP173" s="33"/>
      <c r="BQ173" s="41" t="s">
        <v>1662</v>
      </c>
    </row>
    <row r="174" spans="1:69" s="3" customFormat="1" ht="45" x14ac:dyDescent="0.25">
      <c r="A174" s="35" t="s">
        <v>2128</v>
      </c>
      <c r="B174" s="36" t="s">
        <v>2696</v>
      </c>
      <c r="C174" s="432" t="s">
        <v>2697</v>
      </c>
      <c r="D174" s="432"/>
      <c r="E174" s="432"/>
      <c r="F174" s="35" t="s">
        <v>437</v>
      </c>
      <c r="G174" s="55">
        <v>2</v>
      </c>
      <c r="H174" s="39">
        <v>3276.91</v>
      </c>
      <c r="I174" s="39"/>
      <c r="J174" s="39"/>
      <c r="K174" s="37" t="s">
        <v>52</v>
      </c>
      <c r="L174" s="39">
        <v>40830.300000000003</v>
      </c>
      <c r="M174" s="39"/>
      <c r="N174" s="40"/>
      <c r="O174" s="39"/>
      <c r="BP174" s="33"/>
      <c r="BQ174" s="41" t="s">
        <v>2697</v>
      </c>
    </row>
    <row r="175" spans="1:69" s="3" customFormat="1" ht="67.5" x14ac:dyDescent="0.25">
      <c r="A175" s="35" t="s">
        <v>381</v>
      </c>
      <c r="B175" s="36" t="s">
        <v>429</v>
      </c>
      <c r="C175" s="432" t="s">
        <v>430</v>
      </c>
      <c r="D175" s="432"/>
      <c r="E175" s="432"/>
      <c r="F175" s="3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BP175" s="33"/>
      <c r="BQ175" s="41" t="s">
        <v>430</v>
      </c>
    </row>
    <row r="176" spans="1:69" s="3" customFormat="1" ht="15" x14ac:dyDescent="0.25">
      <c r="A176" s="47"/>
      <c r="B176" s="48"/>
      <c r="C176" s="48"/>
      <c r="D176" s="48"/>
      <c r="E176" s="49" t="s">
        <v>2698</v>
      </c>
      <c r="F176" s="49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2699</v>
      </c>
      <c r="F177" s="49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384</v>
      </c>
      <c r="B179" s="36" t="s">
        <v>1644</v>
      </c>
      <c r="C179" s="432" t="s">
        <v>1647</v>
      </c>
      <c r="D179" s="432"/>
      <c r="E179" s="432"/>
      <c r="F179" s="3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BP179" s="33"/>
      <c r="BQ179" s="41" t="s">
        <v>1647</v>
      </c>
    </row>
    <row r="180" spans="1:69" s="3" customFormat="1" ht="15" x14ac:dyDescent="0.25">
      <c r="A180" s="434" t="s">
        <v>2700</v>
      </c>
      <c r="B180" s="435"/>
      <c r="C180" s="435"/>
      <c r="D180" s="435"/>
      <c r="E180" s="435"/>
      <c r="F180" s="435"/>
      <c r="G180" s="435"/>
      <c r="H180" s="435"/>
      <c r="I180" s="435"/>
      <c r="J180" s="435"/>
      <c r="K180" s="435"/>
      <c r="L180" s="435"/>
      <c r="M180" s="435"/>
      <c r="N180" s="435"/>
      <c r="O180" s="436"/>
      <c r="BP180" s="33" t="s">
        <v>2700</v>
      </c>
      <c r="BQ180" s="41"/>
    </row>
    <row r="181" spans="1:69" s="3" customFormat="1" ht="67.5" x14ac:dyDescent="0.25">
      <c r="A181" s="35" t="s">
        <v>386</v>
      </c>
      <c r="B181" s="36" t="s">
        <v>1916</v>
      </c>
      <c r="C181" s="432" t="s">
        <v>1917</v>
      </c>
      <c r="D181" s="432"/>
      <c r="E181" s="432"/>
      <c r="F181" s="35" t="s">
        <v>1918</v>
      </c>
      <c r="G181" s="60">
        <v>0.19500000000000001</v>
      </c>
      <c r="H181" s="39" t="s">
        <v>1919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BP181" s="33"/>
      <c r="BQ181" s="41" t="s">
        <v>1917</v>
      </c>
    </row>
    <row r="182" spans="1:69" s="3" customFormat="1" ht="15" x14ac:dyDescent="0.25">
      <c r="A182" s="42"/>
      <c r="B182" s="43"/>
      <c r="C182" s="44" t="s">
        <v>2701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2702</v>
      </c>
      <c r="F183" s="49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2703</v>
      </c>
      <c r="F184" s="49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BP185" s="33"/>
      <c r="BQ185" s="41"/>
    </row>
    <row r="186" spans="1:69" s="3" customFormat="1" ht="67.5" x14ac:dyDescent="0.25">
      <c r="A186" s="35" t="s">
        <v>388</v>
      </c>
      <c r="B186" s="36" t="s">
        <v>1923</v>
      </c>
      <c r="C186" s="432" t="s">
        <v>1924</v>
      </c>
      <c r="D186" s="432"/>
      <c r="E186" s="432"/>
      <c r="F186" s="35" t="s">
        <v>1918</v>
      </c>
      <c r="G186" s="60">
        <v>0.19500000000000001</v>
      </c>
      <c r="H186" s="39" t="s">
        <v>1925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BP186" s="33"/>
      <c r="BQ186" s="41" t="s">
        <v>1924</v>
      </c>
    </row>
    <row r="187" spans="1:69" s="3" customFormat="1" ht="15" x14ac:dyDescent="0.25">
      <c r="A187" s="47"/>
      <c r="B187" s="48"/>
      <c r="C187" s="48"/>
      <c r="D187" s="48"/>
      <c r="E187" s="49" t="s">
        <v>2704</v>
      </c>
      <c r="F187" s="49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2705</v>
      </c>
      <c r="F188" s="49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BP189" s="33"/>
      <c r="BQ189" s="41"/>
    </row>
    <row r="190" spans="1:69" s="3" customFormat="1" ht="67.5" x14ac:dyDescent="0.25">
      <c r="A190" s="35" t="s">
        <v>391</v>
      </c>
      <c r="B190" s="36" t="s">
        <v>1064</v>
      </c>
      <c r="C190" s="432" t="s">
        <v>1929</v>
      </c>
      <c r="D190" s="432"/>
      <c r="E190" s="432"/>
      <c r="F190" s="35" t="s">
        <v>238</v>
      </c>
      <c r="G190" s="56">
        <v>0.78</v>
      </c>
      <c r="H190" s="39" t="s">
        <v>1066</v>
      </c>
      <c r="I190" s="39" t="s">
        <v>1067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2706</v>
      </c>
      <c r="O190" s="39">
        <v>828.92</v>
      </c>
      <c r="BP190" s="33"/>
      <c r="BQ190" s="41" t="s">
        <v>1929</v>
      </c>
    </row>
    <row r="191" spans="1:69" s="3" customFormat="1" ht="15" x14ac:dyDescent="0.25">
      <c r="A191" s="42"/>
      <c r="B191" s="43"/>
      <c r="C191" s="44" t="s">
        <v>2707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2708</v>
      </c>
      <c r="F192" s="49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2709</v>
      </c>
      <c r="F193" s="49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432" t="s">
        <v>813</v>
      </c>
      <c r="D195" s="432"/>
      <c r="E195" s="432"/>
      <c r="F195" s="35" t="s">
        <v>238</v>
      </c>
      <c r="G195" s="56">
        <v>2.72</v>
      </c>
      <c r="H195" s="39" t="s">
        <v>1934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2710</v>
      </c>
      <c r="O195" s="39">
        <v>519.67999999999995</v>
      </c>
      <c r="BP195" s="33"/>
      <c r="BQ195" s="41" t="s">
        <v>813</v>
      </c>
    </row>
    <row r="196" spans="1:69" s="3" customFormat="1" ht="15" x14ac:dyDescent="0.25">
      <c r="A196" s="42"/>
      <c r="B196" s="43"/>
      <c r="C196" s="44" t="s">
        <v>2711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2712</v>
      </c>
      <c r="F197" s="49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2713</v>
      </c>
      <c r="F198" s="49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395</v>
      </c>
      <c r="B200" s="36" t="s">
        <v>1939</v>
      </c>
      <c r="C200" s="432" t="s">
        <v>822</v>
      </c>
      <c r="D200" s="432"/>
      <c r="E200" s="432"/>
      <c r="F200" s="3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432" t="s">
        <v>850</v>
      </c>
      <c r="D201" s="432"/>
      <c r="E201" s="432"/>
      <c r="F201" s="3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2714</v>
      </c>
      <c r="O201" s="39">
        <v>893.41</v>
      </c>
      <c r="BP201" s="33"/>
      <c r="BQ201" s="41" t="s">
        <v>850</v>
      </c>
    </row>
    <row r="202" spans="1:69" s="3" customFormat="1" ht="15" x14ac:dyDescent="0.25">
      <c r="A202" s="42"/>
      <c r="B202" s="43"/>
      <c r="C202" s="44" t="s">
        <v>2715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6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2716</v>
      </c>
      <c r="F203" s="49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2717</v>
      </c>
      <c r="F204" s="49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BP205" s="33"/>
      <c r="BQ205" s="41"/>
    </row>
    <row r="206" spans="1:69" s="3" customFormat="1" ht="67.5" x14ac:dyDescent="0.25">
      <c r="A206" s="35" t="s">
        <v>399</v>
      </c>
      <c r="B206" s="36" t="s">
        <v>1971</v>
      </c>
      <c r="C206" s="432" t="s">
        <v>1972</v>
      </c>
      <c r="D206" s="432"/>
      <c r="E206" s="432"/>
      <c r="F206" s="35" t="s">
        <v>1973</v>
      </c>
      <c r="G206" s="55">
        <v>15</v>
      </c>
      <c r="H206" s="39" t="s">
        <v>1974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BP206" s="33"/>
      <c r="BQ206" s="41" t="s">
        <v>1972</v>
      </c>
    </row>
    <row r="207" spans="1:69" s="3" customFormat="1" ht="15" x14ac:dyDescent="0.25">
      <c r="A207" s="47"/>
      <c r="B207" s="48"/>
      <c r="C207" s="48"/>
      <c r="D207" s="48"/>
      <c r="E207" s="49" t="s">
        <v>2718</v>
      </c>
      <c r="F207" s="49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2719</v>
      </c>
      <c r="F208" s="49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401</v>
      </c>
      <c r="B210" s="36" t="s">
        <v>2720</v>
      </c>
      <c r="C210" s="432" t="s">
        <v>1986</v>
      </c>
      <c r="D210" s="432"/>
      <c r="E210" s="432"/>
      <c r="F210" s="3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BP210" s="33"/>
      <c r="BQ210" s="41" t="s">
        <v>1986</v>
      </c>
    </row>
    <row r="211" spans="1:69" s="3" customFormat="1" ht="67.5" x14ac:dyDescent="0.25">
      <c r="A211" s="35" t="s">
        <v>403</v>
      </c>
      <c r="B211" s="36" t="s">
        <v>1940</v>
      </c>
      <c r="C211" s="432" t="s">
        <v>824</v>
      </c>
      <c r="D211" s="432"/>
      <c r="E211" s="432"/>
      <c r="F211" s="3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2721</v>
      </c>
      <c r="C212" s="432" t="s">
        <v>2722</v>
      </c>
      <c r="D212" s="432"/>
      <c r="E212" s="432"/>
      <c r="F212" s="3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BP212" s="33"/>
      <c r="BQ212" s="41" t="s">
        <v>2722</v>
      </c>
    </row>
    <row r="213" spans="1:69" s="3" customFormat="1" ht="67.5" x14ac:dyDescent="0.25">
      <c r="A213" s="35" t="s">
        <v>407</v>
      </c>
      <c r="B213" s="36" t="s">
        <v>1960</v>
      </c>
      <c r="C213" s="432" t="s">
        <v>1961</v>
      </c>
      <c r="D213" s="432"/>
      <c r="E213" s="432"/>
      <c r="F213" s="3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BP213" s="33"/>
      <c r="BQ213" s="41" t="s">
        <v>1961</v>
      </c>
    </row>
    <row r="214" spans="1:69" s="3" customFormat="1" ht="67.5" x14ac:dyDescent="0.25">
      <c r="A214" s="35" t="s">
        <v>409</v>
      </c>
      <c r="B214" s="36" t="s">
        <v>1988</v>
      </c>
      <c r="C214" s="432" t="s">
        <v>1989</v>
      </c>
      <c r="D214" s="432"/>
      <c r="E214" s="432"/>
      <c r="F214" s="35" t="s">
        <v>238</v>
      </c>
      <c r="G214" s="60">
        <v>5.0000000000000001E-3</v>
      </c>
      <c r="H214" s="39" t="s">
        <v>1990</v>
      </c>
      <c r="I214" s="39" t="s">
        <v>1991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1992</v>
      </c>
      <c r="O214" s="39">
        <v>9.32</v>
      </c>
      <c r="BP214" s="33"/>
      <c r="BQ214" s="41" t="s">
        <v>1989</v>
      </c>
    </row>
    <row r="215" spans="1:69" s="3" customFormat="1" ht="15" x14ac:dyDescent="0.25">
      <c r="A215" s="42"/>
      <c r="B215" s="43"/>
      <c r="C215" s="44" t="s">
        <v>1993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1994</v>
      </c>
      <c r="F216" s="49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1995</v>
      </c>
      <c r="F217" s="49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411</v>
      </c>
      <c r="B219" s="36" t="s">
        <v>2318</v>
      </c>
      <c r="C219" s="432" t="s">
        <v>1998</v>
      </c>
      <c r="D219" s="432"/>
      <c r="E219" s="432"/>
      <c r="F219" s="35" t="s">
        <v>2406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BP219" s="33"/>
      <c r="BQ219" s="41" t="s">
        <v>1998</v>
      </c>
    </row>
    <row r="220" spans="1:69" s="3" customFormat="1" ht="15" x14ac:dyDescent="0.25">
      <c r="A220" s="434" t="s">
        <v>2723</v>
      </c>
      <c r="B220" s="435"/>
      <c r="C220" s="435"/>
      <c r="D220" s="435"/>
      <c r="E220" s="435"/>
      <c r="F220" s="435"/>
      <c r="G220" s="435"/>
      <c r="H220" s="435"/>
      <c r="I220" s="435"/>
      <c r="J220" s="435"/>
      <c r="K220" s="435"/>
      <c r="L220" s="435"/>
      <c r="M220" s="435"/>
      <c r="N220" s="435"/>
      <c r="O220" s="436"/>
      <c r="BP220" s="33" t="s">
        <v>2723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432" t="s">
        <v>738</v>
      </c>
      <c r="D221" s="432"/>
      <c r="E221" s="432"/>
      <c r="F221" s="35" t="s">
        <v>739</v>
      </c>
      <c r="G221" s="56">
        <v>1.08</v>
      </c>
      <c r="H221" s="39" t="s">
        <v>2322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2724</v>
      </c>
      <c r="O221" s="39">
        <v>398.27</v>
      </c>
      <c r="BP221" s="33"/>
      <c r="BQ221" s="41" t="s">
        <v>738</v>
      </c>
    </row>
    <row r="222" spans="1:69" s="3" customFormat="1" ht="15" x14ac:dyDescent="0.25">
      <c r="A222" s="42"/>
      <c r="B222" s="43"/>
      <c r="C222" s="44" t="s">
        <v>2725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2726</v>
      </c>
      <c r="F223" s="49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2727</v>
      </c>
      <c r="F224" s="49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415</v>
      </c>
      <c r="B226" s="36" t="s">
        <v>2328</v>
      </c>
      <c r="C226" s="432" t="s">
        <v>2329</v>
      </c>
      <c r="D226" s="432"/>
      <c r="E226" s="432"/>
      <c r="F226" s="3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BP226" s="33"/>
      <c r="BQ226" s="41" t="s">
        <v>2329</v>
      </c>
    </row>
    <row r="227" spans="1:69" s="3" customFormat="1" ht="15" x14ac:dyDescent="0.25">
      <c r="A227" s="42"/>
      <c r="B227" s="43"/>
      <c r="C227" s="44" t="s">
        <v>2728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67.5" x14ac:dyDescent="0.25">
      <c r="A228" s="35" t="s">
        <v>417</v>
      </c>
      <c r="B228" s="36" t="s">
        <v>2378</v>
      </c>
      <c r="C228" s="432" t="s">
        <v>2391</v>
      </c>
      <c r="D228" s="432"/>
      <c r="E228" s="432"/>
      <c r="F228" s="3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BP228" s="33"/>
      <c r="BQ228" s="41" t="s">
        <v>2391</v>
      </c>
    </row>
    <row r="229" spans="1:69" s="3" customFormat="1" ht="67.5" x14ac:dyDescent="0.25">
      <c r="A229" s="35" t="s">
        <v>426</v>
      </c>
      <c r="B229" s="36" t="s">
        <v>2450</v>
      </c>
      <c r="C229" s="432" t="s">
        <v>2451</v>
      </c>
      <c r="D229" s="432"/>
      <c r="E229" s="432"/>
      <c r="F229" s="35" t="s">
        <v>739</v>
      </c>
      <c r="G229" s="38">
        <v>0.6</v>
      </c>
      <c r="H229" s="39" t="s">
        <v>2452</v>
      </c>
      <c r="I229" s="39" t="s">
        <v>2453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2729</v>
      </c>
      <c r="O229" s="39">
        <v>2170.0100000000002</v>
      </c>
      <c r="BP229" s="33"/>
      <c r="BQ229" s="41" t="s">
        <v>2451</v>
      </c>
    </row>
    <row r="230" spans="1:69" s="3" customFormat="1" ht="15" x14ac:dyDescent="0.25">
      <c r="A230" s="42"/>
      <c r="B230" s="43"/>
      <c r="C230" s="44" t="s">
        <v>1303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2730</v>
      </c>
      <c r="F231" s="49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2731</v>
      </c>
      <c r="F232" s="49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428</v>
      </c>
      <c r="B234" s="36" t="s">
        <v>2459</v>
      </c>
      <c r="C234" s="432" t="s">
        <v>2732</v>
      </c>
      <c r="D234" s="432"/>
      <c r="E234" s="432"/>
      <c r="F234" s="3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BP234" s="33"/>
      <c r="BQ234" s="41" t="s">
        <v>2732</v>
      </c>
    </row>
    <row r="235" spans="1:69" s="3" customFormat="1" ht="15" x14ac:dyDescent="0.25">
      <c r="A235" s="42"/>
      <c r="B235" s="43"/>
      <c r="C235" s="44" t="s">
        <v>1317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434</v>
      </c>
      <c r="B236" s="36" t="s">
        <v>2463</v>
      </c>
      <c r="C236" s="432" t="s">
        <v>2464</v>
      </c>
      <c r="D236" s="432"/>
      <c r="E236" s="432"/>
      <c r="F236" s="3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BP236" s="33"/>
      <c r="BQ236" s="41" t="s">
        <v>2464</v>
      </c>
    </row>
    <row r="237" spans="1:69" s="3" customFormat="1" ht="67.5" x14ac:dyDescent="0.25">
      <c r="A237" s="35" t="s">
        <v>438</v>
      </c>
      <c r="B237" s="36" t="s">
        <v>2463</v>
      </c>
      <c r="C237" s="432" t="s">
        <v>2466</v>
      </c>
      <c r="D237" s="432"/>
      <c r="E237" s="432"/>
      <c r="F237" s="3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BP237" s="33"/>
      <c r="BQ237" s="41" t="s">
        <v>2466</v>
      </c>
    </row>
    <row r="238" spans="1:69" s="3" customFormat="1" ht="67.5" x14ac:dyDescent="0.25">
      <c r="A238" s="35" t="s">
        <v>1457</v>
      </c>
      <c r="B238" s="36" t="s">
        <v>2430</v>
      </c>
      <c r="C238" s="432" t="s">
        <v>2431</v>
      </c>
      <c r="D238" s="432"/>
      <c r="E238" s="432"/>
      <c r="F238" s="3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BP238" s="33"/>
      <c r="BQ238" s="41" t="s">
        <v>2431</v>
      </c>
    </row>
    <row r="239" spans="1:69" s="3" customFormat="1" ht="67.5" x14ac:dyDescent="0.25">
      <c r="A239" s="35" t="s">
        <v>450</v>
      </c>
      <c r="B239" s="36" t="s">
        <v>2430</v>
      </c>
      <c r="C239" s="432" t="s">
        <v>2433</v>
      </c>
      <c r="D239" s="432"/>
      <c r="E239" s="432"/>
      <c r="F239" s="3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BP239" s="33"/>
      <c r="BQ239" s="41" t="s">
        <v>2433</v>
      </c>
    </row>
    <row r="240" spans="1:69" s="3" customFormat="1" ht="67.5" x14ac:dyDescent="0.25">
      <c r="A240" s="35" t="s">
        <v>1708</v>
      </c>
      <c r="B240" s="36" t="s">
        <v>2443</v>
      </c>
      <c r="C240" s="432" t="s">
        <v>2444</v>
      </c>
      <c r="D240" s="432"/>
      <c r="E240" s="432"/>
      <c r="F240" s="3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BP240" s="33"/>
      <c r="BQ240" s="41" t="s">
        <v>2444</v>
      </c>
    </row>
    <row r="241" spans="1:69" s="3" customFormat="1" ht="67.5" x14ac:dyDescent="0.25">
      <c r="A241" s="35" t="s">
        <v>462</v>
      </c>
      <c r="B241" s="36" t="s">
        <v>2440</v>
      </c>
      <c r="C241" s="432" t="s">
        <v>2441</v>
      </c>
      <c r="D241" s="432"/>
      <c r="E241" s="432"/>
      <c r="F241" s="3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BP241" s="33"/>
      <c r="BQ241" s="41" t="s">
        <v>2441</v>
      </c>
    </row>
    <row r="242" spans="1:69" s="3" customFormat="1" ht="67.5" x14ac:dyDescent="0.25">
      <c r="A242" s="35" t="s">
        <v>464</v>
      </c>
      <c r="B242" s="36" t="s">
        <v>324</v>
      </c>
      <c r="C242" s="432" t="s">
        <v>325</v>
      </c>
      <c r="D242" s="432"/>
      <c r="E242" s="432"/>
      <c r="F242" s="35" t="s">
        <v>326</v>
      </c>
      <c r="G242" s="55">
        <v>1</v>
      </c>
      <c r="H242" s="39" t="s">
        <v>1438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BP242" s="33"/>
      <c r="BQ242" s="41" t="s">
        <v>325</v>
      </c>
    </row>
    <row r="243" spans="1:69" s="3" customFormat="1" ht="15" x14ac:dyDescent="0.25">
      <c r="A243" s="47"/>
      <c r="B243" s="48"/>
      <c r="C243" s="48"/>
      <c r="D243" s="48"/>
      <c r="E243" s="49" t="s">
        <v>1439</v>
      </c>
      <c r="F243" s="49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1440</v>
      </c>
      <c r="F244" s="49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466</v>
      </c>
      <c r="B246" s="36" t="s">
        <v>2733</v>
      </c>
      <c r="C246" s="432" t="s">
        <v>2734</v>
      </c>
      <c r="D246" s="432"/>
      <c r="E246" s="432"/>
      <c r="F246" s="3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BP246" s="33"/>
      <c r="BQ246" s="41" t="s">
        <v>2734</v>
      </c>
    </row>
    <row r="247" spans="1:69" s="3" customFormat="1" ht="67.5" x14ac:dyDescent="0.25">
      <c r="A247" s="35" t="s">
        <v>469</v>
      </c>
      <c r="B247" s="36" t="s">
        <v>1757</v>
      </c>
      <c r="C247" s="432" t="s">
        <v>1758</v>
      </c>
      <c r="D247" s="432"/>
      <c r="E247" s="432"/>
      <c r="F247" s="35" t="s">
        <v>238</v>
      </c>
      <c r="G247" s="38">
        <v>0.4</v>
      </c>
      <c r="H247" s="39" t="s">
        <v>1759</v>
      </c>
      <c r="I247" s="39" t="s">
        <v>1760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2735</v>
      </c>
      <c r="O247" s="39">
        <v>2064.84</v>
      </c>
      <c r="BP247" s="33"/>
      <c r="BQ247" s="41" t="s">
        <v>1758</v>
      </c>
    </row>
    <row r="248" spans="1:69" s="3" customFormat="1" ht="15" x14ac:dyDescent="0.25">
      <c r="A248" s="42"/>
      <c r="B248" s="43"/>
      <c r="C248" s="44" t="s">
        <v>251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2736</v>
      </c>
      <c r="F249" s="49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2737</v>
      </c>
      <c r="F250" s="49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BP251" s="33"/>
      <c r="BQ251" s="41"/>
    </row>
    <row r="252" spans="1:69" s="3" customFormat="1" ht="67.5" x14ac:dyDescent="0.25">
      <c r="A252" s="35" t="s">
        <v>478</v>
      </c>
      <c r="B252" s="36" t="s">
        <v>2281</v>
      </c>
      <c r="C252" s="432" t="s">
        <v>2738</v>
      </c>
      <c r="D252" s="432"/>
      <c r="E252" s="432"/>
      <c r="F252" s="3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BP252" s="33"/>
      <c r="BQ252" s="41" t="s">
        <v>2738</v>
      </c>
    </row>
    <row r="253" spans="1:69" s="3" customFormat="1" ht="15" x14ac:dyDescent="0.25">
      <c r="A253" s="42"/>
      <c r="B253" s="43"/>
      <c r="C253" s="44" t="s">
        <v>1596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5" x14ac:dyDescent="0.25">
      <c r="A254" s="434" t="s">
        <v>2739</v>
      </c>
      <c r="B254" s="435"/>
      <c r="C254" s="435"/>
      <c r="D254" s="435"/>
      <c r="E254" s="435"/>
      <c r="F254" s="435"/>
      <c r="G254" s="435"/>
      <c r="H254" s="435"/>
      <c r="I254" s="435"/>
      <c r="J254" s="435"/>
      <c r="K254" s="435"/>
      <c r="L254" s="435"/>
      <c r="M254" s="435"/>
      <c r="N254" s="435"/>
      <c r="O254" s="436"/>
      <c r="BP254" s="33" t="s">
        <v>2739</v>
      </c>
      <c r="BQ254" s="41"/>
    </row>
    <row r="255" spans="1:69" s="3" customFormat="1" ht="67.5" x14ac:dyDescent="0.25">
      <c r="A255" s="35" t="s">
        <v>480</v>
      </c>
      <c r="B255" s="36" t="s">
        <v>1717</v>
      </c>
      <c r="C255" s="432" t="s">
        <v>1718</v>
      </c>
      <c r="D255" s="432"/>
      <c r="E255" s="432"/>
      <c r="F255" s="35" t="s">
        <v>374</v>
      </c>
      <c r="G255" s="57">
        <v>0.165991</v>
      </c>
      <c r="H255" s="39" t="s">
        <v>1719</v>
      </c>
      <c r="I255" s="39" t="s">
        <v>1720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2740</v>
      </c>
      <c r="O255" s="39">
        <v>105.86</v>
      </c>
      <c r="BP255" s="33"/>
      <c r="BQ255" s="41" t="s">
        <v>1718</v>
      </c>
    </row>
    <row r="256" spans="1:69" s="3" customFormat="1" ht="15" x14ac:dyDescent="0.25">
      <c r="A256" s="42"/>
      <c r="B256" s="43"/>
      <c r="C256" s="44" t="s">
        <v>2741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5" x14ac:dyDescent="0.25">
      <c r="A257" s="47"/>
      <c r="B257" s="48"/>
      <c r="C257" s="48"/>
      <c r="D257" s="48"/>
      <c r="E257" s="49" t="s">
        <v>2742</v>
      </c>
      <c r="F257" s="49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2743</v>
      </c>
      <c r="F258" s="49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BP259" s="33"/>
      <c r="BQ259" s="41"/>
    </row>
    <row r="260" spans="1:69" s="3" customFormat="1" ht="67.5" x14ac:dyDescent="0.25">
      <c r="A260" s="35" t="s">
        <v>482</v>
      </c>
      <c r="B260" s="36" t="s">
        <v>1701</v>
      </c>
      <c r="C260" s="432" t="s">
        <v>2744</v>
      </c>
      <c r="D260" s="432"/>
      <c r="E260" s="432"/>
      <c r="F260" s="3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BP260" s="33"/>
      <c r="BQ260" s="41" t="s">
        <v>2744</v>
      </c>
    </row>
    <row r="261" spans="1:69" s="3" customFormat="1" ht="15" x14ac:dyDescent="0.25">
      <c r="A261" s="42"/>
      <c r="B261" s="43"/>
      <c r="C261" s="44" t="s">
        <v>2745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7.5" x14ac:dyDescent="0.25">
      <c r="A262" s="35" t="s">
        <v>484</v>
      </c>
      <c r="B262" s="36" t="s">
        <v>1701</v>
      </c>
      <c r="C262" s="432" t="s">
        <v>2746</v>
      </c>
      <c r="D262" s="432"/>
      <c r="E262" s="432"/>
      <c r="F262" s="3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BP262" s="33"/>
      <c r="BQ262" s="41" t="s">
        <v>2746</v>
      </c>
    </row>
    <row r="263" spans="1:69" s="3" customFormat="1" ht="15" x14ac:dyDescent="0.25">
      <c r="A263" s="42"/>
      <c r="B263" s="43"/>
      <c r="C263" s="44" t="s">
        <v>2747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486</v>
      </c>
      <c r="B264" s="36" t="s">
        <v>1833</v>
      </c>
      <c r="C264" s="432" t="s">
        <v>2748</v>
      </c>
      <c r="D264" s="432"/>
      <c r="E264" s="432"/>
      <c r="F264" s="3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BP264" s="33"/>
      <c r="BQ264" s="41" t="s">
        <v>2748</v>
      </c>
    </row>
    <row r="265" spans="1:69" s="3" customFormat="1" ht="67.5" x14ac:dyDescent="0.25">
      <c r="A265" s="35" t="s">
        <v>487</v>
      </c>
      <c r="B265" s="36" t="s">
        <v>1833</v>
      </c>
      <c r="C265" s="432" t="s">
        <v>2749</v>
      </c>
      <c r="D265" s="432"/>
      <c r="E265" s="432"/>
      <c r="F265" s="3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BP265" s="33"/>
      <c r="BQ265" s="41" t="s">
        <v>2749</v>
      </c>
    </row>
    <row r="266" spans="1:69" s="3" customFormat="1" ht="67.5" x14ac:dyDescent="0.25">
      <c r="A266" s="35" t="s">
        <v>488</v>
      </c>
      <c r="B266" s="36" t="s">
        <v>1833</v>
      </c>
      <c r="C266" s="432" t="s">
        <v>2750</v>
      </c>
      <c r="D266" s="432"/>
      <c r="E266" s="432"/>
      <c r="F266" s="3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BP266" s="33"/>
      <c r="BQ266" s="41" t="s">
        <v>2750</v>
      </c>
    </row>
    <row r="267" spans="1:69" s="3" customFormat="1" ht="67.5" x14ac:dyDescent="0.25">
      <c r="A267" s="35" t="s">
        <v>490</v>
      </c>
      <c r="B267" s="36" t="s">
        <v>1701</v>
      </c>
      <c r="C267" s="432" t="s">
        <v>2751</v>
      </c>
      <c r="D267" s="432"/>
      <c r="E267" s="432"/>
      <c r="F267" s="3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BP267" s="33"/>
      <c r="BQ267" s="41" t="s">
        <v>2751</v>
      </c>
    </row>
    <row r="268" spans="1:69" s="3" customFormat="1" ht="67.5" x14ac:dyDescent="0.25">
      <c r="A268" s="35" t="s">
        <v>492</v>
      </c>
      <c r="B268" s="36" t="s">
        <v>1701</v>
      </c>
      <c r="C268" s="432" t="s">
        <v>2752</v>
      </c>
      <c r="D268" s="432"/>
      <c r="E268" s="432"/>
      <c r="F268" s="3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BP268" s="33"/>
      <c r="BQ268" s="41" t="s">
        <v>2752</v>
      </c>
    </row>
    <row r="269" spans="1:69" s="3" customFormat="1" ht="67.5" x14ac:dyDescent="0.25">
      <c r="A269" s="35" t="s">
        <v>493</v>
      </c>
      <c r="B269" s="36" t="s">
        <v>1727</v>
      </c>
      <c r="C269" s="432" t="s">
        <v>1728</v>
      </c>
      <c r="D269" s="432"/>
      <c r="E269" s="432"/>
      <c r="F269" s="35" t="s">
        <v>174</v>
      </c>
      <c r="G269" s="56">
        <v>0.28999999999999998</v>
      </c>
      <c r="H269" s="39" t="s">
        <v>1729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2753</v>
      </c>
      <c r="O269" s="39">
        <v>167.49</v>
      </c>
      <c r="BP269" s="33"/>
      <c r="BQ269" s="41" t="s">
        <v>1728</v>
      </c>
    </row>
    <row r="270" spans="1:69" s="3" customFormat="1" ht="15" x14ac:dyDescent="0.25">
      <c r="A270" s="42"/>
      <c r="B270" s="43"/>
      <c r="C270" s="44" t="s">
        <v>2754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2755</v>
      </c>
      <c r="F271" s="49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2756</v>
      </c>
      <c r="F272" s="49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494</v>
      </c>
      <c r="B274" s="36" t="s">
        <v>1734</v>
      </c>
      <c r="C274" s="432" t="s">
        <v>1735</v>
      </c>
      <c r="D274" s="432"/>
      <c r="E274" s="432"/>
      <c r="F274" s="3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BP274" s="33"/>
      <c r="BQ274" s="41" t="s">
        <v>1735</v>
      </c>
    </row>
    <row r="275" spans="1:69" s="3" customFormat="1" ht="67.5" x14ac:dyDescent="0.25">
      <c r="A275" s="35" t="s">
        <v>495</v>
      </c>
      <c r="B275" s="36" t="s">
        <v>1734</v>
      </c>
      <c r="C275" s="432" t="s">
        <v>1736</v>
      </c>
      <c r="D275" s="432"/>
      <c r="E275" s="432"/>
      <c r="F275" s="3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BP275" s="33"/>
      <c r="BQ275" s="41" t="s">
        <v>1736</v>
      </c>
    </row>
    <row r="276" spans="1:69" s="3" customFormat="1" ht="67.5" x14ac:dyDescent="0.25">
      <c r="A276" s="35" t="s">
        <v>496</v>
      </c>
      <c r="B276" s="36" t="s">
        <v>1737</v>
      </c>
      <c r="C276" s="432" t="s">
        <v>2757</v>
      </c>
      <c r="D276" s="432"/>
      <c r="E276" s="432"/>
      <c r="F276" s="3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BP276" s="33"/>
      <c r="BQ276" s="41" t="s">
        <v>2757</v>
      </c>
    </row>
    <row r="277" spans="1:69" s="3" customFormat="1" ht="67.5" x14ac:dyDescent="0.25">
      <c r="A277" s="35" t="s">
        <v>498</v>
      </c>
      <c r="B277" s="36" t="s">
        <v>534</v>
      </c>
      <c r="C277" s="432" t="s">
        <v>535</v>
      </c>
      <c r="D277" s="432"/>
      <c r="E277" s="432"/>
      <c r="F277" s="3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1793</v>
      </c>
      <c r="O277" s="39">
        <v>10.57</v>
      </c>
      <c r="BP277" s="33"/>
      <c r="BQ277" s="41" t="s">
        <v>535</v>
      </c>
    </row>
    <row r="278" spans="1:69" s="3" customFormat="1" ht="15" x14ac:dyDescent="0.25">
      <c r="A278" s="42"/>
      <c r="B278" s="43"/>
      <c r="C278" s="44" t="s">
        <v>1406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1795</v>
      </c>
      <c r="F279" s="49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1796</v>
      </c>
      <c r="F280" s="49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500</v>
      </c>
      <c r="B282" s="36" t="s">
        <v>1715</v>
      </c>
      <c r="C282" s="432" t="s">
        <v>2758</v>
      </c>
      <c r="D282" s="432"/>
      <c r="E282" s="432"/>
      <c r="F282" s="3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BP282" s="33"/>
      <c r="BQ282" s="41" t="s">
        <v>2758</v>
      </c>
    </row>
    <row r="283" spans="1:69" s="3" customFormat="1" ht="67.5" x14ac:dyDescent="0.25">
      <c r="A283" s="35" t="s">
        <v>502</v>
      </c>
      <c r="B283" s="36" t="s">
        <v>1701</v>
      </c>
      <c r="C283" s="432" t="s">
        <v>2759</v>
      </c>
      <c r="D283" s="432"/>
      <c r="E283" s="432"/>
      <c r="F283" s="3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BP283" s="33"/>
      <c r="BQ283" s="41" t="s">
        <v>2759</v>
      </c>
    </row>
    <row r="284" spans="1:69" s="3" customFormat="1" ht="67.5" x14ac:dyDescent="0.25">
      <c r="A284" s="35" t="s">
        <v>504</v>
      </c>
      <c r="B284" s="36" t="s">
        <v>1769</v>
      </c>
      <c r="C284" s="432" t="s">
        <v>2760</v>
      </c>
      <c r="D284" s="432"/>
      <c r="E284" s="432"/>
      <c r="F284" s="3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BP284" s="33"/>
      <c r="BQ284" s="41" t="s">
        <v>2760</v>
      </c>
    </row>
    <row r="285" spans="1:69" s="3" customFormat="1" ht="67.5" x14ac:dyDescent="0.25">
      <c r="A285" s="35" t="s">
        <v>506</v>
      </c>
      <c r="B285" s="36" t="s">
        <v>1816</v>
      </c>
      <c r="C285" s="432" t="s">
        <v>1819</v>
      </c>
      <c r="D285" s="432"/>
      <c r="E285" s="432"/>
      <c r="F285" s="3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BP285" s="33"/>
      <c r="BQ285" s="41" t="s">
        <v>1819</v>
      </c>
    </row>
    <row r="286" spans="1:69" s="3" customFormat="1" ht="67.5" x14ac:dyDescent="0.25">
      <c r="A286" s="35" t="s">
        <v>508</v>
      </c>
      <c r="B286" s="36" t="s">
        <v>1816</v>
      </c>
      <c r="C286" s="432" t="s">
        <v>2761</v>
      </c>
      <c r="D286" s="432"/>
      <c r="E286" s="432"/>
      <c r="F286" s="3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BP286" s="33"/>
      <c r="BQ286" s="41" t="s">
        <v>2761</v>
      </c>
    </row>
    <row r="287" spans="1:69" s="3" customFormat="1" ht="67.5" x14ac:dyDescent="0.25">
      <c r="A287" s="35" t="s">
        <v>510</v>
      </c>
      <c r="B287" s="36" t="s">
        <v>1727</v>
      </c>
      <c r="C287" s="432" t="s">
        <v>1728</v>
      </c>
      <c r="D287" s="432"/>
      <c r="E287" s="432"/>
      <c r="F287" s="35" t="s">
        <v>174</v>
      </c>
      <c r="G287" s="38">
        <v>0.5</v>
      </c>
      <c r="H287" s="39" t="s">
        <v>1729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2762</v>
      </c>
      <c r="O287" s="39">
        <v>288.77</v>
      </c>
      <c r="BP287" s="33"/>
      <c r="BQ287" s="41" t="s">
        <v>1728</v>
      </c>
    </row>
    <row r="288" spans="1:69" s="3" customFormat="1" ht="15" x14ac:dyDescent="0.25">
      <c r="A288" s="42"/>
      <c r="B288" s="43"/>
      <c r="C288" s="44" t="s">
        <v>1406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2763</v>
      </c>
      <c r="F289" s="49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2764</v>
      </c>
      <c r="F290" s="49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BP291" s="33"/>
      <c r="BQ291" s="41"/>
    </row>
    <row r="292" spans="1:69" s="3" customFormat="1" ht="67.5" x14ac:dyDescent="0.25">
      <c r="A292" s="35" t="s">
        <v>511</v>
      </c>
      <c r="B292" s="36" t="s">
        <v>1734</v>
      </c>
      <c r="C292" s="432" t="s">
        <v>2765</v>
      </c>
      <c r="D292" s="432"/>
      <c r="E292" s="432"/>
      <c r="F292" s="3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BP292" s="33"/>
      <c r="BQ292" s="41" t="s">
        <v>2765</v>
      </c>
    </row>
    <row r="293" spans="1:69" s="3" customFormat="1" ht="67.5" x14ac:dyDescent="0.25">
      <c r="A293" s="35" t="s">
        <v>515</v>
      </c>
      <c r="B293" s="36" t="s">
        <v>1801</v>
      </c>
      <c r="C293" s="432" t="s">
        <v>2766</v>
      </c>
      <c r="D293" s="432"/>
      <c r="E293" s="432"/>
      <c r="F293" s="3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BP293" s="33"/>
      <c r="BQ293" s="41" t="s">
        <v>2766</v>
      </c>
    </row>
    <row r="294" spans="1:69" s="3" customFormat="1" ht="67.5" x14ac:dyDescent="0.25">
      <c r="A294" s="35" t="s">
        <v>517</v>
      </c>
      <c r="B294" s="36" t="s">
        <v>1778</v>
      </c>
      <c r="C294" s="432" t="s">
        <v>2263</v>
      </c>
      <c r="D294" s="432"/>
      <c r="E294" s="432"/>
      <c r="F294" s="3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BP294" s="33"/>
      <c r="BQ294" s="41" t="s">
        <v>2263</v>
      </c>
    </row>
    <row r="295" spans="1:69" s="3" customFormat="1" ht="67.5" x14ac:dyDescent="0.25">
      <c r="A295" s="35" t="s">
        <v>522</v>
      </c>
      <c r="B295" s="36" t="s">
        <v>1780</v>
      </c>
      <c r="C295" s="432" t="s">
        <v>2209</v>
      </c>
      <c r="D295" s="432"/>
      <c r="E295" s="432"/>
      <c r="F295" s="3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BP295" s="33"/>
      <c r="BQ295" s="41" t="s">
        <v>2209</v>
      </c>
    </row>
    <row r="296" spans="1:69" s="3" customFormat="1" ht="67.5" x14ac:dyDescent="0.25">
      <c r="A296" s="35" t="s">
        <v>1785</v>
      </c>
      <c r="B296" s="36" t="s">
        <v>2767</v>
      </c>
      <c r="C296" s="432" t="s">
        <v>2768</v>
      </c>
      <c r="D296" s="432"/>
      <c r="E296" s="432"/>
      <c r="F296" s="3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BP296" s="33"/>
      <c r="BQ296" s="41" t="s">
        <v>2768</v>
      </c>
    </row>
    <row r="297" spans="1:69" s="3" customFormat="1" ht="67.5" x14ac:dyDescent="0.25">
      <c r="A297" s="35" t="s">
        <v>529</v>
      </c>
      <c r="B297" s="36" t="s">
        <v>1776</v>
      </c>
      <c r="C297" s="432" t="s">
        <v>1886</v>
      </c>
      <c r="D297" s="432"/>
      <c r="E297" s="432"/>
      <c r="F297" s="3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BP297" s="33"/>
      <c r="BQ297" s="41" t="s">
        <v>1886</v>
      </c>
    </row>
    <row r="298" spans="1:69" s="3" customFormat="1" ht="67.5" x14ac:dyDescent="0.25">
      <c r="A298" s="35" t="s">
        <v>531</v>
      </c>
      <c r="B298" s="36" t="s">
        <v>1778</v>
      </c>
      <c r="C298" s="432" t="s">
        <v>1822</v>
      </c>
      <c r="D298" s="432"/>
      <c r="E298" s="432"/>
      <c r="F298" s="3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BP298" s="33"/>
      <c r="BQ298" s="41" t="s">
        <v>1822</v>
      </c>
    </row>
    <row r="299" spans="1:69" s="3" customFormat="1" ht="67.5" x14ac:dyDescent="0.25">
      <c r="A299" s="35" t="s">
        <v>533</v>
      </c>
      <c r="B299" s="36" t="s">
        <v>2767</v>
      </c>
      <c r="C299" s="432" t="s">
        <v>1742</v>
      </c>
      <c r="D299" s="432"/>
      <c r="E299" s="432"/>
      <c r="F299" s="3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BP299" s="33"/>
      <c r="BQ299" s="41" t="s">
        <v>1742</v>
      </c>
    </row>
    <row r="300" spans="1:69" s="3" customFormat="1" ht="67.5" x14ac:dyDescent="0.25">
      <c r="A300" s="35" t="s">
        <v>541</v>
      </c>
      <c r="B300" s="36" t="s">
        <v>1769</v>
      </c>
      <c r="C300" s="432" t="s">
        <v>1770</v>
      </c>
      <c r="D300" s="432"/>
      <c r="E300" s="432"/>
      <c r="F300" s="3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BP300" s="33"/>
      <c r="BQ300" s="41" t="s">
        <v>1770</v>
      </c>
    </row>
    <row r="301" spans="1:69" s="3" customFormat="1" ht="67.5" x14ac:dyDescent="0.25">
      <c r="A301" s="35" t="s">
        <v>544</v>
      </c>
      <c r="B301" s="36" t="s">
        <v>1776</v>
      </c>
      <c r="C301" s="432" t="s">
        <v>1883</v>
      </c>
      <c r="D301" s="432"/>
      <c r="E301" s="432"/>
      <c r="F301" s="3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BP301" s="33"/>
      <c r="BQ301" s="41" t="s">
        <v>1883</v>
      </c>
    </row>
    <row r="302" spans="1:69" s="3" customFormat="1" ht="67.5" x14ac:dyDescent="0.25">
      <c r="A302" s="35" t="s">
        <v>546</v>
      </c>
      <c r="B302" s="36" t="s">
        <v>1778</v>
      </c>
      <c r="C302" s="432" t="s">
        <v>2262</v>
      </c>
      <c r="D302" s="432"/>
      <c r="E302" s="432"/>
      <c r="F302" s="3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BP302" s="33"/>
      <c r="BQ302" s="41" t="s">
        <v>2262</v>
      </c>
    </row>
    <row r="303" spans="1:69" s="3" customFormat="1" ht="67.5" x14ac:dyDescent="0.25">
      <c r="A303" s="35" t="s">
        <v>554</v>
      </c>
      <c r="B303" s="36" t="s">
        <v>1780</v>
      </c>
      <c r="C303" s="432" t="s">
        <v>2769</v>
      </c>
      <c r="D303" s="432"/>
      <c r="E303" s="432"/>
      <c r="F303" s="3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BP303" s="33"/>
      <c r="BQ303" s="41" t="s">
        <v>2769</v>
      </c>
    </row>
    <row r="304" spans="1:69" s="3" customFormat="1" ht="67.5" x14ac:dyDescent="0.25">
      <c r="A304" s="35" t="s">
        <v>556</v>
      </c>
      <c r="B304" s="36" t="s">
        <v>1776</v>
      </c>
      <c r="C304" s="432" t="s">
        <v>2770</v>
      </c>
      <c r="D304" s="432"/>
      <c r="E304" s="432"/>
      <c r="F304" s="3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BP304" s="33"/>
      <c r="BQ304" s="41" t="s">
        <v>2770</v>
      </c>
    </row>
    <row r="305" spans="1:69" s="3" customFormat="1" ht="67.5" x14ac:dyDescent="0.25">
      <c r="A305" s="35" t="s">
        <v>558</v>
      </c>
      <c r="B305" s="36" t="s">
        <v>1778</v>
      </c>
      <c r="C305" s="432" t="s">
        <v>1790</v>
      </c>
      <c r="D305" s="432"/>
      <c r="E305" s="432"/>
      <c r="F305" s="3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BP305" s="33"/>
      <c r="BQ305" s="41" t="s">
        <v>1790</v>
      </c>
    </row>
    <row r="306" spans="1:69" s="3" customFormat="1" ht="67.5" x14ac:dyDescent="0.25">
      <c r="A306" s="35" t="s">
        <v>567</v>
      </c>
      <c r="B306" s="36" t="s">
        <v>1767</v>
      </c>
      <c r="C306" s="432" t="s">
        <v>2771</v>
      </c>
      <c r="D306" s="432"/>
      <c r="E306" s="432"/>
      <c r="F306" s="3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BP306" s="33"/>
      <c r="BQ306" s="41" t="s">
        <v>2771</v>
      </c>
    </row>
    <row r="307" spans="1:69" s="3" customFormat="1" ht="67.5" x14ac:dyDescent="0.25">
      <c r="A307" s="35" t="s">
        <v>569</v>
      </c>
      <c r="B307" s="36" t="s">
        <v>1757</v>
      </c>
      <c r="C307" s="432" t="s">
        <v>1758</v>
      </c>
      <c r="D307" s="432"/>
      <c r="E307" s="432"/>
      <c r="F307" s="35" t="s">
        <v>238</v>
      </c>
      <c r="G307" s="56">
        <v>1.65</v>
      </c>
      <c r="H307" s="39" t="s">
        <v>1759</v>
      </c>
      <c r="I307" s="39" t="s">
        <v>1760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2772</v>
      </c>
      <c r="O307" s="39">
        <v>8517.48</v>
      </c>
      <c r="BP307" s="33"/>
      <c r="BQ307" s="41" t="s">
        <v>1758</v>
      </c>
    </row>
    <row r="308" spans="1:69" s="3" customFormat="1" ht="15" x14ac:dyDescent="0.25">
      <c r="A308" s="42"/>
      <c r="B308" s="43"/>
      <c r="C308" s="44" t="s">
        <v>2773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15" x14ac:dyDescent="0.25">
      <c r="A309" s="47"/>
      <c r="B309" s="48"/>
      <c r="C309" s="48"/>
      <c r="D309" s="48"/>
      <c r="E309" s="49" t="s">
        <v>2774</v>
      </c>
      <c r="F309" s="49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2775</v>
      </c>
      <c r="F310" s="49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47</v>
      </c>
      <c r="F311" s="49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BP311" s="33"/>
      <c r="BQ311" s="41"/>
    </row>
    <row r="312" spans="1:69" s="3" customFormat="1" ht="67.5" x14ac:dyDescent="0.25">
      <c r="A312" s="35" t="s">
        <v>1808</v>
      </c>
      <c r="B312" s="36" t="s">
        <v>1765</v>
      </c>
      <c r="C312" s="432" t="s">
        <v>2776</v>
      </c>
      <c r="D312" s="432"/>
      <c r="E312" s="432"/>
      <c r="F312" s="3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BP312" s="33"/>
      <c r="BQ312" s="41" t="s">
        <v>2776</v>
      </c>
    </row>
    <row r="313" spans="1:69" s="3" customFormat="1" ht="15" x14ac:dyDescent="0.25">
      <c r="A313" s="42"/>
      <c r="B313" s="43"/>
      <c r="C313" s="44" t="s">
        <v>2777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41"/>
    </row>
    <row r="314" spans="1:69" s="3" customFormat="1" ht="67.5" x14ac:dyDescent="0.25">
      <c r="A314" s="35" t="s">
        <v>577</v>
      </c>
      <c r="B314" s="36" t="s">
        <v>1773</v>
      </c>
      <c r="C314" s="432" t="s">
        <v>1774</v>
      </c>
      <c r="D314" s="432"/>
      <c r="E314" s="432"/>
      <c r="F314" s="3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BP314" s="33"/>
      <c r="BQ314" s="41" t="s">
        <v>1774</v>
      </c>
    </row>
    <row r="315" spans="1:69" s="3" customFormat="1" ht="15" x14ac:dyDescent="0.25">
      <c r="A315" s="42"/>
      <c r="B315" s="43"/>
      <c r="C315" s="44" t="s">
        <v>2778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1812</v>
      </c>
      <c r="B316" s="36" t="s">
        <v>1771</v>
      </c>
      <c r="C316" s="432" t="s">
        <v>2779</v>
      </c>
      <c r="D316" s="432"/>
      <c r="E316" s="432"/>
      <c r="F316" s="3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BP316" s="33"/>
      <c r="BQ316" s="41" t="s">
        <v>2779</v>
      </c>
    </row>
    <row r="317" spans="1:69" s="3" customFormat="1" ht="67.5" x14ac:dyDescent="0.25">
      <c r="A317" s="35" t="s">
        <v>588</v>
      </c>
      <c r="B317" s="36" t="s">
        <v>2767</v>
      </c>
      <c r="C317" s="432" t="s">
        <v>2210</v>
      </c>
      <c r="D317" s="432"/>
      <c r="E317" s="432"/>
      <c r="F317" s="3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BP317" s="33"/>
      <c r="BQ317" s="41" t="s">
        <v>2210</v>
      </c>
    </row>
    <row r="318" spans="1:69" s="3" customFormat="1" ht="67.5" x14ac:dyDescent="0.25">
      <c r="A318" s="35" t="s">
        <v>1815</v>
      </c>
      <c r="B318" s="36" t="s">
        <v>1745</v>
      </c>
      <c r="C318" s="432" t="s">
        <v>1746</v>
      </c>
      <c r="D318" s="432"/>
      <c r="E318" s="432"/>
      <c r="F318" s="3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BP318" s="33"/>
      <c r="BQ318" s="41" t="s">
        <v>1746</v>
      </c>
    </row>
    <row r="319" spans="1:69" s="3" customFormat="1" ht="67.5" x14ac:dyDescent="0.25">
      <c r="A319" s="35" t="s">
        <v>600</v>
      </c>
      <c r="B319" s="36" t="s">
        <v>870</v>
      </c>
      <c r="C319" s="432" t="s">
        <v>871</v>
      </c>
      <c r="D319" s="432"/>
      <c r="E319" s="432"/>
      <c r="F319" s="3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2780</v>
      </c>
      <c r="O319" s="39">
        <v>268.58</v>
      </c>
      <c r="BP319" s="33"/>
      <c r="BQ319" s="41" t="s">
        <v>871</v>
      </c>
    </row>
    <row r="320" spans="1:69" s="3" customFormat="1" ht="15" x14ac:dyDescent="0.25">
      <c r="A320" s="42"/>
      <c r="B320" s="43"/>
      <c r="C320" s="44" t="s">
        <v>704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6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2781</v>
      </c>
      <c r="F321" s="49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BP321" s="33"/>
      <c r="BQ321" s="41"/>
    </row>
    <row r="322" spans="1:69" s="3" customFormat="1" ht="15" x14ac:dyDescent="0.25">
      <c r="A322" s="47"/>
      <c r="B322" s="48"/>
      <c r="C322" s="48"/>
      <c r="D322" s="48"/>
      <c r="E322" s="49" t="s">
        <v>2782</v>
      </c>
      <c r="F322" s="49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BP322" s="33"/>
      <c r="BQ322" s="41"/>
    </row>
    <row r="323" spans="1:69" s="3" customFormat="1" ht="15" x14ac:dyDescent="0.25">
      <c r="A323" s="47"/>
      <c r="B323" s="48"/>
      <c r="C323" s="48"/>
      <c r="D323" s="48"/>
      <c r="E323" s="49" t="s">
        <v>47</v>
      </c>
      <c r="F323" s="49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BP323" s="33"/>
      <c r="BQ323" s="41"/>
    </row>
    <row r="324" spans="1:69" s="3" customFormat="1" ht="67.5" x14ac:dyDescent="0.25">
      <c r="A324" s="35" t="s">
        <v>1820</v>
      </c>
      <c r="B324" s="36" t="s">
        <v>1755</v>
      </c>
      <c r="C324" s="432" t="s">
        <v>2783</v>
      </c>
      <c r="D324" s="432"/>
      <c r="E324" s="432"/>
      <c r="F324" s="3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BP324" s="33"/>
      <c r="BQ324" s="41" t="s">
        <v>2783</v>
      </c>
    </row>
    <row r="325" spans="1:69" s="3" customFormat="1" ht="15" x14ac:dyDescent="0.25">
      <c r="A325" s="42"/>
      <c r="B325" s="43"/>
      <c r="C325" s="44" t="s">
        <v>2784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5" x14ac:dyDescent="0.25">
      <c r="A326" s="434" t="s">
        <v>2785</v>
      </c>
      <c r="B326" s="435"/>
      <c r="C326" s="435"/>
      <c r="D326" s="435"/>
      <c r="E326" s="435"/>
      <c r="F326" s="435"/>
      <c r="G326" s="435"/>
      <c r="H326" s="435"/>
      <c r="I326" s="435"/>
      <c r="J326" s="435"/>
      <c r="K326" s="435"/>
      <c r="L326" s="435"/>
      <c r="M326" s="435"/>
      <c r="N326" s="435"/>
      <c r="O326" s="436"/>
      <c r="BP326" s="33" t="s">
        <v>2785</v>
      </c>
      <c r="BQ326" s="41"/>
    </row>
    <row r="327" spans="1:69" s="3" customFormat="1" ht="67.5" x14ac:dyDescent="0.25">
      <c r="A327" s="35" t="s">
        <v>611</v>
      </c>
      <c r="B327" s="36" t="s">
        <v>1717</v>
      </c>
      <c r="C327" s="432" t="s">
        <v>1718</v>
      </c>
      <c r="D327" s="432"/>
      <c r="E327" s="432"/>
      <c r="F327" s="35" t="s">
        <v>374</v>
      </c>
      <c r="G327" s="57">
        <v>0.58221900000000004</v>
      </c>
      <c r="H327" s="39" t="s">
        <v>1719</v>
      </c>
      <c r="I327" s="39" t="s">
        <v>1720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2786</v>
      </c>
      <c r="O327" s="39">
        <v>371.29</v>
      </c>
      <c r="BP327" s="33"/>
      <c r="BQ327" s="41" t="s">
        <v>1718</v>
      </c>
    </row>
    <row r="328" spans="1:69" s="3" customFormat="1" ht="15" x14ac:dyDescent="0.25">
      <c r="A328" s="42"/>
      <c r="B328" s="43"/>
      <c r="C328" s="44" t="s">
        <v>2787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2788</v>
      </c>
      <c r="F329" s="49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2789</v>
      </c>
      <c r="F330" s="49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BP331" s="33"/>
      <c r="BQ331" s="41"/>
    </row>
    <row r="332" spans="1:69" s="3" customFormat="1" ht="67.5" x14ac:dyDescent="0.25">
      <c r="A332" s="35" t="s">
        <v>619</v>
      </c>
      <c r="B332" s="36" t="s">
        <v>1701</v>
      </c>
      <c r="C332" s="432" t="s">
        <v>2790</v>
      </c>
      <c r="D332" s="432"/>
      <c r="E332" s="432"/>
      <c r="F332" s="3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BP332" s="33"/>
      <c r="BQ332" s="41" t="s">
        <v>2790</v>
      </c>
    </row>
    <row r="333" spans="1:69" s="3" customFormat="1" ht="15" x14ac:dyDescent="0.25">
      <c r="A333" s="42"/>
      <c r="B333" s="43"/>
      <c r="C333" s="44" t="s">
        <v>2791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67.5" x14ac:dyDescent="0.25">
      <c r="A334" s="35" t="s">
        <v>623</v>
      </c>
      <c r="B334" s="36" t="s">
        <v>1701</v>
      </c>
      <c r="C334" s="432" t="s">
        <v>2792</v>
      </c>
      <c r="D334" s="432"/>
      <c r="E334" s="432"/>
      <c r="F334" s="3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BP334" s="33"/>
      <c r="BQ334" s="41" t="s">
        <v>2792</v>
      </c>
    </row>
    <row r="335" spans="1:69" s="3" customFormat="1" ht="15" x14ac:dyDescent="0.25">
      <c r="A335" s="42"/>
      <c r="B335" s="43"/>
      <c r="C335" s="44" t="s">
        <v>2793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67.5" x14ac:dyDescent="0.25">
      <c r="A336" s="35" t="s">
        <v>627</v>
      </c>
      <c r="B336" s="36" t="s">
        <v>1701</v>
      </c>
      <c r="C336" s="432" t="s">
        <v>2794</v>
      </c>
      <c r="D336" s="432"/>
      <c r="E336" s="432"/>
      <c r="F336" s="3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BP336" s="33"/>
      <c r="BQ336" s="41" t="s">
        <v>2794</v>
      </c>
    </row>
    <row r="337" spans="1:69" s="3" customFormat="1" ht="15" x14ac:dyDescent="0.25">
      <c r="A337" s="42"/>
      <c r="B337" s="43"/>
      <c r="C337" s="44" t="s">
        <v>2747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6"/>
      <c r="BP337" s="33"/>
      <c r="BQ337" s="41"/>
    </row>
    <row r="338" spans="1:69" s="3" customFormat="1" ht="67.5" x14ac:dyDescent="0.25">
      <c r="A338" s="35" t="s">
        <v>629</v>
      </c>
      <c r="B338" s="36" t="s">
        <v>1833</v>
      </c>
      <c r="C338" s="432" t="s">
        <v>2795</v>
      </c>
      <c r="D338" s="432"/>
      <c r="E338" s="432"/>
      <c r="F338" s="3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BP338" s="33"/>
      <c r="BQ338" s="41" t="s">
        <v>2795</v>
      </c>
    </row>
    <row r="339" spans="1:69" s="3" customFormat="1" ht="67.5" x14ac:dyDescent="0.25">
      <c r="A339" s="35" t="s">
        <v>633</v>
      </c>
      <c r="B339" s="36" t="s">
        <v>1833</v>
      </c>
      <c r="C339" s="432" t="s">
        <v>2796</v>
      </c>
      <c r="D339" s="432"/>
      <c r="E339" s="432"/>
      <c r="F339" s="3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BP339" s="33"/>
      <c r="BQ339" s="41" t="s">
        <v>2796</v>
      </c>
    </row>
    <row r="340" spans="1:69" s="3" customFormat="1" ht="67.5" x14ac:dyDescent="0.25">
      <c r="A340" s="35" t="s">
        <v>636</v>
      </c>
      <c r="B340" s="36" t="s">
        <v>1833</v>
      </c>
      <c r="C340" s="432" t="s">
        <v>2749</v>
      </c>
      <c r="D340" s="432"/>
      <c r="E340" s="432"/>
      <c r="F340" s="3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BP340" s="33"/>
      <c r="BQ340" s="41" t="s">
        <v>2749</v>
      </c>
    </row>
    <row r="341" spans="1:69" s="3" customFormat="1" ht="67.5" x14ac:dyDescent="0.25">
      <c r="A341" s="35" t="s">
        <v>641</v>
      </c>
      <c r="B341" s="36" t="s">
        <v>1833</v>
      </c>
      <c r="C341" s="432" t="s">
        <v>2797</v>
      </c>
      <c r="D341" s="432"/>
      <c r="E341" s="432"/>
      <c r="F341" s="3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BP341" s="33"/>
      <c r="BQ341" s="41" t="s">
        <v>2797</v>
      </c>
    </row>
    <row r="342" spans="1:69" s="3" customFormat="1" ht="67.5" x14ac:dyDescent="0.25">
      <c r="A342" s="35" t="s">
        <v>644</v>
      </c>
      <c r="B342" s="36" t="s">
        <v>1701</v>
      </c>
      <c r="C342" s="432" t="s">
        <v>2798</v>
      </c>
      <c r="D342" s="432"/>
      <c r="E342" s="432"/>
      <c r="F342" s="3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BP342" s="33"/>
      <c r="BQ342" s="41" t="s">
        <v>2798</v>
      </c>
    </row>
    <row r="343" spans="1:69" s="3" customFormat="1" ht="67.5" x14ac:dyDescent="0.25">
      <c r="A343" s="35" t="s">
        <v>647</v>
      </c>
      <c r="B343" s="36" t="s">
        <v>1701</v>
      </c>
      <c r="C343" s="432" t="s">
        <v>2752</v>
      </c>
      <c r="D343" s="432"/>
      <c r="E343" s="432"/>
      <c r="F343" s="3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BP343" s="33"/>
      <c r="BQ343" s="41" t="s">
        <v>2752</v>
      </c>
    </row>
    <row r="344" spans="1:69" s="3" customFormat="1" ht="67.5" x14ac:dyDescent="0.25">
      <c r="A344" s="35" t="s">
        <v>652</v>
      </c>
      <c r="B344" s="36" t="s">
        <v>418</v>
      </c>
      <c r="C344" s="432" t="s">
        <v>419</v>
      </c>
      <c r="D344" s="432"/>
      <c r="E344" s="432"/>
      <c r="F344" s="3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2799</v>
      </c>
      <c r="O344" s="39">
        <v>185.51</v>
      </c>
      <c r="BP344" s="33"/>
      <c r="BQ344" s="41" t="s">
        <v>419</v>
      </c>
    </row>
    <row r="345" spans="1:69" s="3" customFormat="1" ht="15" x14ac:dyDescent="0.25">
      <c r="A345" s="42"/>
      <c r="B345" s="43"/>
      <c r="C345" s="44" t="s">
        <v>2800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2801</v>
      </c>
      <c r="F346" s="49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2802</v>
      </c>
      <c r="F347" s="49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660</v>
      </c>
      <c r="B349" s="36" t="s">
        <v>2803</v>
      </c>
      <c r="C349" s="432" t="s">
        <v>2804</v>
      </c>
      <c r="D349" s="432"/>
      <c r="E349" s="432"/>
      <c r="F349" s="3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BP349" s="33"/>
      <c r="BQ349" s="41" t="s">
        <v>2804</v>
      </c>
    </row>
    <row r="350" spans="1:69" s="3" customFormat="1" ht="67.5" x14ac:dyDescent="0.25">
      <c r="A350" s="35" t="s">
        <v>662</v>
      </c>
      <c r="B350" s="36" t="s">
        <v>1734</v>
      </c>
      <c r="C350" s="432" t="s">
        <v>1736</v>
      </c>
      <c r="D350" s="432"/>
      <c r="E350" s="432"/>
      <c r="F350" s="3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BP350" s="33"/>
      <c r="BQ350" s="41" t="s">
        <v>1736</v>
      </c>
    </row>
    <row r="351" spans="1:69" s="3" customFormat="1" ht="67.5" x14ac:dyDescent="0.25">
      <c r="A351" s="35" t="s">
        <v>669</v>
      </c>
      <c r="B351" s="36" t="s">
        <v>1737</v>
      </c>
      <c r="C351" s="432" t="s">
        <v>2757</v>
      </c>
      <c r="D351" s="432"/>
      <c r="E351" s="432"/>
      <c r="F351" s="3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BP351" s="33"/>
      <c r="BQ351" s="41" t="s">
        <v>2757</v>
      </c>
    </row>
    <row r="352" spans="1:69" s="3" customFormat="1" ht="67.5" x14ac:dyDescent="0.25">
      <c r="A352" s="35" t="s">
        <v>671</v>
      </c>
      <c r="B352" s="36" t="s">
        <v>1866</v>
      </c>
      <c r="C352" s="432" t="s">
        <v>2805</v>
      </c>
      <c r="D352" s="432"/>
      <c r="E352" s="432"/>
      <c r="F352" s="3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BP352" s="33"/>
      <c r="BQ352" s="41" t="s">
        <v>2805</v>
      </c>
    </row>
    <row r="353" spans="1:69" s="3" customFormat="1" ht="67.5" x14ac:dyDescent="0.25">
      <c r="A353" s="35" t="s">
        <v>674</v>
      </c>
      <c r="B353" s="36" t="s">
        <v>534</v>
      </c>
      <c r="C353" s="432" t="s">
        <v>535</v>
      </c>
      <c r="D353" s="432"/>
      <c r="E353" s="432"/>
      <c r="F353" s="3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2806</v>
      </c>
      <c r="O353" s="39">
        <v>20.09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2807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2808</v>
      </c>
      <c r="F355" s="49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2809</v>
      </c>
      <c r="F356" s="49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683</v>
      </c>
      <c r="B358" s="36" t="s">
        <v>1715</v>
      </c>
      <c r="C358" s="432" t="s">
        <v>2810</v>
      </c>
      <c r="D358" s="432"/>
      <c r="E358" s="432"/>
      <c r="F358" s="3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BP358" s="33"/>
      <c r="BQ358" s="41" t="s">
        <v>2810</v>
      </c>
    </row>
    <row r="359" spans="1:69" s="3" customFormat="1" ht="67.5" x14ac:dyDescent="0.25">
      <c r="A359" s="35" t="s">
        <v>685</v>
      </c>
      <c r="B359" s="36" t="s">
        <v>1715</v>
      </c>
      <c r="C359" s="432" t="s">
        <v>2758</v>
      </c>
      <c r="D359" s="432"/>
      <c r="E359" s="432"/>
      <c r="F359" s="3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BP359" s="33"/>
      <c r="BQ359" s="41" t="s">
        <v>2758</v>
      </c>
    </row>
    <row r="360" spans="1:69" s="3" customFormat="1" ht="67.5" x14ac:dyDescent="0.25">
      <c r="A360" s="35" t="s">
        <v>688</v>
      </c>
      <c r="B360" s="36" t="s">
        <v>1701</v>
      </c>
      <c r="C360" s="432" t="s">
        <v>2759</v>
      </c>
      <c r="D360" s="432"/>
      <c r="E360" s="432"/>
      <c r="F360" s="3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BP360" s="33"/>
      <c r="BQ360" s="41" t="s">
        <v>2759</v>
      </c>
    </row>
    <row r="361" spans="1:69" s="3" customFormat="1" ht="67.5" x14ac:dyDescent="0.25">
      <c r="A361" s="35" t="s">
        <v>690</v>
      </c>
      <c r="B361" s="36" t="s">
        <v>1769</v>
      </c>
      <c r="C361" s="432" t="s">
        <v>2760</v>
      </c>
      <c r="D361" s="432"/>
      <c r="E361" s="432"/>
      <c r="F361" s="3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BP361" s="33"/>
      <c r="BQ361" s="41" t="s">
        <v>2760</v>
      </c>
    </row>
    <row r="362" spans="1:69" s="3" customFormat="1" ht="67.5" x14ac:dyDescent="0.25">
      <c r="A362" s="35" t="s">
        <v>695</v>
      </c>
      <c r="B362" s="36" t="s">
        <v>1816</v>
      </c>
      <c r="C362" s="432" t="s">
        <v>1819</v>
      </c>
      <c r="D362" s="432"/>
      <c r="E362" s="432"/>
      <c r="F362" s="3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BP362" s="33"/>
      <c r="BQ362" s="41" t="s">
        <v>1819</v>
      </c>
    </row>
    <row r="363" spans="1:69" s="3" customFormat="1" ht="67.5" x14ac:dyDescent="0.25">
      <c r="A363" s="35" t="s">
        <v>698</v>
      </c>
      <c r="B363" s="36" t="s">
        <v>1816</v>
      </c>
      <c r="C363" s="432" t="s">
        <v>2811</v>
      </c>
      <c r="D363" s="432"/>
      <c r="E363" s="432"/>
      <c r="F363" s="3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BP363" s="33"/>
      <c r="BQ363" s="41" t="s">
        <v>2811</v>
      </c>
    </row>
    <row r="364" spans="1:69" s="3" customFormat="1" ht="67.5" x14ac:dyDescent="0.25">
      <c r="A364" s="35" t="s">
        <v>700</v>
      </c>
      <c r="B364" s="36" t="s">
        <v>418</v>
      </c>
      <c r="C364" s="432" t="s">
        <v>419</v>
      </c>
      <c r="D364" s="432"/>
      <c r="E364" s="432"/>
      <c r="F364" s="3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2812</v>
      </c>
      <c r="O364" s="39">
        <v>397.53</v>
      </c>
      <c r="BP364" s="33"/>
      <c r="BQ364" s="41" t="s">
        <v>419</v>
      </c>
    </row>
    <row r="365" spans="1:69" s="3" customFormat="1" ht="15" x14ac:dyDescent="0.25">
      <c r="A365" s="42"/>
      <c r="B365" s="43"/>
      <c r="C365" s="44" t="s">
        <v>1303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2813</v>
      </c>
      <c r="F366" s="49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2814</v>
      </c>
      <c r="F367" s="49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702</v>
      </c>
      <c r="B369" s="36" t="s">
        <v>1734</v>
      </c>
      <c r="C369" s="432" t="s">
        <v>2815</v>
      </c>
      <c r="D369" s="432"/>
      <c r="E369" s="432"/>
      <c r="F369" s="3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BP369" s="33"/>
      <c r="BQ369" s="41" t="s">
        <v>2815</v>
      </c>
    </row>
    <row r="370" spans="1:69" s="3" customFormat="1" ht="67.5" x14ac:dyDescent="0.25">
      <c r="A370" s="35" t="s">
        <v>705</v>
      </c>
      <c r="B370" s="36" t="s">
        <v>1801</v>
      </c>
      <c r="C370" s="432" t="s">
        <v>2816</v>
      </c>
      <c r="D370" s="432"/>
      <c r="E370" s="432"/>
      <c r="F370" s="3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BP370" s="33"/>
      <c r="BQ370" s="41" t="s">
        <v>2816</v>
      </c>
    </row>
    <row r="371" spans="1:69" s="3" customFormat="1" ht="67.5" x14ac:dyDescent="0.25">
      <c r="A371" s="35" t="s">
        <v>707</v>
      </c>
      <c r="B371" s="36" t="s">
        <v>1778</v>
      </c>
      <c r="C371" s="432" t="s">
        <v>2263</v>
      </c>
      <c r="D371" s="432"/>
      <c r="E371" s="432"/>
      <c r="F371" s="3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BP371" s="33"/>
      <c r="BQ371" s="41" t="s">
        <v>2263</v>
      </c>
    </row>
    <row r="372" spans="1:69" s="3" customFormat="1" ht="67.5" x14ac:dyDescent="0.25">
      <c r="A372" s="35" t="s">
        <v>710</v>
      </c>
      <c r="B372" s="36" t="s">
        <v>1780</v>
      </c>
      <c r="C372" s="432" t="s">
        <v>2209</v>
      </c>
      <c r="D372" s="432"/>
      <c r="E372" s="432"/>
      <c r="F372" s="3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BP372" s="33"/>
      <c r="BQ372" s="41" t="s">
        <v>2209</v>
      </c>
    </row>
    <row r="373" spans="1:69" s="3" customFormat="1" ht="67.5" x14ac:dyDescent="0.25">
      <c r="A373" s="35" t="s">
        <v>713</v>
      </c>
      <c r="B373" s="36" t="s">
        <v>2767</v>
      </c>
      <c r="C373" s="432" t="s">
        <v>2768</v>
      </c>
      <c r="D373" s="432"/>
      <c r="E373" s="432"/>
      <c r="F373" s="3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BP373" s="33"/>
      <c r="BQ373" s="41" t="s">
        <v>2768</v>
      </c>
    </row>
    <row r="374" spans="1:69" s="3" customFormat="1" ht="67.5" x14ac:dyDescent="0.25">
      <c r="A374" s="35" t="s">
        <v>1872</v>
      </c>
      <c r="B374" s="36" t="s">
        <v>1816</v>
      </c>
      <c r="C374" s="432" t="s">
        <v>1886</v>
      </c>
      <c r="D374" s="432"/>
      <c r="E374" s="432"/>
      <c r="F374" s="3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BP374" s="33"/>
      <c r="BQ374" s="41" t="s">
        <v>1886</v>
      </c>
    </row>
    <row r="375" spans="1:69" s="3" customFormat="1" ht="67.5" x14ac:dyDescent="0.25">
      <c r="A375" s="35" t="s">
        <v>724</v>
      </c>
      <c r="B375" s="36" t="s">
        <v>1778</v>
      </c>
      <c r="C375" s="432" t="s">
        <v>1822</v>
      </c>
      <c r="D375" s="432"/>
      <c r="E375" s="432"/>
      <c r="F375" s="3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BP375" s="33"/>
      <c r="BQ375" s="41" t="s">
        <v>1822</v>
      </c>
    </row>
    <row r="376" spans="1:69" s="3" customFormat="1" ht="67.5" x14ac:dyDescent="0.25">
      <c r="A376" s="35" t="s">
        <v>1874</v>
      </c>
      <c r="B376" s="36" t="s">
        <v>2196</v>
      </c>
      <c r="C376" s="432" t="s">
        <v>2817</v>
      </c>
      <c r="D376" s="432"/>
      <c r="E376" s="432"/>
      <c r="F376" s="3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BP376" s="33"/>
      <c r="BQ376" s="41" t="s">
        <v>2817</v>
      </c>
    </row>
    <row r="377" spans="1:69" s="3" customFormat="1" ht="67.5" x14ac:dyDescent="0.25">
      <c r="A377" s="35" t="s">
        <v>1875</v>
      </c>
      <c r="B377" s="36" t="s">
        <v>2767</v>
      </c>
      <c r="C377" s="432" t="s">
        <v>1742</v>
      </c>
      <c r="D377" s="432"/>
      <c r="E377" s="432"/>
      <c r="F377" s="3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BP377" s="33"/>
      <c r="BQ377" s="41" t="s">
        <v>1742</v>
      </c>
    </row>
    <row r="378" spans="1:69" s="3" customFormat="1" ht="67.5" x14ac:dyDescent="0.25">
      <c r="A378" s="35" t="s">
        <v>736</v>
      </c>
      <c r="B378" s="36" t="s">
        <v>1769</v>
      </c>
      <c r="C378" s="432" t="s">
        <v>1770</v>
      </c>
      <c r="D378" s="432"/>
      <c r="E378" s="432"/>
      <c r="F378" s="3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BP378" s="33"/>
      <c r="BQ378" s="41" t="s">
        <v>1770</v>
      </c>
    </row>
    <row r="379" spans="1:69" s="3" customFormat="1" ht="67.5" x14ac:dyDescent="0.25">
      <c r="A379" s="35" t="s">
        <v>746</v>
      </c>
      <c r="B379" s="36" t="s">
        <v>1776</v>
      </c>
      <c r="C379" s="432" t="s">
        <v>1883</v>
      </c>
      <c r="D379" s="432"/>
      <c r="E379" s="432"/>
      <c r="F379" s="3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BP379" s="33"/>
      <c r="BQ379" s="41" t="s">
        <v>1883</v>
      </c>
    </row>
    <row r="380" spans="1:69" s="3" customFormat="1" ht="67.5" x14ac:dyDescent="0.25">
      <c r="A380" s="35" t="s">
        <v>1878</v>
      </c>
      <c r="B380" s="36" t="s">
        <v>1778</v>
      </c>
      <c r="C380" s="432" t="s">
        <v>1884</v>
      </c>
      <c r="D380" s="432"/>
      <c r="E380" s="432"/>
      <c r="F380" s="3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BP380" s="33"/>
      <c r="BQ380" s="41" t="s">
        <v>1884</v>
      </c>
    </row>
    <row r="381" spans="1:69" s="3" customFormat="1" ht="67.5" x14ac:dyDescent="0.25">
      <c r="A381" s="35" t="s">
        <v>753</v>
      </c>
      <c r="B381" s="36" t="s">
        <v>1780</v>
      </c>
      <c r="C381" s="432" t="s">
        <v>1885</v>
      </c>
      <c r="D381" s="432"/>
      <c r="E381" s="432"/>
      <c r="F381" s="3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BP381" s="33"/>
      <c r="BQ381" s="41" t="s">
        <v>1885</v>
      </c>
    </row>
    <row r="382" spans="1:69" s="3" customFormat="1" ht="67.5" x14ac:dyDescent="0.25">
      <c r="A382" s="35" t="s">
        <v>755</v>
      </c>
      <c r="B382" s="36" t="s">
        <v>1788</v>
      </c>
      <c r="C382" s="432" t="s">
        <v>1789</v>
      </c>
      <c r="D382" s="432"/>
      <c r="E382" s="432"/>
      <c r="F382" s="3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BP382" s="33"/>
      <c r="BQ382" s="41" t="s">
        <v>1789</v>
      </c>
    </row>
    <row r="383" spans="1:69" s="3" customFormat="1" ht="67.5" x14ac:dyDescent="0.25">
      <c r="A383" s="35" t="s">
        <v>758</v>
      </c>
      <c r="B383" s="36" t="s">
        <v>1778</v>
      </c>
      <c r="C383" s="432" t="s">
        <v>1790</v>
      </c>
      <c r="D383" s="432"/>
      <c r="E383" s="432"/>
      <c r="F383" s="3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BP383" s="33"/>
      <c r="BQ383" s="41" t="s">
        <v>1790</v>
      </c>
    </row>
    <row r="384" spans="1:69" s="3" customFormat="1" ht="67.5" x14ac:dyDescent="0.25">
      <c r="A384" s="35" t="s">
        <v>1880</v>
      </c>
      <c r="B384" s="36" t="s">
        <v>1757</v>
      </c>
      <c r="C384" s="432" t="s">
        <v>1758</v>
      </c>
      <c r="D384" s="432"/>
      <c r="E384" s="432"/>
      <c r="F384" s="35" t="s">
        <v>238</v>
      </c>
      <c r="G384" s="38">
        <v>1.7</v>
      </c>
      <c r="H384" s="39" t="s">
        <v>1759</v>
      </c>
      <c r="I384" s="39" t="s">
        <v>1760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2818</v>
      </c>
      <c r="O384" s="39">
        <v>8775.58</v>
      </c>
      <c r="BP384" s="33"/>
      <c r="BQ384" s="41" t="s">
        <v>1758</v>
      </c>
    </row>
    <row r="385" spans="1:69" s="3" customFormat="1" ht="15" x14ac:dyDescent="0.25">
      <c r="A385" s="42"/>
      <c r="B385" s="43"/>
      <c r="C385" s="44" t="s">
        <v>2819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</row>
    <row r="386" spans="1:69" s="3" customFormat="1" ht="15" x14ac:dyDescent="0.25">
      <c r="A386" s="47"/>
      <c r="B386" s="48"/>
      <c r="C386" s="48"/>
      <c r="D386" s="48"/>
      <c r="E386" s="49" t="s">
        <v>2820</v>
      </c>
      <c r="F386" s="49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BP386" s="33"/>
      <c r="BQ386" s="41"/>
    </row>
    <row r="387" spans="1:69" s="3" customFormat="1" ht="15" x14ac:dyDescent="0.25">
      <c r="A387" s="47"/>
      <c r="B387" s="48"/>
      <c r="C387" s="48"/>
      <c r="D387" s="48"/>
      <c r="E387" s="49" t="s">
        <v>2821</v>
      </c>
      <c r="F387" s="49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BP387" s="33"/>
      <c r="BQ387" s="41"/>
    </row>
    <row r="388" spans="1:69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BP388" s="33"/>
      <c r="BQ388" s="41"/>
    </row>
    <row r="389" spans="1:69" s="3" customFormat="1" ht="67.5" x14ac:dyDescent="0.25">
      <c r="A389" s="35" t="s">
        <v>763</v>
      </c>
      <c r="B389" s="36" t="s">
        <v>2281</v>
      </c>
      <c r="C389" s="432" t="s">
        <v>2822</v>
      </c>
      <c r="D389" s="432"/>
      <c r="E389" s="432"/>
      <c r="F389" s="3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BP389" s="33"/>
      <c r="BQ389" s="41" t="s">
        <v>2822</v>
      </c>
    </row>
    <row r="390" spans="1:69" s="3" customFormat="1" ht="15" x14ac:dyDescent="0.25">
      <c r="A390" s="42"/>
      <c r="B390" s="43"/>
      <c r="C390" s="44" t="s">
        <v>2823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41"/>
    </row>
    <row r="391" spans="1:69" s="3" customFormat="1" ht="67.5" x14ac:dyDescent="0.25">
      <c r="A391" s="35" t="s">
        <v>771</v>
      </c>
      <c r="B391" s="36" t="s">
        <v>2824</v>
      </c>
      <c r="C391" s="432" t="s">
        <v>2825</v>
      </c>
      <c r="D391" s="432"/>
      <c r="E391" s="432"/>
      <c r="F391" s="35" t="s">
        <v>238</v>
      </c>
      <c r="G391" s="38">
        <v>0.1</v>
      </c>
      <c r="H391" s="39" t="s">
        <v>2826</v>
      </c>
      <c r="I391" s="39" t="s">
        <v>2827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2828</v>
      </c>
      <c r="O391" s="39">
        <v>516.48</v>
      </c>
      <c r="BP391" s="33"/>
      <c r="BQ391" s="41" t="s">
        <v>2825</v>
      </c>
    </row>
    <row r="392" spans="1:69" s="3" customFormat="1" ht="15" x14ac:dyDescent="0.25">
      <c r="A392" s="42"/>
      <c r="B392" s="43"/>
      <c r="C392" s="44" t="s">
        <v>1286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2829</v>
      </c>
      <c r="F393" s="49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2830</v>
      </c>
      <c r="F394" s="49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774</v>
      </c>
      <c r="B396" s="36" t="s">
        <v>2281</v>
      </c>
      <c r="C396" s="432" t="s">
        <v>2831</v>
      </c>
      <c r="D396" s="432"/>
      <c r="E396" s="432"/>
      <c r="F396" s="3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BP396" s="33"/>
      <c r="BQ396" s="41" t="s">
        <v>2831</v>
      </c>
    </row>
    <row r="397" spans="1:69" s="3" customFormat="1" ht="15" x14ac:dyDescent="0.25">
      <c r="A397" s="42"/>
      <c r="B397" s="43"/>
      <c r="C397" s="44" t="s">
        <v>1336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6"/>
      <c r="BP397" s="33"/>
      <c r="BQ397" s="41"/>
    </row>
    <row r="398" spans="1:69" s="3" customFormat="1" ht="67.5" x14ac:dyDescent="0.25">
      <c r="A398" s="35" t="s">
        <v>779</v>
      </c>
      <c r="B398" s="36" t="s">
        <v>2286</v>
      </c>
      <c r="C398" s="432" t="s">
        <v>1774</v>
      </c>
      <c r="D398" s="432"/>
      <c r="E398" s="432"/>
      <c r="F398" s="3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BP398" s="33"/>
      <c r="BQ398" s="41" t="s">
        <v>1774</v>
      </c>
    </row>
    <row r="399" spans="1:69" s="3" customFormat="1" ht="15" x14ac:dyDescent="0.25">
      <c r="A399" s="42"/>
      <c r="B399" s="43"/>
      <c r="C399" s="44" t="s">
        <v>2832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</row>
    <row r="400" spans="1:69" s="3" customFormat="1" ht="67.5" x14ac:dyDescent="0.25">
      <c r="A400" s="35" t="s">
        <v>788</v>
      </c>
      <c r="B400" s="36" t="s">
        <v>1771</v>
      </c>
      <c r="C400" s="432" t="s">
        <v>2779</v>
      </c>
      <c r="D400" s="432"/>
      <c r="E400" s="432"/>
      <c r="F400" s="3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BP400" s="33"/>
      <c r="BQ400" s="41" t="s">
        <v>2779</v>
      </c>
    </row>
    <row r="401" spans="1:71" s="3" customFormat="1" ht="67.5" x14ac:dyDescent="0.25">
      <c r="A401" s="35" t="s">
        <v>792</v>
      </c>
      <c r="B401" s="36" t="s">
        <v>2767</v>
      </c>
      <c r="C401" s="432" t="s">
        <v>1784</v>
      </c>
      <c r="D401" s="432"/>
      <c r="E401" s="432"/>
      <c r="F401" s="3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BP401" s="33"/>
      <c r="BQ401" s="41" t="s">
        <v>1784</v>
      </c>
    </row>
    <row r="402" spans="1:71" s="3" customFormat="1" ht="67.5" x14ac:dyDescent="0.25">
      <c r="A402" s="35" t="s">
        <v>794</v>
      </c>
      <c r="B402" s="36" t="s">
        <v>870</v>
      </c>
      <c r="C402" s="432" t="s">
        <v>871</v>
      </c>
      <c r="D402" s="432"/>
      <c r="E402" s="432"/>
      <c r="F402" s="3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2833</v>
      </c>
      <c r="O402" s="39">
        <v>358.1</v>
      </c>
      <c r="BP402" s="33"/>
      <c r="BQ402" s="41" t="s">
        <v>871</v>
      </c>
    </row>
    <row r="403" spans="1:71" s="3" customFormat="1" ht="15" x14ac:dyDescent="0.25">
      <c r="A403" s="42"/>
      <c r="B403" s="43"/>
      <c r="C403" s="44" t="s">
        <v>423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41"/>
    </row>
    <row r="404" spans="1:71" s="3" customFormat="1" ht="15" x14ac:dyDescent="0.25">
      <c r="A404" s="47"/>
      <c r="B404" s="48"/>
      <c r="C404" s="48"/>
      <c r="D404" s="48"/>
      <c r="E404" s="49" t="s">
        <v>2834</v>
      </c>
      <c r="F404" s="49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BP404" s="33"/>
      <c r="BQ404" s="41"/>
    </row>
    <row r="405" spans="1:71" s="3" customFormat="1" ht="15" x14ac:dyDescent="0.25">
      <c r="A405" s="47"/>
      <c r="B405" s="48"/>
      <c r="C405" s="48"/>
      <c r="D405" s="48"/>
      <c r="E405" s="49" t="s">
        <v>2835</v>
      </c>
      <c r="F405" s="49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BP405" s="33"/>
      <c r="BQ405" s="41"/>
    </row>
    <row r="406" spans="1:71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BP406" s="33"/>
      <c r="BQ406" s="41"/>
    </row>
    <row r="407" spans="1:71" s="3" customFormat="1" ht="67.5" x14ac:dyDescent="0.25">
      <c r="A407" s="35" t="s">
        <v>796</v>
      </c>
      <c r="B407" s="36" t="s">
        <v>1755</v>
      </c>
      <c r="C407" s="432" t="s">
        <v>2783</v>
      </c>
      <c r="D407" s="432"/>
      <c r="E407" s="432"/>
      <c r="F407" s="3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BP407" s="33"/>
      <c r="BQ407" s="41" t="s">
        <v>2783</v>
      </c>
    </row>
    <row r="408" spans="1:71" s="3" customFormat="1" ht="15" x14ac:dyDescent="0.25">
      <c r="A408" s="42"/>
      <c r="B408" s="43"/>
      <c r="C408" s="44" t="s">
        <v>2836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71" s="3" customFormat="1" ht="67.5" x14ac:dyDescent="0.25">
      <c r="A409" s="35" t="s">
        <v>798</v>
      </c>
      <c r="B409" s="36" t="s">
        <v>1743</v>
      </c>
      <c r="C409" s="432" t="s">
        <v>2837</v>
      </c>
      <c r="D409" s="432"/>
      <c r="E409" s="432"/>
      <c r="F409" s="3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BP409" s="33"/>
      <c r="BQ409" s="41" t="s">
        <v>2837</v>
      </c>
    </row>
    <row r="410" spans="1:71" s="3" customFormat="1" ht="67.5" x14ac:dyDescent="0.25">
      <c r="A410" s="35" t="s">
        <v>800</v>
      </c>
      <c r="B410" s="36" t="s">
        <v>2838</v>
      </c>
      <c r="C410" s="432" t="s">
        <v>2839</v>
      </c>
      <c r="D410" s="432"/>
      <c r="E410" s="432"/>
      <c r="F410" s="3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BP410" s="33"/>
      <c r="BQ410" s="41" t="s">
        <v>2839</v>
      </c>
    </row>
    <row r="411" spans="1:71" s="3" customFormat="1" ht="67.5" x14ac:dyDescent="0.25">
      <c r="A411" s="35" t="s">
        <v>802</v>
      </c>
      <c r="B411" s="36" t="s">
        <v>2838</v>
      </c>
      <c r="C411" s="432" t="s">
        <v>2840</v>
      </c>
      <c r="D411" s="432"/>
      <c r="E411" s="432"/>
      <c r="F411" s="3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BP411" s="33"/>
      <c r="BQ411" s="41" t="s">
        <v>2840</v>
      </c>
    </row>
    <row r="412" spans="1:71" s="3" customFormat="1" ht="67.5" x14ac:dyDescent="0.25">
      <c r="A412" s="35" t="s">
        <v>807</v>
      </c>
      <c r="B412" s="36" t="s">
        <v>2838</v>
      </c>
      <c r="C412" s="432" t="s">
        <v>2841</v>
      </c>
      <c r="D412" s="432"/>
      <c r="E412" s="432"/>
      <c r="F412" s="3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BP412" s="33"/>
      <c r="BQ412" s="41" t="s">
        <v>2841</v>
      </c>
    </row>
    <row r="413" spans="1:71" s="3" customFormat="1" ht="67.5" x14ac:dyDescent="0.25">
      <c r="A413" s="35" t="s">
        <v>809</v>
      </c>
      <c r="B413" s="36" t="s">
        <v>1778</v>
      </c>
      <c r="C413" s="432" t="s">
        <v>1884</v>
      </c>
      <c r="D413" s="432"/>
      <c r="E413" s="432"/>
      <c r="F413" s="3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BP413" s="33"/>
      <c r="BQ413" s="41" t="s">
        <v>1884</v>
      </c>
    </row>
    <row r="414" spans="1:71" s="3" customFormat="1" ht="22.5" x14ac:dyDescent="0.25">
      <c r="A414" s="440" t="s">
        <v>938</v>
      </c>
      <c r="B414" s="441"/>
      <c r="C414" s="441"/>
      <c r="D414" s="441"/>
      <c r="E414" s="441"/>
      <c r="F414" s="441"/>
      <c r="G414" s="441"/>
      <c r="H414" s="441"/>
      <c r="I414" s="441"/>
      <c r="J414" s="441"/>
      <c r="K414" s="442"/>
      <c r="L414" s="39">
        <v>11742469.98</v>
      </c>
      <c r="M414" s="39">
        <v>442957.22</v>
      </c>
      <c r="N414" s="39" t="s">
        <v>2842</v>
      </c>
      <c r="O414" s="39">
        <v>10934476.18</v>
      </c>
      <c r="BR414" s="41" t="s">
        <v>938</v>
      </c>
    </row>
    <row r="415" spans="1:71" s="3" customFormat="1" ht="15" x14ac:dyDescent="0.25">
      <c r="A415" s="440" t="s">
        <v>940</v>
      </c>
      <c r="B415" s="441"/>
      <c r="C415" s="441"/>
      <c r="D415" s="441"/>
      <c r="E415" s="441"/>
      <c r="F415" s="441"/>
      <c r="G415" s="441"/>
      <c r="H415" s="441"/>
      <c r="I415" s="441"/>
      <c r="J415" s="441"/>
      <c r="K415" s="442"/>
      <c r="L415" s="39">
        <v>431723.08</v>
      </c>
      <c r="M415" s="39"/>
      <c r="N415" s="39"/>
      <c r="O415" s="39"/>
      <c r="BR415" s="41" t="s">
        <v>940</v>
      </c>
    </row>
    <row r="416" spans="1:71" s="3" customFormat="1" ht="15" x14ac:dyDescent="0.25">
      <c r="A416" s="437" t="s">
        <v>941</v>
      </c>
      <c r="B416" s="438"/>
      <c r="C416" s="438"/>
      <c r="D416" s="438"/>
      <c r="E416" s="438"/>
      <c r="F416" s="438"/>
      <c r="G416" s="438"/>
      <c r="H416" s="438"/>
      <c r="I416" s="438"/>
      <c r="J416" s="438"/>
      <c r="K416" s="439"/>
      <c r="L416" s="61"/>
      <c r="M416" s="61"/>
      <c r="N416" s="61"/>
      <c r="O416" s="61"/>
      <c r="BR416" s="41"/>
      <c r="BS416" s="2" t="s">
        <v>941</v>
      </c>
    </row>
    <row r="417" spans="1:71" s="3" customFormat="1" ht="15" x14ac:dyDescent="0.25">
      <c r="A417" s="437" t="s">
        <v>2843</v>
      </c>
      <c r="B417" s="438"/>
      <c r="C417" s="438"/>
      <c r="D417" s="438"/>
      <c r="E417" s="438"/>
      <c r="F417" s="438"/>
      <c r="G417" s="438"/>
      <c r="H417" s="438"/>
      <c r="I417" s="438"/>
      <c r="J417" s="438"/>
      <c r="K417" s="439"/>
      <c r="L417" s="61">
        <v>48936.67</v>
      </c>
      <c r="M417" s="61"/>
      <c r="N417" s="61"/>
      <c r="O417" s="61"/>
      <c r="BR417" s="41"/>
      <c r="BS417" s="2" t="s">
        <v>2843</v>
      </c>
    </row>
    <row r="418" spans="1:71" s="3" customFormat="1" ht="15" x14ac:dyDescent="0.25">
      <c r="A418" s="437" t="s">
        <v>2844</v>
      </c>
      <c r="B418" s="438"/>
      <c r="C418" s="438"/>
      <c r="D418" s="438"/>
      <c r="E418" s="438"/>
      <c r="F418" s="438"/>
      <c r="G418" s="438"/>
      <c r="H418" s="438"/>
      <c r="I418" s="438"/>
      <c r="J418" s="438"/>
      <c r="K418" s="439"/>
      <c r="L418" s="61">
        <v>65273.440000000002</v>
      </c>
      <c r="M418" s="61"/>
      <c r="N418" s="61"/>
      <c r="O418" s="61"/>
      <c r="BR418" s="41"/>
      <c r="BS418" s="2" t="s">
        <v>2844</v>
      </c>
    </row>
    <row r="419" spans="1:71" s="3" customFormat="1" ht="15" x14ac:dyDescent="0.25">
      <c r="A419" s="437" t="s">
        <v>2845</v>
      </c>
      <c r="B419" s="438"/>
      <c r="C419" s="438"/>
      <c r="D419" s="438"/>
      <c r="E419" s="438"/>
      <c r="F419" s="438"/>
      <c r="G419" s="438"/>
      <c r="H419" s="438"/>
      <c r="I419" s="438"/>
      <c r="J419" s="438"/>
      <c r="K419" s="439"/>
      <c r="L419" s="61">
        <v>317512.96999999997</v>
      </c>
      <c r="M419" s="61"/>
      <c r="N419" s="61"/>
      <c r="O419" s="61"/>
      <c r="BR419" s="41"/>
      <c r="BS419" s="2" t="s">
        <v>2845</v>
      </c>
    </row>
    <row r="420" spans="1:71" s="3" customFormat="1" ht="15" x14ac:dyDescent="0.25">
      <c r="A420" s="440" t="s">
        <v>945</v>
      </c>
      <c r="B420" s="441"/>
      <c r="C420" s="441"/>
      <c r="D420" s="441"/>
      <c r="E420" s="441"/>
      <c r="F420" s="441"/>
      <c r="G420" s="441"/>
      <c r="H420" s="441"/>
      <c r="I420" s="441"/>
      <c r="J420" s="441"/>
      <c r="K420" s="442"/>
      <c r="L420" s="39">
        <v>225377.34</v>
      </c>
      <c r="M420" s="39"/>
      <c r="N420" s="39"/>
      <c r="O420" s="39"/>
      <c r="BR420" s="41" t="s">
        <v>945</v>
      </c>
    </row>
    <row r="421" spans="1:71" s="3" customFormat="1" ht="15" x14ac:dyDescent="0.25">
      <c r="A421" s="437" t="s">
        <v>941</v>
      </c>
      <c r="B421" s="438"/>
      <c r="C421" s="438"/>
      <c r="D421" s="438"/>
      <c r="E421" s="438"/>
      <c r="F421" s="438"/>
      <c r="G421" s="438"/>
      <c r="H421" s="438"/>
      <c r="I421" s="438"/>
      <c r="J421" s="438"/>
      <c r="K421" s="439"/>
      <c r="L421" s="61"/>
      <c r="M421" s="61"/>
      <c r="N421" s="61"/>
      <c r="O421" s="61"/>
      <c r="BR421" s="41"/>
      <c r="BS421" s="2" t="s">
        <v>941</v>
      </c>
    </row>
    <row r="422" spans="1:71" s="3" customFormat="1" ht="15" x14ac:dyDescent="0.25">
      <c r="A422" s="437" t="s">
        <v>2846</v>
      </c>
      <c r="B422" s="438"/>
      <c r="C422" s="438"/>
      <c r="D422" s="438"/>
      <c r="E422" s="438"/>
      <c r="F422" s="438"/>
      <c r="G422" s="438"/>
      <c r="H422" s="438"/>
      <c r="I422" s="438"/>
      <c r="J422" s="438"/>
      <c r="K422" s="439"/>
      <c r="L422" s="61">
        <v>21994.01</v>
      </c>
      <c r="M422" s="61"/>
      <c r="N422" s="61"/>
      <c r="O422" s="61"/>
      <c r="BR422" s="41"/>
      <c r="BS422" s="2" t="s">
        <v>2846</v>
      </c>
    </row>
    <row r="423" spans="1:71" s="3" customFormat="1" ht="15" x14ac:dyDescent="0.25">
      <c r="A423" s="437" t="s">
        <v>2847</v>
      </c>
      <c r="B423" s="438"/>
      <c r="C423" s="438"/>
      <c r="D423" s="438"/>
      <c r="E423" s="438"/>
      <c r="F423" s="438"/>
      <c r="G423" s="438"/>
      <c r="H423" s="438"/>
      <c r="I423" s="438"/>
      <c r="J423" s="438"/>
      <c r="K423" s="439"/>
      <c r="L423" s="61">
        <v>166585.29999999999</v>
      </c>
      <c r="M423" s="61"/>
      <c r="N423" s="61"/>
      <c r="O423" s="61"/>
      <c r="BR423" s="41"/>
      <c r="BS423" s="2" t="s">
        <v>2847</v>
      </c>
    </row>
    <row r="424" spans="1:71" s="3" customFormat="1" ht="15" x14ac:dyDescent="0.25">
      <c r="A424" s="437" t="s">
        <v>2848</v>
      </c>
      <c r="B424" s="438"/>
      <c r="C424" s="438"/>
      <c r="D424" s="438"/>
      <c r="E424" s="438"/>
      <c r="F424" s="438"/>
      <c r="G424" s="438"/>
      <c r="H424" s="438"/>
      <c r="I424" s="438"/>
      <c r="J424" s="438"/>
      <c r="K424" s="439"/>
      <c r="L424" s="61">
        <v>36415.71</v>
      </c>
      <c r="M424" s="61"/>
      <c r="N424" s="61"/>
      <c r="O424" s="61"/>
      <c r="BR424" s="41"/>
      <c r="BS424" s="2" t="s">
        <v>2848</v>
      </c>
    </row>
    <row r="425" spans="1:71" s="3" customFormat="1" ht="15" x14ac:dyDescent="0.25">
      <c r="A425" s="437" t="s">
        <v>2849</v>
      </c>
      <c r="B425" s="438"/>
      <c r="C425" s="438"/>
      <c r="D425" s="438"/>
      <c r="E425" s="438"/>
      <c r="F425" s="438"/>
      <c r="G425" s="438"/>
      <c r="H425" s="438"/>
      <c r="I425" s="438"/>
      <c r="J425" s="438"/>
      <c r="K425" s="439"/>
      <c r="L425" s="61">
        <v>382.32</v>
      </c>
      <c r="M425" s="61"/>
      <c r="N425" s="61"/>
      <c r="O425" s="61"/>
      <c r="BR425" s="41"/>
      <c r="BS425" s="2" t="s">
        <v>2849</v>
      </c>
    </row>
    <row r="426" spans="1:71" s="3" customFormat="1" ht="15" x14ac:dyDescent="0.25">
      <c r="A426" s="440" t="s">
        <v>951</v>
      </c>
      <c r="B426" s="441"/>
      <c r="C426" s="441"/>
      <c r="D426" s="441"/>
      <c r="E426" s="441"/>
      <c r="F426" s="441"/>
      <c r="G426" s="441"/>
      <c r="H426" s="441"/>
      <c r="I426" s="441"/>
      <c r="J426" s="441"/>
      <c r="K426" s="442"/>
      <c r="L426" s="39"/>
      <c r="M426" s="39"/>
      <c r="N426" s="39"/>
      <c r="O426" s="39"/>
      <c r="BR426" s="41" t="s">
        <v>951</v>
      </c>
    </row>
    <row r="427" spans="1:71" s="3" customFormat="1" ht="15" x14ac:dyDescent="0.25">
      <c r="A427" s="437" t="s">
        <v>952</v>
      </c>
      <c r="B427" s="438"/>
      <c r="C427" s="438"/>
      <c r="D427" s="438"/>
      <c r="E427" s="438"/>
      <c r="F427" s="438"/>
      <c r="G427" s="438"/>
      <c r="H427" s="438"/>
      <c r="I427" s="438"/>
      <c r="J427" s="438"/>
      <c r="K427" s="439"/>
      <c r="L427" s="61"/>
      <c r="M427" s="61"/>
      <c r="N427" s="61"/>
      <c r="O427" s="61"/>
      <c r="BR427" s="41"/>
      <c r="BS427" s="2" t="s">
        <v>952</v>
      </c>
    </row>
    <row r="428" spans="1:71" s="3" customFormat="1" ht="15" x14ac:dyDescent="0.25">
      <c r="A428" s="437" t="s">
        <v>2007</v>
      </c>
      <c r="B428" s="438"/>
      <c r="C428" s="438"/>
      <c r="D428" s="438"/>
      <c r="E428" s="438"/>
      <c r="F428" s="438"/>
      <c r="G428" s="438"/>
      <c r="H428" s="438"/>
      <c r="I428" s="438"/>
      <c r="J428" s="438"/>
      <c r="K428" s="439"/>
      <c r="L428" s="61"/>
      <c r="M428" s="61"/>
      <c r="N428" s="61"/>
      <c r="O428" s="61"/>
      <c r="BR428" s="41"/>
      <c r="BS428" s="2" t="s">
        <v>2007</v>
      </c>
    </row>
    <row r="429" spans="1:71" s="3" customFormat="1" ht="23.25" x14ac:dyDescent="0.25">
      <c r="A429" s="437" t="s">
        <v>2850</v>
      </c>
      <c r="B429" s="438"/>
      <c r="C429" s="438"/>
      <c r="D429" s="438"/>
      <c r="E429" s="438"/>
      <c r="F429" s="438"/>
      <c r="G429" s="438"/>
      <c r="H429" s="438"/>
      <c r="I429" s="438"/>
      <c r="J429" s="438"/>
      <c r="K429" s="439"/>
      <c r="L429" s="61">
        <v>10777662.9</v>
      </c>
      <c r="M429" s="61"/>
      <c r="N429" s="61"/>
      <c r="O429" s="61">
        <v>10777662.9</v>
      </c>
      <c r="BR429" s="41"/>
      <c r="BS429" s="2" t="s">
        <v>2850</v>
      </c>
    </row>
    <row r="430" spans="1:71" s="3" customFormat="1" ht="15" x14ac:dyDescent="0.25">
      <c r="A430" s="437" t="s">
        <v>953</v>
      </c>
      <c r="B430" s="438"/>
      <c r="C430" s="438"/>
      <c r="D430" s="438"/>
      <c r="E430" s="438"/>
      <c r="F430" s="438"/>
      <c r="G430" s="438"/>
      <c r="H430" s="438"/>
      <c r="I430" s="438"/>
      <c r="J430" s="438"/>
      <c r="K430" s="439"/>
      <c r="L430" s="61"/>
      <c r="M430" s="61"/>
      <c r="N430" s="61"/>
      <c r="O430" s="61"/>
      <c r="BR430" s="41"/>
      <c r="BS430" s="2" t="s">
        <v>953</v>
      </c>
    </row>
    <row r="431" spans="1:71" s="3" customFormat="1" ht="15" x14ac:dyDescent="0.25">
      <c r="A431" s="437" t="s">
        <v>2851</v>
      </c>
      <c r="B431" s="438"/>
      <c r="C431" s="438"/>
      <c r="D431" s="438"/>
      <c r="E431" s="438"/>
      <c r="F431" s="438"/>
      <c r="G431" s="438"/>
      <c r="H431" s="438"/>
      <c r="I431" s="438"/>
      <c r="J431" s="438"/>
      <c r="K431" s="439"/>
      <c r="L431" s="61">
        <v>840.7</v>
      </c>
      <c r="M431" s="61">
        <v>695.12</v>
      </c>
      <c r="N431" s="61">
        <v>145.58000000000001</v>
      </c>
      <c r="O431" s="61"/>
      <c r="BR431" s="41"/>
      <c r="BS431" s="2" t="s">
        <v>2851</v>
      </c>
    </row>
    <row r="432" spans="1:71" s="3" customFormat="1" ht="15" x14ac:dyDescent="0.25">
      <c r="A432" s="437" t="s">
        <v>2852</v>
      </c>
      <c r="B432" s="438"/>
      <c r="C432" s="438"/>
      <c r="D432" s="438"/>
      <c r="E432" s="438"/>
      <c r="F432" s="438"/>
      <c r="G432" s="438"/>
      <c r="H432" s="438"/>
      <c r="I432" s="438"/>
      <c r="J432" s="438"/>
      <c r="K432" s="439"/>
      <c r="L432" s="61">
        <v>674.27</v>
      </c>
      <c r="M432" s="61"/>
      <c r="N432" s="61"/>
      <c r="O432" s="61"/>
      <c r="BR432" s="41"/>
      <c r="BS432" s="2" t="s">
        <v>2852</v>
      </c>
    </row>
    <row r="433" spans="1:71" s="3" customFormat="1" ht="15" x14ac:dyDescent="0.25">
      <c r="A433" s="437" t="s">
        <v>2853</v>
      </c>
      <c r="B433" s="438"/>
      <c r="C433" s="438"/>
      <c r="D433" s="438"/>
      <c r="E433" s="438"/>
      <c r="F433" s="438"/>
      <c r="G433" s="438"/>
      <c r="H433" s="438"/>
      <c r="I433" s="438"/>
      <c r="J433" s="438"/>
      <c r="K433" s="439"/>
      <c r="L433" s="61">
        <v>382.32</v>
      </c>
      <c r="M433" s="61"/>
      <c r="N433" s="61"/>
      <c r="O433" s="61"/>
      <c r="BR433" s="41"/>
      <c r="BS433" s="2" t="s">
        <v>2853</v>
      </c>
    </row>
    <row r="434" spans="1:71" s="3" customFormat="1" ht="15" x14ac:dyDescent="0.25">
      <c r="A434" s="437" t="s">
        <v>957</v>
      </c>
      <c r="B434" s="438"/>
      <c r="C434" s="438"/>
      <c r="D434" s="438"/>
      <c r="E434" s="438"/>
      <c r="F434" s="438"/>
      <c r="G434" s="438"/>
      <c r="H434" s="438"/>
      <c r="I434" s="438"/>
      <c r="J434" s="438"/>
      <c r="K434" s="439"/>
      <c r="L434" s="61">
        <v>1897.29</v>
      </c>
      <c r="M434" s="61"/>
      <c r="N434" s="61"/>
      <c r="O434" s="61"/>
      <c r="BR434" s="41"/>
      <c r="BS434" s="2" t="s">
        <v>957</v>
      </c>
    </row>
    <row r="435" spans="1:71" s="3" customFormat="1" ht="15" x14ac:dyDescent="0.25">
      <c r="A435" s="437" t="s">
        <v>2012</v>
      </c>
      <c r="B435" s="438"/>
      <c r="C435" s="438"/>
      <c r="D435" s="438"/>
      <c r="E435" s="438"/>
      <c r="F435" s="438"/>
      <c r="G435" s="438"/>
      <c r="H435" s="438"/>
      <c r="I435" s="438"/>
      <c r="J435" s="438"/>
      <c r="K435" s="439"/>
      <c r="L435" s="61"/>
      <c r="M435" s="61"/>
      <c r="N435" s="61"/>
      <c r="O435" s="61"/>
      <c r="BR435" s="41"/>
      <c r="BS435" s="2" t="s">
        <v>2012</v>
      </c>
    </row>
    <row r="436" spans="1:71" s="3" customFormat="1" ht="15" x14ac:dyDescent="0.25">
      <c r="A436" s="437" t="s">
        <v>2854</v>
      </c>
      <c r="B436" s="438"/>
      <c r="C436" s="438"/>
      <c r="D436" s="438"/>
      <c r="E436" s="438"/>
      <c r="F436" s="438"/>
      <c r="G436" s="438"/>
      <c r="H436" s="438"/>
      <c r="I436" s="438"/>
      <c r="J436" s="438"/>
      <c r="K436" s="439"/>
      <c r="L436" s="61">
        <v>156575.1</v>
      </c>
      <c r="M436" s="61">
        <v>54985.02</v>
      </c>
      <c r="N436" s="61"/>
      <c r="O436" s="61">
        <v>101590.08</v>
      </c>
      <c r="BR436" s="41"/>
      <c r="BS436" s="2" t="s">
        <v>2854</v>
      </c>
    </row>
    <row r="437" spans="1:71" s="3" customFormat="1" ht="15" x14ac:dyDescent="0.25">
      <c r="A437" s="437" t="s">
        <v>2855</v>
      </c>
      <c r="B437" s="438"/>
      <c r="C437" s="438"/>
      <c r="D437" s="438"/>
      <c r="E437" s="438"/>
      <c r="F437" s="438"/>
      <c r="G437" s="438"/>
      <c r="H437" s="438"/>
      <c r="I437" s="438"/>
      <c r="J437" s="438"/>
      <c r="K437" s="439"/>
      <c r="L437" s="61">
        <v>48936.67</v>
      </c>
      <c r="M437" s="61"/>
      <c r="N437" s="61"/>
      <c r="O437" s="61"/>
      <c r="BR437" s="41"/>
      <c r="BS437" s="2" t="s">
        <v>2855</v>
      </c>
    </row>
    <row r="438" spans="1:71" s="3" customFormat="1" ht="15" x14ac:dyDescent="0.25">
      <c r="A438" s="437" t="s">
        <v>2856</v>
      </c>
      <c r="B438" s="438"/>
      <c r="C438" s="438"/>
      <c r="D438" s="438"/>
      <c r="E438" s="438"/>
      <c r="F438" s="438"/>
      <c r="G438" s="438"/>
      <c r="H438" s="438"/>
      <c r="I438" s="438"/>
      <c r="J438" s="438"/>
      <c r="K438" s="439"/>
      <c r="L438" s="61">
        <v>21994.01</v>
      </c>
      <c r="M438" s="61"/>
      <c r="N438" s="61"/>
      <c r="O438" s="61"/>
      <c r="BR438" s="41"/>
      <c r="BS438" s="2" t="s">
        <v>2856</v>
      </c>
    </row>
    <row r="439" spans="1:71" s="3" customFormat="1" ht="15" x14ac:dyDescent="0.25">
      <c r="A439" s="437" t="s">
        <v>957</v>
      </c>
      <c r="B439" s="438"/>
      <c r="C439" s="438"/>
      <c r="D439" s="438"/>
      <c r="E439" s="438"/>
      <c r="F439" s="438"/>
      <c r="G439" s="438"/>
      <c r="H439" s="438"/>
      <c r="I439" s="438"/>
      <c r="J439" s="438"/>
      <c r="K439" s="439"/>
      <c r="L439" s="61">
        <v>227505.78</v>
      </c>
      <c r="M439" s="61"/>
      <c r="N439" s="61"/>
      <c r="O439" s="61"/>
      <c r="BR439" s="41"/>
      <c r="BS439" s="2" t="s">
        <v>957</v>
      </c>
    </row>
    <row r="440" spans="1:71" s="3" customFormat="1" ht="15" x14ac:dyDescent="0.25">
      <c r="A440" s="437" t="s">
        <v>958</v>
      </c>
      <c r="B440" s="438"/>
      <c r="C440" s="438"/>
      <c r="D440" s="438"/>
      <c r="E440" s="438"/>
      <c r="F440" s="438"/>
      <c r="G440" s="438"/>
      <c r="H440" s="438"/>
      <c r="I440" s="438"/>
      <c r="J440" s="438"/>
      <c r="K440" s="439"/>
      <c r="L440" s="61">
        <v>11007065.970000001</v>
      </c>
      <c r="M440" s="61"/>
      <c r="N440" s="61"/>
      <c r="O440" s="61"/>
      <c r="BR440" s="41"/>
      <c r="BS440" s="2" t="s">
        <v>958</v>
      </c>
    </row>
    <row r="441" spans="1:71" s="3" customFormat="1" ht="15" x14ac:dyDescent="0.25">
      <c r="A441" s="437" t="s">
        <v>959</v>
      </c>
      <c r="B441" s="438"/>
      <c r="C441" s="438"/>
      <c r="D441" s="438"/>
      <c r="E441" s="438"/>
      <c r="F441" s="438"/>
      <c r="G441" s="438"/>
      <c r="H441" s="438"/>
      <c r="I441" s="438"/>
      <c r="J441" s="438"/>
      <c r="K441" s="439"/>
      <c r="L441" s="61"/>
      <c r="M441" s="61"/>
      <c r="N441" s="61"/>
      <c r="O441" s="61"/>
      <c r="BR441" s="41"/>
      <c r="BS441" s="2" t="s">
        <v>959</v>
      </c>
    </row>
    <row r="442" spans="1:71" s="3" customFormat="1" ht="15" x14ac:dyDescent="0.25">
      <c r="A442" s="437" t="s">
        <v>960</v>
      </c>
      <c r="B442" s="438"/>
      <c r="C442" s="438"/>
      <c r="D442" s="438"/>
      <c r="E442" s="438"/>
      <c r="F442" s="438"/>
      <c r="G442" s="438"/>
      <c r="H442" s="438"/>
      <c r="I442" s="438"/>
      <c r="J442" s="438"/>
      <c r="K442" s="439"/>
      <c r="L442" s="61"/>
      <c r="M442" s="61"/>
      <c r="N442" s="61"/>
      <c r="O442" s="61"/>
      <c r="BR442" s="41"/>
      <c r="BS442" s="2" t="s">
        <v>960</v>
      </c>
    </row>
    <row r="443" spans="1:71" s="3" customFormat="1" ht="22.5" x14ac:dyDescent="0.25">
      <c r="A443" s="437" t="s">
        <v>2857</v>
      </c>
      <c r="B443" s="438"/>
      <c r="C443" s="438"/>
      <c r="D443" s="438"/>
      <c r="E443" s="438"/>
      <c r="F443" s="438"/>
      <c r="G443" s="438"/>
      <c r="H443" s="438"/>
      <c r="I443" s="438"/>
      <c r="J443" s="438"/>
      <c r="K443" s="439"/>
      <c r="L443" s="61">
        <v>421907.91</v>
      </c>
      <c r="M443" s="61">
        <v>318568.2</v>
      </c>
      <c r="N443" s="61" t="s">
        <v>2858</v>
      </c>
      <c r="O443" s="61">
        <v>52608.55</v>
      </c>
      <c r="BR443" s="41"/>
      <c r="BS443" s="2" t="s">
        <v>2857</v>
      </c>
    </row>
    <row r="444" spans="1:71" s="3" customFormat="1" ht="15" x14ac:dyDescent="0.25">
      <c r="A444" s="437" t="s">
        <v>2859</v>
      </c>
      <c r="B444" s="438"/>
      <c r="C444" s="438"/>
      <c r="D444" s="438"/>
      <c r="E444" s="438"/>
      <c r="F444" s="438"/>
      <c r="G444" s="438"/>
      <c r="H444" s="438"/>
      <c r="I444" s="438"/>
      <c r="J444" s="438"/>
      <c r="K444" s="439"/>
      <c r="L444" s="61">
        <v>316838.7</v>
      </c>
      <c r="M444" s="61"/>
      <c r="N444" s="61"/>
      <c r="O444" s="61"/>
      <c r="BR444" s="41"/>
      <c r="BS444" s="2" t="s">
        <v>2859</v>
      </c>
    </row>
    <row r="445" spans="1:71" s="3" customFormat="1" ht="15" x14ac:dyDescent="0.25">
      <c r="A445" s="437" t="s">
        <v>2860</v>
      </c>
      <c r="B445" s="438"/>
      <c r="C445" s="438"/>
      <c r="D445" s="438"/>
      <c r="E445" s="438"/>
      <c r="F445" s="438"/>
      <c r="G445" s="438"/>
      <c r="H445" s="438"/>
      <c r="I445" s="438"/>
      <c r="J445" s="438"/>
      <c r="K445" s="439"/>
      <c r="L445" s="61">
        <v>166585.29999999999</v>
      </c>
      <c r="M445" s="61"/>
      <c r="N445" s="61"/>
      <c r="O445" s="61"/>
      <c r="BR445" s="41"/>
      <c r="BS445" s="2" t="s">
        <v>2860</v>
      </c>
    </row>
    <row r="446" spans="1:71" s="3" customFormat="1" ht="15" x14ac:dyDescent="0.25">
      <c r="A446" s="437" t="s">
        <v>957</v>
      </c>
      <c r="B446" s="438"/>
      <c r="C446" s="438"/>
      <c r="D446" s="438"/>
      <c r="E446" s="438"/>
      <c r="F446" s="438"/>
      <c r="G446" s="438"/>
      <c r="H446" s="438"/>
      <c r="I446" s="438"/>
      <c r="J446" s="438"/>
      <c r="K446" s="439"/>
      <c r="L446" s="61">
        <v>905331.91</v>
      </c>
      <c r="M446" s="61"/>
      <c r="N446" s="61"/>
      <c r="O446" s="61"/>
      <c r="BR446" s="41"/>
      <c r="BS446" s="2" t="s">
        <v>957</v>
      </c>
    </row>
    <row r="447" spans="1:71" s="3" customFormat="1" ht="15" x14ac:dyDescent="0.25">
      <c r="A447" s="437" t="s">
        <v>979</v>
      </c>
      <c r="B447" s="438"/>
      <c r="C447" s="438"/>
      <c r="D447" s="438"/>
      <c r="E447" s="438"/>
      <c r="F447" s="438"/>
      <c r="G447" s="438"/>
      <c r="H447" s="438"/>
      <c r="I447" s="438"/>
      <c r="J447" s="438"/>
      <c r="K447" s="439"/>
      <c r="L447" s="61"/>
      <c r="M447" s="61"/>
      <c r="N447" s="61"/>
      <c r="O447" s="61"/>
      <c r="BR447" s="41"/>
      <c r="BS447" s="2" t="s">
        <v>979</v>
      </c>
    </row>
    <row r="448" spans="1:71" s="3" customFormat="1" ht="15" x14ac:dyDescent="0.25">
      <c r="A448" s="437" t="s">
        <v>2563</v>
      </c>
      <c r="B448" s="438"/>
      <c r="C448" s="438"/>
      <c r="D448" s="438"/>
      <c r="E448" s="438"/>
      <c r="F448" s="438"/>
      <c r="G448" s="438"/>
      <c r="H448" s="438"/>
      <c r="I448" s="438"/>
      <c r="J448" s="438"/>
      <c r="K448" s="439"/>
      <c r="L448" s="61">
        <v>71323.53</v>
      </c>
      <c r="M448" s="61">
        <v>68708.88</v>
      </c>
      <c r="N448" s="61"/>
      <c r="O448" s="61">
        <v>2614.65</v>
      </c>
      <c r="BR448" s="41"/>
      <c r="BS448" s="2" t="s">
        <v>2563</v>
      </c>
    </row>
    <row r="449" spans="1:71" s="3" customFormat="1" ht="15" x14ac:dyDescent="0.25">
      <c r="A449" s="437" t="s">
        <v>2861</v>
      </c>
      <c r="B449" s="438"/>
      <c r="C449" s="438"/>
      <c r="D449" s="438"/>
      <c r="E449" s="438"/>
      <c r="F449" s="438"/>
      <c r="G449" s="438"/>
      <c r="H449" s="438"/>
      <c r="I449" s="438"/>
      <c r="J449" s="438"/>
      <c r="K449" s="439"/>
      <c r="L449" s="61">
        <v>65273.440000000002</v>
      </c>
      <c r="M449" s="61"/>
      <c r="N449" s="61"/>
      <c r="O449" s="61"/>
      <c r="BR449" s="41"/>
      <c r="BS449" s="2" t="s">
        <v>2861</v>
      </c>
    </row>
    <row r="450" spans="1:71" s="3" customFormat="1" ht="15" x14ac:dyDescent="0.25">
      <c r="A450" s="437" t="s">
        <v>2862</v>
      </c>
      <c r="B450" s="438"/>
      <c r="C450" s="438"/>
      <c r="D450" s="438"/>
      <c r="E450" s="438"/>
      <c r="F450" s="438"/>
      <c r="G450" s="438"/>
      <c r="H450" s="438"/>
      <c r="I450" s="438"/>
      <c r="J450" s="438"/>
      <c r="K450" s="439"/>
      <c r="L450" s="61">
        <v>36415.71</v>
      </c>
      <c r="M450" s="61"/>
      <c r="N450" s="61"/>
      <c r="O450" s="61"/>
      <c r="BR450" s="41"/>
      <c r="BS450" s="2" t="s">
        <v>2862</v>
      </c>
    </row>
    <row r="451" spans="1:71" s="3" customFormat="1" ht="15" x14ac:dyDescent="0.25">
      <c r="A451" s="437" t="s">
        <v>957</v>
      </c>
      <c r="B451" s="438"/>
      <c r="C451" s="438"/>
      <c r="D451" s="438"/>
      <c r="E451" s="438"/>
      <c r="F451" s="438"/>
      <c r="G451" s="438"/>
      <c r="H451" s="438"/>
      <c r="I451" s="438"/>
      <c r="J451" s="438"/>
      <c r="K451" s="439"/>
      <c r="L451" s="61">
        <v>173012.68</v>
      </c>
      <c r="M451" s="61"/>
      <c r="N451" s="61"/>
      <c r="O451" s="61"/>
      <c r="BR451" s="41"/>
      <c r="BS451" s="2" t="s">
        <v>957</v>
      </c>
    </row>
    <row r="452" spans="1:71" s="3" customFormat="1" ht="15" x14ac:dyDescent="0.25">
      <c r="A452" s="437" t="s">
        <v>958</v>
      </c>
      <c r="B452" s="438"/>
      <c r="C452" s="438"/>
      <c r="D452" s="438"/>
      <c r="E452" s="438"/>
      <c r="F452" s="438"/>
      <c r="G452" s="438"/>
      <c r="H452" s="438"/>
      <c r="I452" s="438"/>
      <c r="J452" s="438"/>
      <c r="K452" s="439"/>
      <c r="L452" s="61">
        <v>1078344.5900000001</v>
      </c>
      <c r="M452" s="61"/>
      <c r="N452" s="61"/>
      <c r="O452" s="61"/>
      <c r="BR452" s="41"/>
      <c r="BS452" s="2" t="s">
        <v>958</v>
      </c>
    </row>
    <row r="453" spans="1:71" s="3" customFormat="1" ht="15" x14ac:dyDescent="0.25">
      <c r="A453" s="437" t="s">
        <v>983</v>
      </c>
      <c r="B453" s="438"/>
      <c r="C453" s="438"/>
      <c r="D453" s="438"/>
      <c r="E453" s="438"/>
      <c r="F453" s="438"/>
      <c r="G453" s="438"/>
      <c r="H453" s="438"/>
      <c r="I453" s="438"/>
      <c r="J453" s="438"/>
      <c r="K453" s="439"/>
      <c r="L453" s="61"/>
      <c r="M453" s="61"/>
      <c r="N453" s="61"/>
      <c r="O453" s="61"/>
      <c r="BR453" s="41"/>
      <c r="BS453" s="2" t="s">
        <v>983</v>
      </c>
    </row>
    <row r="454" spans="1:71" s="3" customFormat="1" ht="15" x14ac:dyDescent="0.25">
      <c r="A454" s="437" t="s">
        <v>986</v>
      </c>
      <c r="B454" s="438"/>
      <c r="C454" s="438"/>
      <c r="D454" s="438"/>
      <c r="E454" s="438"/>
      <c r="F454" s="438"/>
      <c r="G454" s="438"/>
      <c r="H454" s="438"/>
      <c r="I454" s="438"/>
      <c r="J454" s="438"/>
      <c r="K454" s="439"/>
      <c r="L454" s="61"/>
      <c r="M454" s="61"/>
      <c r="N454" s="61"/>
      <c r="O454" s="61"/>
      <c r="BR454" s="41"/>
      <c r="BS454" s="2" t="s">
        <v>986</v>
      </c>
    </row>
    <row r="455" spans="1:71" s="3" customFormat="1" ht="15" x14ac:dyDescent="0.25">
      <c r="A455" s="437" t="s">
        <v>2863</v>
      </c>
      <c r="B455" s="438"/>
      <c r="C455" s="438"/>
      <c r="D455" s="438"/>
      <c r="E455" s="438"/>
      <c r="F455" s="438"/>
      <c r="G455" s="438"/>
      <c r="H455" s="438"/>
      <c r="I455" s="438"/>
      <c r="J455" s="438"/>
      <c r="K455" s="439"/>
      <c r="L455" s="61">
        <v>314159.84000000003</v>
      </c>
      <c r="M455" s="61"/>
      <c r="N455" s="61"/>
      <c r="O455" s="61"/>
      <c r="BR455" s="41"/>
      <c r="BS455" s="2" t="s">
        <v>2863</v>
      </c>
    </row>
    <row r="456" spans="1:71" s="3" customFormat="1" ht="15" x14ac:dyDescent="0.25">
      <c r="A456" s="437" t="s">
        <v>958</v>
      </c>
      <c r="B456" s="438"/>
      <c r="C456" s="438"/>
      <c r="D456" s="438"/>
      <c r="E456" s="438"/>
      <c r="F456" s="438"/>
      <c r="G456" s="438"/>
      <c r="H456" s="438"/>
      <c r="I456" s="438"/>
      <c r="J456" s="438"/>
      <c r="K456" s="439"/>
      <c r="L456" s="61">
        <v>314159.84000000003</v>
      </c>
      <c r="M456" s="61"/>
      <c r="N456" s="61"/>
      <c r="O456" s="61"/>
      <c r="BR456" s="41"/>
      <c r="BS456" s="2" t="s">
        <v>958</v>
      </c>
    </row>
    <row r="457" spans="1:71" s="3" customFormat="1" ht="15" x14ac:dyDescent="0.25">
      <c r="A457" s="437" t="s">
        <v>988</v>
      </c>
      <c r="B457" s="438"/>
      <c r="C457" s="438"/>
      <c r="D457" s="438"/>
      <c r="E457" s="438"/>
      <c r="F457" s="438"/>
      <c r="G457" s="438"/>
      <c r="H457" s="438"/>
      <c r="I457" s="438"/>
      <c r="J457" s="438"/>
      <c r="K457" s="439"/>
      <c r="L457" s="61">
        <v>12399570.4</v>
      </c>
      <c r="M457" s="61"/>
      <c r="N457" s="61"/>
      <c r="O457" s="61"/>
      <c r="BR457" s="41"/>
      <c r="BS457" s="2" t="s">
        <v>988</v>
      </c>
    </row>
    <row r="458" spans="1:71" s="3" customFormat="1" ht="15" x14ac:dyDescent="0.25">
      <c r="A458" s="437" t="s">
        <v>989</v>
      </c>
      <c r="B458" s="438"/>
      <c r="C458" s="438"/>
      <c r="D458" s="438"/>
      <c r="E458" s="438"/>
      <c r="F458" s="438"/>
      <c r="G458" s="438"/>
      <c r="H458" s="438"/>
      <c r="I458" s="438"/>
      <c r="J458" s="438"/>
      <c r="K458" s="439"/>
      <c r="L458" s="61"/>
      <c r="M458" s="61"/>
      <c r="N458" s="61"/>
      <c r="O458" s="61"/>
      <c r="BR458" s="41"/>
      <c r="BS458" s="2" t="s">
        <v>989</v>
      </c>
    </row>
    <row r="459" spans="1:71" s="3" customFormat="1" ht="15" x14ac:dyDescent="0.25">
      <c r="A459" s="437" t="s">
        <v>1254</v>
      </c>
      <c r="B459" s="438"/>
      <c r="C459" s="438"/>
      <c r="D459" s="438"/>
      <c r="E459" s="438"/>
      <c r="F459" s="438"/>
      <c r="G459" s="438"/>
      <c r="H459" s="438"/>
      <c r="I459" s="438"/>
      <c r="J459" s="438"/>
      <c r="K459" s="439"/>
      <c r="L459" s="61">
        <v>442957.22</v>
      </c>
      <c r="M459" s="61"/>
      <c r="N459" s="61"/>
      <c r="O459" s="61"/>
      <c r="BR459" s="41"/>
      <c r="BS459" s="2" t="s">
        <v>1254</v>
      </c>
    </row>
    <row r="460" spans="1:71" s="3" customFormat="1" ht="15" x14ac:dyDescent="0.25">
      <c r="A460" s="437" t="s">
        <v>990</v>
      </c>
      <c r="B460" s="438"/>
      <c r="C460" s="438"/>
      <c r="D460" s="438"/>
      <c r="E460" s="438"/>
      <c r="F460" s="438"/>
      <c r="G460" s="438"/>
      <c r="H460" s="438"/>
      <c r="I460" s="438"/>
      <c r="J460" s="438"/>
      <c r="K460" s="439"/>
      <c r="L460" s="61">
        <v>10934476.18</v>
      </c>
      <c r="M460" s="61"/>
      <c r="N460" s="61"/>
      <c r="O460" s="61"/>
      <c r="BR460" s="41"/>
      <c r="BS460" s="2" t="s">
        <v>990</v>
      </c>
    </row>
    <row r="461" spans="1:71" s="3" customFormat="1" ht="15" x14ac:dyDescent="0.25">
      <c r="A461" s="437" t="s">
        <v>991</v>
      </c>
      <c r="B461" s="438"/>
      <c r="C461" s="438"/>
      <c r="D461" s="438"/>
      <c r="E461" s="438"/>
      <c r="F461" s="438"/>
      <c r="G461" s="438"/>
      <c r="H461" s="438"/>
      <c r="I461" s="438"/>
      <c r="J461" s="438"/>
      <c r="K461" s="439"/>
      <c r="L461" s="61">
        <v>50876.74</v>
      </c>
      <c r="M461" s="61"/>
      <c r="N461" s="61"/>
      <c r="O461" s="61"/>
      <c r="BR461" s="41"/>
      <c r="BS461" s="2" t="s">
        <v>991</v>
      </c>
    </row>
    <row r="462" spans="1:71" s="3" customFormat="1" ht="15" x14ac:dyDescent="0.25">
      <c r="A462" s="437" t="s">
        <v>1255</v>
      </c>
      <c r="B462" s="438"/>
      <c r="C462" s="438"/>
      <c r="D462" s="438"/>
      <c r="E462" s="438"/>
      <c r="F462" s="438"/>
      <c r="G462" s="438"/>
      <c r="H462" s="438"/>
      <c r="I462" s="438"/>
      <c r="J462" s="438"/>
      <c r="K462" s="439"/>
      <c r="L462" s="61">
        <v>8069.64</v>
      </c>
      <c r="M462" s="61"/>
      <c r="N462" s="61"/>
      <c r="O462" s="61"/>
      <c r="BR462" s="41"/>
      <c r="BS462" s="2" t="s">
        <v>1255</v>
      </c>
    </row>
    <row r="463" spans="1:71" s="3" customFormat="1" ht="15" x14ac:dyDescent="0.25">
      <c r="A463" s="437" t="s">
        <v>993</v>
      </c>
      <c r="B463" s="438"/>
      <c r="C463" s="438"/>
      <c r="D463" s="438"/>
      <c r="E463" s="438"/>
      <c r="F463" s="438"/>
      <c r="G463" s="438"/>
      <c r="H463" s="438"/>
      <c r="I463" s="438"/>
      <c r="J463" s="438"/>
      <c r="K463" s="439"/>
      <c r="L463" s="61">
        <v>314159.84000000003</v>
      </c>
      <c r="M463" s="61"/>
      <c r="N463" s="61"/>
      <c r="O463" s="61"/>
      <c r="BR463" s="41"/>
      <c r="BS463" s="2" t="s">
        <v>993</v>
      </c>
    </row>
    <row r="464" spans="1:71" s="3" customFormat="1" ht="15" x14ac:dyDescent="0.25">
      <c r="A464" s="437" t="s">
        <v>994</v>
      </c>
      <c r="B464" s="438"/>
      <c r="C464" s="438"/>
      <c r="D464" s="438"/>
      <c r="E464" s="438"/>
      <c r="F464" s="438"/>
      <c r="G464" s="438"/>
      <c r="H464" s="438"/>
      <c r="I464" s="438"/>
      <c r="J464" s="438"/>
      <c r="K464" s="439"/>
      <c r="L464" s="61">
        <v>431723.08</v>
      </c>
      <c r="M464" s="61"/>
      <c r="N464" s="61"/>
      <c r="O464" s="61"/>
      <c r="BR464" s="41"/>
      <c r="BS464" s="2" t="s">
        <v>994</v>
      </c>
    </row>
    <row r="465" spans="1:73" s="3" customFormat="1" ht="15" x14ac:dyDescent="0.25">
      <c r="A465" s="437" t="s">
        <v>995</v>
      </c>
      <c r="B465" s="438"/>
      <c r="C465" s="438"/>
      <c r="D465" s="438"/>
      <c r="E465" s="438"/>
      <c r="F465" s="438"/>
      <c r="G465" s="438"/>
      <c r="H465" s="438"/>
      <c r="I465" s="438"/>
      <c r="J465" s="438"/>
      <c r="K465" s="439"/>
      <c r="L465" s="61">
        <v>225377.34</v>
      </c>
      <c r="M465" s="61"/>
      <c r="N465" s="61"/>
      <c r="O465" s="61"/>
      <c r="BR465" s="41"/>
      <c r="BS465" s="2" t="s">
        <v>995</v>
      </c>
    </row>
    <row r="466" spans="1:73" s="3" customFormat="1" ht="15" x14ac:dyDescent="0.25">
      <c r="A466" s="437" t="s">
        <v>996</v>
      </c>
      <c r="B466" s="438"/>
      <c r="C466" s="438"/>
      <c r="D466" s="438"/>
      <c r="E466" s="438"/>
      <c r="F466" s="438"/>
      <c r="G466" s="438"/>
      <c r="H466" s="438"/>
      <c r="I466" s="438"/>
      <c r="J466" s="438"/>
      <c r="K466" s="439"/>
      <c r="L466" s="61">
        <v>12085410.560000001</v>
      </c>
      <c r="M466" s="61"/>
      <c r="N466" s="61"/>
      <c r="O466" s="61"/>
      <c r="BR466" s="41"/>
      <c r="BS466" s="2" t="s">
        <v>996</v>
      </c>
    </row>
    <row r="467" spans="1:73" s="3" customFormat="1" ht="15" x14ac:dyDescent="0.25">
      <c r="A467" s="437" t="s">
        <v>997</v>
      </c>
      <c r="B467" s="438"/>
      <c r="C467" s="438"/>
      <c r="D467" s="438"/>
      <c r="E467" s="438"/>
      <c r="F467" s="438"/>
      <c r="G467" s="438"/>
      <c r="H467" s="438"/>
      <c r="I467" s="438"/>
      <c r="J467" s="438"/>
      <c r="K467" s="439"/>
      <c r="L467" s="61">
        <v>628441.35</v>
      </c>
      <c r="M467" s="61"/>
      <c r="N467" s="61"/>
      <c r="O467" s="61"/>
      <c r="BR467" s="41"/>
      <c r="BS467" s="2" t="s">
        <v>997</v>
      </c>
    </row>
    <row r="468" spans="1:73" s="3" customFormat="1" ht="15" x14ac:dyDescent="0.25">
      <c r="A468" s="440" t="s">
        <v>988</v>
      </c>
      <c r="B468" s="441"/>
      <c r="C468" s="441"/>
      <c r="D468" s="441"/>
      <c r="E468" s="441"/>
      <c r="F468" s="441"/>
      <c r="G468" s="441"/>
      <c r="H468" s="441"/>
      <c r="I468" s="441"/>
      <c r="J468" s="441"/>
      <c r="K468" s="442"/>
      <c r="L468" s="39">
        <v>12713851.91</v>
      </c>
      <c r="M468" s="39"/>
      <c r="N468" s="39"/>
      <c r="O468" s="39"/>
      <c r="BR468" s="41"/>
      <c r="BT468" s="41" t="s">
        <v>988</v>
      </c>
    </row>
    <row r="469" spans="1:73" s="3" customFormat="1" ht="15" x14ac:dyDescent="0.25">
      <c r="A469" s="437" t="s">
        <v>998</v>
      </c>
      <c r="B469" s="438"/>
      <c r="C469" s="438"/>
      <c r="D469" s="438"/>
      <c r="E469" s="438"/>
      <c r="F469" s="438"/>
      <c r="G469" s="438"/>
      <c r="H469" s="438"/>
      <c r="I469" s="438"/>
      <c r="J469" s="438"/>
      <c r="K469" s="439"/>
      <c r="L469" s="61">
        <v>266990.89</v>
      </c>
      <c r="M469" s="61"/>
      <c r="N469" s="61"/>
      <c r="O469" s="61"/>
      <c r="BR469" s="41"/>
      <c r="BS469" s="2" t="s">
        <v>998</v>
      </c>
      <c r="BT469" s="41"/>
    </row>
    <row r="470" spans="1:73" s="3" customFormat="1" ht="15" x14ac:dyDescent="0.25">
      <c r="A470" s="437" t="s">
        <v>999</v>
      </c>
      <c r="B470" s="438"/>
      <c r="C470" s="438"/>
      <c r="D470" s="438"/>
      <c r="E470" s="438"/>
      <c r="F470" s="438"/>
      <c r="G470" s="438"/>
      <c r="H470" s="438"/>
      <c r="I470" s="438"/>
      <c r="J470" s="438"/>
      <c r="K470" s="439"/>
      <c r="L470" s="61">
        <v>444984.82</v>
      </c>
      <c r="M470" s="61"/>
      <c r="N470" s="61"/>
      <c r="O470" s="61"/>
      <c r="BR470" s="41"/>
      <c r="BS470" s="2" t="s">
        <v>999</v>
      </c>
      <c r="BT470" s="41"/>
    </row>
    <row r="471" spans="1:73" s="3" customFormat="1" ht="15" x14ac:dyDescent="0.25">
      <c r="A471" s="437" t="s">
        <v>1000</v>
      </c>
      <c r="B471" s="438"/>
      <c r="C471" s="438"/>
      <c r="D471" s="438"/>
      <c r="E471" s="438"/>
      <c r="F471" s="438"/>
      <c r="G471" s="438"/>
      <c r="H471" s="438"/>
      <c r="I471" s="438"/>
      <c r="J471" s="438"/>
      <c r="K471" s="439"/>
      <c r="L471" s="61">
        <v>317846.3</v>
      </c>
      <c r="M471" s="61"/>
      <c r="N471" s="61"/>
      <c r="O471" s="61"/>
      <c r="BR471" s="41"/>
      <c r="BS471" s="2" t="s">
        <v>1000</v>
      </c>
      <c r="BT471" s="41"/>
    </row>
    <row r="472" spans="1:73" s="3" customFormat="1" ht="15" x14ac:dyDescent="0.25">
      <c r="A472" s="437" t="s">
        <v>1001</v>
      </c>
      <c r="B472" s="438"/>
      <c r="C472" s="438"/>
      <c r="D472" s="438"/>
      <c r="E472" s="438"/>
      <c r="F472" s="438"/>
      <c r="G472" s="438"/>
      <c r="H472" s="438"/>
      <c r="I472" s="438"/>
      <c r="J472" s="438"/>
      <c r="K472" s="439"/>
      <c r="L472" s="61">
        <v>254277.04</v>
      </c>
      <c r="M472" s="61"/>
      <c r="N472" s="61"/>
      <c r="O472" s="61"/>
      <c r="BR472" s="41"/>
      <c r="BS472" s="2" t="s">
        <v>1001</v>
      </c>
      <c r="BT472" s="41"/>
    </row>
    <row r="473" spans="1:73" s="3" customFormat="1" ht="15" x14ac:dyDescent="0.25">
      <c r="A473" s="440" t="s">
        <v>988</v>
      </c>
      <c r="B473" s="441"/>
      <c r="C473" s="441"/>
      <c r="D473" s="441"/>
      <c r="E473" s="441"/>
      <c r="F473" s="441"/>
      <c r="G473" s="441"/>
      <c r="H473" s="441"/>
      <c r="I473" s="441"/>
      <c r="J473" s="441"/>
      <c r="K473" s="442"/>
      <c r="L473" s="39">
        <v>13997950.960000001</v>
      </c>
      <c r="M473" s="39"/>
      <c r="N473" s="39"/>
      <c r="O473" s="39"/>
      <c r="BR473" s="41"/>
      <c r="BT473" s="41" t="s">
        <v>988</v>
      </c>
    </row>
    <row r="474" spans="1:73" s="3" customFormat="1" ht="15" x14ac:dyDescent="0.25">
      <c r="A474" s="437" t="s">
        <v>2864</v>
      </c>
      <c r="B474" s="438"/>
      <c r="C474" s="438"/>
      <c r="D474" s="438"/>
      <c r="E474" s="438"/>
      <c r="F474" s="438"/>
      <c r="G474" s="438"/>
      <c r="H474" s="438"/>
      <c r="I474" s="438"/>
      <c r="J474" s="438"/>
      <c r="K474" s="439"/>
      <c r="L474" s="61">
        <v>14312110.800000001</v>
      </c>
      <c r="M474" s="61"/>
      <c r="N474" s="61"/>
      <c r="O474" s="61"/>
      <c r="BR474" s="41"/>
      <c r="BS474" s="2" t="s">
        <v>2864</v>
      </c>
      <c r="BT474" s="41"/>
    </row>
    <row r="475" spans="1:73" s="3" customFormat="1" ht="15" x14ac:dyDescent="0.25">
      <c r="A475" s="437" t="s">
        <v>1003</v>
      </c>
      <c r="B475" s="438"/>
      <c r="C475" s="438"/>
      <c r="D475" s="438"/>
      <c r="E475" s="438"/>
      <c r="F475" s="438"/>
      <c r="G475" s="438"/>
      <c r="H475" s="438"/>
      <c r="I475" s="438"/>
      <c r="J475" s="438"/>
      <c r="K475" s="439"/>
      <c r="L475" s="61">
        <v>429363.32</v>
      </c>
      <c r="M475" s="61"/>
      <c r="N475" s="61"/>
      <c r="O475" s="61"/>
      <c r="BR475" s="41"/>
      <c r="BS475" s="2" t="s">
        <v>1003</v>
      </c>
      <c r="BT475" s="41"/>
    </row>
    <row r="476" spans="1:73" s="3" customFormat="1" ht="15" x14ac:dyDescent="0.25">
      <c r="A476" s="440" t="s">
        <v>1004</v>
      </c>
      <c r="B476" s="441"/>
      <c r="C476" s="441"/>
      <c r="D476" s="441"/>
      <c r="E476" s="441"/>
      <c r="F476" s="441"/>
      <c r="G476" s="441"/>
      <c r="H476" s="441"/>
      <c r="I476" s="441"/>
      <c r="J476" s="441"/>
      <c r="K476" s="442"/>
      <c r="L476" s="39">
        <v>14741474.119999999</v>
      </c>
      <c r="M476" s="39"/>
      <c r="N476" s="39"/>
      <c r="O476" s="39"/>
      <c r="BR476" s="41"/>
      <c r="BT476" s="41" t="s">
        <v>1004</v>
      </c>
    </row>
    <row r="477" spans="1:73" s="3" customFormat="1" ht="15" x14ac:dyDescent="0.25">
      <c r="A477" s="437" t="s">
        <v>1005</v>
      </c>
      <c r="B477" s="438"/>
      <c r="C477" s="438"/>
      <c r="D477" s="438"/>
      <c r="E477" s="438"/>
      <c r="F477" s="438"/>
      <c r="G477" s="438"/>
      <c r="H477" s="438"/>
      <c r="I477" s="438"/>
      <c r="J477" s="438"/>
      <c r="K477" s="439"/>
      <c r="L477" s="61">
        <v>2948294.82</v>
      </c>
      <c r="M477" s="61"/>
      <c r="N477" s="61"/>
      <c r="O477" s="61"/>
      <c r="BR477" s="41"/>
      <c r="BS477" s="2" t="s">
        <v>1005</v>
      </c>
      <c r="BT477" s="41"/>
    </row>
    <row r="478" spans="1:73" s="3" customFormat="1" ht="15" x14ac:dyDescent="0.25">
      <c r="A478" s="440" t="s">
        <v>1006</v>
      </c>
      <c r="B478" s="441"/>
      <c r="C478" s="441"/>
      <c r="D478" s="441"/>
      <c r="E478" s="441"/>
      <c r="F478" s="441"/>
      <c r="G478" s="441"/>
      <c r="H478" s="441"/>
      <c r="I478" s="441"/>
      <c r="J478" s="441"/>
      <c r="K478" s="442"/>
      <c r="L478" s="39">
        <v>17689768.940000001</v>
      </c>
      <c r="M478" s="39"/>
      <c r="N478" s="39"/>
      <c r="O478" s="39"/>
      <c r="BR478" s="41"/>
      <c r="BT478" s="41"/>
      <c r="BU478" s="41" t="s">
        <v>1006</v>
      </c>
    </row>
    <row r="479" spans="1:73" s="3" customFormat="1" ht="53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73" s="16" customFormat="1" ht="12.75" customHeight="1" x14ac:dyDescent="0.2">
      <c r="A480" s="444" t="s">
        <v>1257</v>
      </c>
      <c r="B480" s="444"/>
      <c r="C480" s="444"/>
      <c r="D480" s="444"/>
      <c r="E480" s="444"/>
      <c r="F480" s="444"/>
      <c r="G480" s="444"/>
      <c r="H480" s="444"/>
      <c r="I480" s="444"/>
      <c r="J480" s="444"/>
      <c r="K480" s="444"/>
      <c r="L480" s="444"/>
      <c r="M480" s="444"/>
      <c r="N480" s="444"/>
      <c r="O480" s="444"/>
      <c r="P480" s="62"/>
      <c r="Q480" s="62"/>
      <c r="R480" s="62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</row>
    <row r="481" spans="1:73" s="16" customFormat="1" ht="12.75" customHeight="1" x14ac:dyDescent="0.2">
      <c r="A481" s="443" t="s">
        <v>1008</v>
      </c>
      <c r="B481" s="443"/>
      <c r="C481" s="443"/>
      <c r="D481" s="443"/>
      <c r="E481" s="443"/>
      <c r="F481" s="443"/>
      <c r="G481" s="443"/>
      <c r="H481" s="443"/>
      <c r="I481" s="443"/>
      <c r="J481" s="443"/>
      <c r="K481" s="443"/>
      <c r="L481" s="443"/>
      <c r="M481" s="443"/>
      <c r="N481" s="443"/>
      <c r="O481" s="443"/>
      <c r="P481" s="63"/>
      <c r="Q481" s="63"/>
      <c r="R481" s="63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</row>
    <row r="482" spans="1:73" s="16" customFormat="1" ht="13.5" customHeight="1" x14ac:dyDescent="0.25">
      <c r="A482" s="14"/>
      <c r="B482" s="14"/>
      <c r="C482" s="14"/>
      <c r="D482" s="14"/>
      <c r="E482" s="14"/>
      <c r="F482" s="14"/>
      <c r="G482" s="14"/>
      <c r="H482" s="64"/>
      <c r="I482" s="10"/>
      <c r="J482" s="10"/>
      <c r="K482" s="10"/>
      <c r="L482" s="10"/>
      <c r="M482" s="14"/>
      <c r="N482" s="14"/>
      <c r="O482" s="14"/>
      <c r="P482" s="3"/>
      <c r="Q482" s="3"/>
      <c r="R482" s="3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</row>
    <row r="483" spans="1:73" s="16" customFormat="1" ht="12.75" customHeight="1" x14ac:dyDescent="0.2">
      <c r="A483" s="444" t="s">
        <v>2024</v>
      </c>
      <c r="B483" s="444"/>
      <c r="C483" s="444"/>
      <c r="D483" s="444"/>
      <c r="E483" s="444"/>
      <c r="F483" s="444"/>
      <c r="G483" s="444"/>
      <c r="H483" s="444"/>
      <c r="I483" s="444"/>
      <c r="J483" s="444"/>
      <c r="K483" s="444"/>
      <c r="L483" s="444"/>
      <c r="M483" s="444"/>
      <c r="N483" s="444"/>
      <c r="O483" s="444"/>
      <c r="P483" s="62"/>
      <c r="Q483" s="62"/>
      <c r="R483" s="62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</row>
    <row r="484" spans="1:73" s="16" customFormat="1" ht="12.75" customHeight="1" x14ac:dyDescent="0.2">
      <c r="A484" s="443" t="s">
        <v>1008</v>
      </c>
      <c r="B484" s="443"/>
      <c r="C484" s="443"/>
      <c r="D484" s="443"/>
      <c r="E484" s="443"/>
      <c r="F484" s="443"/>
      <c r="G484" s="443"/>
      <c r="H484" s="443"/>
      <c r="I484" s="443"/>
      <c r="J484" s="443"/>
      <c r="K484" s="443"/>
      <c r="L484" s="443"/>
      <c r="M484" s="443"/>
      <c r="N484" s="443"/>
      <c r="O484" s="443"/>
      <c r="P484" s="63"/>
      <c r="Q484" s="63"/>
      <c r="R484" s="63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</row>
    <row r="485" spans="1:73" s="16" customFormat="1" ht="13.5" customHeight="1" x14ac:dyDescent="0.25">
      <c r="A485" s="14"/>
      <c r="B485" s="14"/>
      <c r="C485" s="14"/>
      <c r="D485" s="14"/>
      <c r="E485" s="14"/>
      <c r="F485" s="14"/>
      <c r="G485" s="14"/>
      <c r="H485" s="64"/>
      <c r="I485" s="10"/>
      <c r="J485" s="10"/>
      <c r="K485" s="10"/>
      <c r="L485" s="10"/>
      <c r="M485" s="14"/>
      <c r="N485" s="14"/>
      <c r="O485" s="14"/>
      <c r="P485" s="3"/>
      <c r="Q485" s="3"/>
      <c r="R485" s="3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</row>
    <row r="486" spans="1:73" s="16" customFormat="1" ht="12.75" customHeight="1" x14ac:dyDescent="0.2">
      <c r="A486" s="444" t="s">
        <v>2025</v>
      </c>
      <c r="B486" s="444"/>
      <c r="C486" s="444"/>
      <c r="D486" s="444"/>
      <c r="E486" s="444"/>
      <c r="F486" s="444"/>
      <c r="G486" s="444"/>
      <c r="H486" s="444"/>
      <c r="I486" s="444"/>
      <c r="J486" s="444"/>
      <c r="K486" s="444"/>
      <c r="L486" s="444"/>
      <c r="M486" s="444"/>
      <c r="N486" s="444"/>
      <c r="O486" s="444"/>
      <c r="P486" s="62"/>
      <c r="Q486" s="62"/>
      <c r="R486" s="62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</row>
    <row r="487" spans="1:73" s="16" customFormat="1" ht="12.75" customHeight="1" x14ac:dyDescent="0.2">
      <c r="A487" s="443" t="s">
        <v>1008</v>
      </c>
      <c r="B487" s="443"/>
      <c r="C487" s="443"/>
      <c r="D487" s="443"/>
      <c r="E487" s="443"/>
      <c r="F487" s="443"/>
      <c r="G487" s="443"/>
      <c r="H487" s="443"/>
      <c r="I487" s="443"/>
      <c r="J487" s="443"/>
      <c r="K487" s="443"/>
      <c r="L487" s="443"/>
      <c r="M487" s="443"/>
      <c r="N487" s="443"/>
      <c r="O487" s="443"/>
      <c r="P487" s="63"/>
      <c r="Q487" s="63"/>
      <c r="R487" s="63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</row>
    <row r="488" spans="1:73" s="16" customFormat="1" ht="13.5" customHeight="1" x14ac:dyDescent="0.25">
      <c r="A488" s="14"/>
      <c r="B488" s="14"/>
      <c r="C488" s="14"/>
      <c r="D488" s="14"/>
      <c r="E488" s="14"/>
      <c r="F488" s="14"/>
      <c r="G488" s="14"/>
      <c r="H488" s="64"/>
      <c r="I488" s="10"/>
      <c r="J488" s="10"/>
      <c r="K488" s="10"/>
      <c r="L488" s="10"/>
      <c r="M488" s="14"/>
      <c r="N488" s="14"/>
      <c r="O488" s="14"/>
      <c r="P488" s="3"/>
      <c r="Q488" s="3"/>
      <c r="R488" s="3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</row>
    <row r="489" spans="1:73" s="3" customFormat="1" ht="15" x14ac:dyDescent="0.25">
      <c r="A489" s="4"/>
      <c r="B489" s="4"/>
      <c r="C489" s="4"/>
      <c r="D489" s="4"/>
      <c r="E489" s="4"/>
      <c r="F489" s="4"/>
      <c r="G489" s="4"/>
      <c r="H489" s="14"/>
      <c r="I489" s="65"/>
      <c r="J489" s="65"/>
      <c r="K489" s="65"/>
      <c r="L489" s="65"/>
      <c r="M489" s="4"/>
      <c r="N489" s="4"/>
      <c r="O489" s="4"/>
    </row>
  </sheetData>
  <mergeCells count="289">
    <mergeCell ref="A486:O486"/>
    <mergeCell ref="A487:O487"/>
    <mergeCell ref="A478:K478"/>
    <mergeCell ref="A480:O480"/>
    <mergeCell ref="A481:O481"/>
    <mergeCell ref="A483:O483"/>
    <mergeCell ref="A484:O484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12:E11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89:E89"/>
    <mergeCell ref="C94:E94"/>
    <mergeCell ref="C96:E96"/>
    <mergeCell ref="C98:E98"/>
    <mergeCell ref="C100:E100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V4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2865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2866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2866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2593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432" t="s">
        <v>2595</v>
      </c>
      <c r="D30" s="432"/>
      <c r="E30" s="432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432" t="s">
        <v>2868</v>
      </c>
      <c r="D34" s="432"/>
      <c r="E34" s="432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432" t="s">
        <v>2038</v>
      </c>
      <c r="D35" s="432"/>
      <c r="E35" s="432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432" t="s">
        <v>2871</v>
      </c>
      <c r="D40" s="432"/>
      <c r="E40" s="432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432" t="s">
        <v>2872</v>
      </c>
      <c r="D41" s="432"/>
      <c r="E41" s="432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432" t="s">
        <v>133</v>
      </c>
      <c r="D42" s="432"/>
      <c r="E42" s="432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432" t="s">
        <v>2874</v>
      </c>
      <c r="D47" s="432"/>
      <c r="E47" s="432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432" t="s">
        <v>2875</v>
      </c>
      <c r="D48" s="432"/>
      <c r="E48" s="432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5" x14ac:dyDescent="0.25">
      <c r="A49" s="434" t="s">
        <v>1493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6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432" t="s">
        <v>204</v>
      </c>
      <c r="D50" s="432"/>
      <c r="E50" s="432"/>
      <c r="F50" s="35" t="s">
        <v>174</v>
      </c>
      <c r="G50" s="56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2876</v>
      </c>
      <c r="O50" s="39">
        <v>3797.92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2877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2878</v>
      </c>
      <c r="F52" s="49"/>
      <c r="G52" s="50"/>
      <c r="H52" s="51"/>
      <c r="I52" s="17"/>
      <c r="J52" s="17"/>
      <c r="K52" s="17"/>
      <c r="L52" s="52">
        <v>29170.29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2879</v>
      </c>
      <c r="F53" s="49"/>
      <c r="G53" s="50"/>
      <c r="H53" s="51"/>
      <c r="I53" s="17"/>
      <c r="J53" s="17"/>
      <c r="K53" s="17"/>
      <c r="L53" s="52">
        <v>15336.95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80914.52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432" t="s">
        <v>2880</v>
      </c>
      <c r="D55" s="432"/>
      <c r="E55" s="432"/>
      <c r="F55" s="35" t="s">
        <v>437</v>
      </c>
      <c r="G55" s="55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BP55" s="33"/>
      <c r="BQ55" s="41" t="s">
        <v>2880</v>
      </c>
    </row>
    <row r="56" spans="1:70" s="3" customFormat="1" ht="67.5" x14ac:dyDescent="0.25">
      <c r="A56" s="35" t="s">
        <v>1082</v>
      </c>
      <c r="B56" s="36" t="s">
        <v>1498</v>
      </c>
      <c r="C56" s="432" t="s">
        <v>2881</v>
      </c>
      <c r="D56" s="432"/>
      <c r="E56" s="432"/>
      <c r="F56" s="35" t="s">
        <v>437</v>
      </c>
      <c r="G56" s="55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BP56" s="33"/>
      <c r="BQ56" s="41" t="s">
        <v>2881</v>
      </c>
    </row>
    <row r="57" spans="1:70" s="3" customFormat="1" ht="68.25" x14ac:dyDescent="0.25">
      <c r="A57" s="35" t="s">
        <v>119</v>
      </c>
      <c r="B57" s="36" t="s">
        <v>1498</v>
      </c>
      <c r="C57" s="432" t="s">
        <v>2882</v>
      </c>
      <c r="D57" s="432"/>
      <c r="E57" s="432"/>
      <c r="F57" s="35" t="s">
        <v>437</v>
      </c>
      <c r="G57" s="55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BP57" s="33"/>
      <c r="BQ57" s="41" t="s">
        <v>2882</v>
      </c>
    </row>
    <row r="58" spans="1:70" s="3" customFormat="1" ht="67.5" x14ac:dyDescent="0.25">
      <c r="A58" s="35" t="s">
        <v>1088</v>
      </c>
      <c r="B58" s="36" t="s">
        <v>2621</v>
      </c>
      <c r="C58" s="432" t="s">
        <v>2622</v>
      </c>
      <c r="D58" s="432"/>
      <c r="E58" s="432"/>
      <c r="F58" s="35" t="s">
        <v>174</v>
      </c>
      <c r="G58" s="38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BP58" s="33"/>
      <c r="BQ58" s="41" t="s">
        <v>2622</v>
      </c>
    </row>
    <row r="59" spans="1:70" s="3" customFormat="1" ht="15" x14ac:dyDescent="0.25">
      <c r="A59" s="42"/>
      <c r="B59" s="43"/>
      <c r="C59" s="44" t="s">
        <v>1286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</row>
    <row r="60" spans="1:70" s="3" customFormat="1" ht="15" x14ac:dyDescent="0.25">
      <c r="A60" s="445" t="s">
        <v>1504</v>
      </c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7"/>
      <c r="BP60" s="33"/>
      <c r="BQ60" s="41"/>
      <c r="BR60" s="34" t="s">
        <v>1504</v>
      </c>
    </row>
    <row r="61" spans="1:70" s="3" customFormat="1" ht="67.5" x14ac:dyDescent="0.25">
      <c r="A61" s="35" t="s">
        <v>126</v>
      </c>
      <c r="B61" s="36" t="s">
        <v>255</v>
      </c>
      <c r="C61" s="432" t="s">
        <v>256</v>
      </c>
      <c r="D61" s="432"/>
      <c r="E61" s="432"/>
      <c r="F61" s="35" t="s">
        <v>238</v>
      </c>
      <c r="G61" s="38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2883</v>
      </c>
      <c r="O61" s="39">
        <v>4157.49</v>
      </c>
      <c r="BP61" s="33"/>
      <c r="BQ61" s="41" t="s">
        <v>256</v>
      </c>
      <c r="BR61" s="34"/>
    </row>
    <row r="62" spans="1:70" s="3" customFormat="1" ht="15" x14ac:dyDescent="0.25">
      <c r="A62" s="42"/>
      <c r="B62" s="43"/>
      <c r="C62" s="44" t="s">
        <v>1506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2884</v>
      </c>
      <c r="F63" s="49"/>
      <c r="G63" s="50"/>
      <c r="H63" s="51"/>
      <c r="I63" s="17"/>
      <c r="J63" s="17"/>
      <c r="K63" s="17"/>
      <c r="L63" s="52">
        <v>46590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2885</v>
      </c>
      <c r="F64" s="49"/>
      <c r="G64" s="50"/>
      <c r="H64" s="51"/>
      <c r="I64" s="17"/>
      <c r="J64" s="17"/>
      <c r="K64" s="17"/>
      <c r="L64" s="52">
        <v>24495.77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128317.5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432" t="s">
        <v>247</v>
      </c>
      <c r="D66" s="432"/>
      <c r="E66" s="432"/>
      <c r="F66" s="35" t="s">
        <v>238</v>
      </c>
      <c r="G66" s="56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2886</v>
      </c>
      <c r="O66" s="39">
        <v>3684.24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2887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2888</v>
      </c>
      <c r="F68" s="49"/>
      <c r="G68" s="50"/>
      <c r="H68" s="51"/>
      <c r="I68" s="17"/>
      <c r="J68" s="17"/>
      <c r="K68" s="17"/>
      <c r="L68" s="52">
        <v>23122.99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2889</v>
      </c>
      <c r="F69" s="49"/>
      <c r="G69" s="50"/>
      <c r="H69" s="51"/>
      <c r="I69" s="17"/>
      <c r="J69" s="17"/>
      <c r="K69" s="17"/>
      <c r="L69" s="52">
        <v>12157.45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63508.17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432" t="s">
        <v>1532</v>
      </c>
      <c r="D71" s="432"/>
      <c r="E71" s="432"/>
      <c r="F71" s="35" t="s">
        <v>56</v>
      </c>
      <c r="G71" s="38">
        <v>0.2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2890</v>
      </c>
      <c r="O71" s="39">
        <v>628.63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1544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2891</v>
      </c>
      <c r="F73" s="49"/>
      <c r="G73" s="50"/>
      <c r="H73" s="51"/>
      <c r="I73" s="17"/>
      <c r="J73" s="17"/>
      <c r="K73" s="17"/>
      <c r="L73" s="52">
        <v>5758.59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2892</v>
      </c>
      <c r="F74" s="49"/>
      <c r="G74" s="50"/>
      <c r="H74" s="51"/>
      <c r="I74" s="17"/>
      <c r="J74" s="17"/>
      <c r="K74" s="17"/>
      <c r="L74" s="52">
        <v>3027.71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15428.66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432" t="s">
        <v>1540</v>
      </c>
      <c r="D76" s="432"/>
      <c r="E76" s="432"/>
      <c r="F76" s="35" t="s">
        <v>56</v>
      </c>
      <c r="G76" s="38">
        <v>0.1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2893</v>
      </c>
      <c r="O76" s="39">
        <v>259.24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1286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2894</v>
      </c>
      <c r="F78" s="49"/>
      <c r="G78" s="50"/>
      <c r="H78" s="51"/>
      <c r="I78" s="17"/>
      <c r="J78" s="17"/>
      <c r="K78" s="17"/>
      <c r="L78" s="52">
        <v>2203.65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2895</v>
      </c>
      <c r="F79" s="49"/>
      <c r="G79" s="50"/>
      <c r="H79" s="51"/>
      <c r="I79" s="17"/>
      <c r="J79" s="17"/>
      <c r="K79" s="17"/>
      <c r="L79" s="52">
        <v>1158.6199999999999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5930.2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432" t="s">
        <v>74</v>
      </c>
      <c r="D81" s="432"/>
      <c r="E81" s="432"/>
      <c r="F81" s="35" t="s">
        <v>56</v>
      </c>
      <c r="G81" s="38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2896</v>
      </c>
      <c r="O81" s="39">
        <v>2043.25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2897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2898</v>
      </c>
      <c r="F83" s="49"/>
      <c r="G83" s="50"/>
      <c r="H83" s="51"/>
      <c r="I83" s="17"/>
      <c r="J83" s="17"/>
      <c r="K83" s="17"/>
      <c r="L83" s="52">
        <v>16510.28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2899</v>
      </c>
      <c r="F84" s="49"/>
      <c r="G84" s="50"/>
      <c r="H84" s="51"/>
      <c r="I84" s="17"/>
      <c r="J84" s="17"/>
      <c r="K84" s="17"/>
      <c r="L84" s="52">
        <v>8680.66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44496.38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432" t="s">
        <v>65</v>
      </c>
      <c r="D86" s="432"/>
      <c r="E86" s="432"/>
      <c r="F86" s="35" t="s">
        <v>56</v>
      </c>
      <c r="G86" s="56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2900</v>
      </c>
      <c r="O86" s="39">
        <v>1052.74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2901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2902</v>
      </c>
      <c r="F88" s="49"/>
      <c r="G88" s="50"/>
      <c r="H88" s="51"/>
      <c r="I88" s="17"/>
      <c r="J88" s="17"/>
      <c r="K88" s="17"/>
      <c r="L88" s="52">
        <v>12465.16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2903</v>
      </c>
      <c r="F89" s="49"/>
      <c r="G89" s="50"/>
      <c r="H89" s="51"/>
      <c r="I89" s="17"/>
      <c r="J89" s="17"/>
      <c r="K89" s="17"/>
      <c r="L89" s="52">
        <v>6553.85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33080.699999999997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432" t="s">
        <v>55</v>
      </c>
      <c r="D91" s="432"/>
      <c r="E91" s="432"/>
      <c r="F91" s="35" t="s">
        <v>56</v>
      </c>
      <c r="G91" s="56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2904</v>
      </c>
      <c r="O91" s="39">
        <v>1881.01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2905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2906</v>
      </c>
      <c r="F93" s="49"/>
      <c r="G93" s="50"/>
      <c r="H93" s="51"/>
      <c r="I93" s="17"/>
      <c r="J93" s="17"/>
      <c r="K93" s="17"/>
      <c r="L93" s="52">
        <v>15252.56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2907</v>
      </c>
      <c r="F94" s="49"/>
      <c r="G94" s="50"/>
      <c r="H94" s="51"/>
      <c r="I94" s="17"/>
      <c r="J94" s="17"/>
      <c r="K94" s="17"/>
      <c r="L94" s="52">
        <v>8019.39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40932.39</v>
      </c>
      <c r="M95" s="53"/>
      <c r="N95" s="53"/>
      <c r="O95" s="54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1559</v>
      </c>
      <c r="C96" s="432" t="s">
        <v>2645</v>
      </c>
      <c r="D96" s="432"/>
      <c r="E96" s="432"/>
      <c r="F96" s="35" t="s">
        <v>265</v>
      </c>
      <c r="G96" s="38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BP96" s="33"/>
      <c r="BQ96" s="41" t="s">
        <v>2645</v>
      </c>
      <c r="BR96" s="34"/>
    </row>
    <row r="97" spans="1:70" s="3" customFormat="1" ht="15" x14ac:dyDescent="0.25">
      <c r="A97" s="42"/>
      <c r="B97" s="43"/>
      <c r="C97" s="44" t="s">
        <v>1317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432" t="s">
        <v>2908</v>
      </c>
      <c r="D98" s="432"/>
      <c r="E98" s="432"/>
      <c r="F98" s="35" t="s">
        <v>265</v>
      </c>
      <c r="G98" s="38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BP98" s="33"/>
      <c r="BQ98" s="41" t="s">
        <v>2908</v>
      </c>
      <c r="BR98" s="34"/>
    </row>
    <row r="99" spans="1:70" s="3" customFormat="1" ht="15" x14ac:dyDescent="0.25">
      <c r="A99" s="42"/>
      <c r="B99" s="43"/>
      <c r="C99" s="44" t="s">
        <v>283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8.25" x14ac:dyDescent="0.25">
      <c r="A100" s="35" t="s">
        <v>1137</v>
      </c>
      <c r="B100" s="36" t="s">
        <v>1559</v>
      </c>
      <c r="C100" s="432" t="s">
        <v>2646</v>
      </c>
      <c r="D100" s="432"/>
      <c r="E100" s="432"/>
      <c r="F100" s="35" t="s">
        <v>265</v>
      </c>
      <c r="G100" s="38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BP100" s="33"/>
      <c r="BQ100" s="41" t="s">
        <v>2646</v>
      </c>
      <c r="BR100" s="34"/>
    </row>
    <row r="101" spans="1:70" s="3" customFormat="1" ht="15" x14ac:dyDescent="0.25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2647</v>
      </c>
      <c r="C102" s="432" t="s">
        <v>2648</v>
      </c>
      <c r="D102" s="432"/>
      <c r="E102" s="432"/>
      <c r="F102" s="35" t="s">
        <v>265</v>
      </c>
      <c r="G102" s="38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BP102" s="33"/>
      <c r="BQ102" s="41" t="s">
        <v>2648</v>
      </c>
      <c r="BR102" s="34"/>
    </row>
    <row r="103" spans="1:70" s="3" customFormat="1" ht="15" x14ac:dyDescent="0.25">
      <c r="A103" s="42"/>
      <c r="B103" s="43"/>
      <c r="C103" s="44" t="s">
        <v>283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1572</v>
      </c>
      <c r="C104" s="432" t="s">
        <v>2650</v>
      </c>
      <c r="D104" s="432"/>
      <c r="E104" s="432"/>
      <c r="F104" s="35" t="s">
        <v>265</v>
      </c>
      <c r="G104" s="38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BP104" s="33"/>
      <c r="BQ104" s="41" t="s">
        <v>2650</v>
      </c>
      <c r="BR104" s="34"/>
    </row>
    <row r="105" spans="1:70" s="3" customFormat="1" ht="15" x14ac:dyDescent="0.25">
      <c r="A105" s="42"/>
      <c r="B105" s="43"/>
      <c r="C105" s="44" t="s">
        <v>2909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1572</v>
      </c>
      <c r="C106" s="432" t="s">
        <v>2910</v>
      </c>
      <c r="D106" s="432"/>
      <c r="E106" s="432"/>
      <c r="F106" s="35" t="s">
        <v>265</v>
      </c>
      <c r="G106" s="38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BP106" s="33"/>
      <c r="BQ106" s="41" t="s">
        <v>2910</v>
      </c>
      <c r="BR106" s="34"/>
    </row>
    <row r="107" spans="1:70" s="3" customFormat="1" ht="15" x14ac:dyDescent="0.25">
      <c r="A107" s="42"/>
      <c r="B107" s="43"/>
      <c r="C107" s="44" t="s">
        <v>2911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1572</v>
      </c>
      <c r="C108" s="432" t="s">
        <v>2912</v>
      </c>
      <c r="D108" s="432"/>
      <c r="E108" s="432"/>
      <c r="F108" s="35" t="s">
        <v>265</v>
      </c>
      <c r="G108" s="38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BP108" s="33"/>
      <c r="BQ108" s="41" t="s">
        <v>2912</v>
      </c>
      <c r="BR108" s="34"/>
    </row>
    <row r="109" spans="1:70" s="3" customFormat="1" ht="15" x14ac:dyDescent="0.25">
      <c r="A109" s="42"/>
      <c r="B109" s="43"/>
      <c r="C109" s="44" t="s">
        <v>2913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432" t="s">
        <v>2914</v>
      </c>
      <c r="D110" s="432"/>
      <c r="E110" s="432"/>
      <c r="F110" s="35" t="s">
        <v>265</v>
      </c>
      <c r="G110" s="38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BP110" s="33"/>
      <c r="BQ110" s="41" t="s">
        <v>2914</v>
      </c>
      <c r="BR110" s="34"/>
    </row>
    <row r="111" spans="1:70" s="3" customFormat="1" ht="15" x14ac:dyDescent="0.25">
      <c r="A111" s="42"/>
      <c r="B111" s="43"/>
      <c r="C111" s="44" t="s">
        <v>2915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432" t="s">
        <v>2916</v>
      </c>
      <c r="D112" s="432"/>
      <c r="E112" s="432"/>
      <c r="F112" s="35" t="s">
        <v>265</v>
      </c>
      <c r="G112" s="38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BP112" s="33"/>
      <c r="BQ112" s="41" t="s">
        <v>2916</v>
      </c>
      <c r="BR112" s="34"/>
    </row>
    <row r="113" spans="1:70" s="3" customFormat="1" ht="15" x14ac:dyDescent="0.25">
      <c r="A113" s="42"/>
      <c r="B113" s="43"/>
      <c r="C113" s="44" t="s">
        <v>2917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1581</v>
      </c>
      <c r="C114" s="432" t="s">
        <v>2918</v>
      </c>
      <c r="D114" s="432"/>
      <c r="E114" s="432"/>
      <c r="F114" s="35" t="s">
        <v>265</v>
      </c>
      <c r="G114" s="38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BP114" s="33"/>
      <c r="BQ114" s="41" t="s">
        <v>2918</v>
      </c>
      <c r="BR114" s="34"/>
    </row>
    <row r="115" spans="1:70" s="3" customFormat="1" ht="15" x14ac:dyDescent="0.25">
      <c r="A115" s="42"/>
      <c r="B115" s="43"/>
      <c r="C115" s="44" t="s">
        <v>266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2919</v>
      </c>
      <c r="C116" s="432" t="s">
        <v>2920</v>
      </c>
      <c r="D116" s="432"/>
      <c r="E116" s="432"/>
      <c r="F116" s="35" t="s">
        <v>265</v>
      </c>
      <c r="G116" s="55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BP116" s="33"/>
      <c r="BQ116" s="41" t="s">
        <v>2920</v>
      </c>
      <c r="BR116" s="34"/>
    </row>
    <row r="117" spans="1:70" s="3" customFormat="1" ht="15" x14ac:dyDescent="0.25">
      <c r="A117" s="42"/>
      <c r="B117" s="43"/>
      <c r="C117" s="44" t="s">
        <v>287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2919</v>
      </c>
      <c r="C118" s="432" t="s">
        <v>2921</v>
      </c>
      <c r="D118" s="432"/>
      <c r="E118" s="432"/>
      <c r="F118" s="35" t="s">
        <v>265</v>
      </c>
      <c r="G118" s="38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BP118" s="33"/>
      <c r="BQ118" s="41" t="s">
        <v>2921</v>
      </c>
      <c r="BR118" s="34"/>
    </row>
    <row r="119" spans="1:70" s="3" customFormat="1" ht="15" x14ac:dyDescent="0.25">
      <c r="A119" s="42"/>
      <c r="B119" s="43"/>
      <c r="C119" s="44" t="s">
        <v>2922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1581</v>
      </c>
      <c r="C120" s="432" t="s">
        <v>2923</v>
      </c>
      <c r="D120" s="432"/>
      <c r="E120" s="432"/>
      <c r="F120" s="35" t="s">
        <v>265</v>
      </c>
      <c r="G120" s="38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BP120" s="33"/>
      <c r="BQ120" s="41" t="s">
        <v>2923</v>
      </c>
      <c r="BR120" s="34"/>
    </row>
    <row r="121" spans="1:70" s="3" customFormat="1" ht="15" x14ac:dyDescent="0.25">
      <c r="A121" s="42"/>
      <c r="B121" s="43"/>
      <c r="C121" s="44" t="s">
        <v>2924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1581</v>
      </c>
      <c r="C122" s="432" t="s">
        <v>2925</v>
      </c>
      <c r="D122" s="432"/>
      <c r="E122" s="432"/>
      <c r="F122" s="35" t="s">
        <v>265</v>
      </c>
      <c r="G122" s="38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BP122" s="33"/>
      <c r="BQ122" s="41" t="s">
        <v>2925</v>
      </c>
      <c r="BR122" s="34"/>
    </row>
    <row r="123" spans="1:70" s="3" customFormat="1" ht="15" x14ac:dyDescent="0.25">
      <c r="A123" s="42"/>
      <c r="B123" s="43"/>
      <c r="C123" s="44" t="s">
        <v>2926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2664</v>
      </c>
      <c r="C124" s="432" t="s">
        <v>2927</v>
      </c>
      <c r="D124" s="432"/>
      <c r="E124" s="432"/>
      <c r="F124" s="35" t="s">
        <v>265</v>
      </c>
      <c r="G124" s="55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BP124" s="33"/>
      <c r="BQ124" s="41" t="s">
        <v>2927</v>
      </c>
      <c r="BR124" s="34"/>
    </row>
    <row r="125" spans="1:70" s="3" customFormat="1" ht="15" x14ac:dyDescent="0.25">
      <c r="A125" s="42"/>
      <c r="B125" s="43"/>
      <c r="C125" s="44" t="s">
        <v>287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432" t="s">
        <v>311</v>
      </c>
      <c r="D126" s="432"/>
      <c r="E126" s="432"/>
      <c r="F126" s="35" t="s">
        <v>238</v>
      </c>
      <c r="G126" s="58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2928</v>
      </c>
      <c r="O126" s="39">
        <v>1886.93</v>
      </c>
      <c r="BP126" s="33"/>
      <c r="BQ126" s="41" t="s">
        <v>311</v>
      </c>
      <c r="BR126" s="34"/>
    </row>
    <row r="127" spans="1:70" s="3" customFormat="1" ht="15" x14ac:dyDescent="0.25">
      <c r="A127" s="42"/>
      <c r="B127" s="43"/>
      <c r="C127" s="44" t="s">
        <v>2929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2930</v>
      </c>
      <c r="F128" s="49"/>
      <c r="G128" s="50"/>
      <c r="H128" s="51"/>
      <c r="I128" s="17"/>
      <c r="J128" s="17"/>
      <c r="K128" s="17"/>
      <c r="L128" s="52">
        <v>18506.04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2931</v>
      </c>
      <c r="F129" s="49"/>
      <c r="G129" s="50"/>
      <c r="H129" s="51"/>
      <c r="I129" s="17"/>
      <c r="J129" s="17"/>
      <c r="K129" s="17"/>
      <c r="L129" s="52">
        <v>9729.98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49737.120000000003</v>
      </c>
      <c r="M130" s="53"/>
      <c r="N130" s="53"/>
      <c r="O130" s="54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2932</v>
      </c>
      <c r="C131" s="432" t="s">
        <v>2933</v>
      </c>
      <c r="D131" s="432"/>
      <c r="E131" s="432"/>
      <c r="F131" s="35" t="s">
        <v>265</v>
      </c>
      <c r="G131" s="38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BP131" s="33"/>
      <c r="BQ131" s="41" t="s">
        <v>2933</v>
      </c>
      <c r="BR131" s="34"/>
    </row>
    <row r="132" spans="1:70" s="3" customFormat="1" ht="15" x14ac:dyDescent="0.25">
      <c r="A132" s="42"/>
      <c r="B132" s="43"/>
      <c r="C132" s="44" t="s">
        <v>1336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2932</v>
      </c>
      <c r="C133" s="432" t="s">
        <v>1595</v>
      </c>
      <c r="D133" s="432"/>
      <c r="E133" s="432"/>
      <c r="F133" s="35" t="s">
        <v>265</v>
      </c>
      <c r="G133" s="56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BP133" s="33"/>
      <c r="BQ133" s="41" t="s">
        <v>1595</v>
      </c>
      <c r="BR133" s="34"/>
    </row>
    <row r="134" spans="1:70" s="3" customFormat="1" ht="15" x14ac:dyDescent="0.25">
      <c r="A134" s="42"/>
      <c r="B134" s="43"/>
      <c r="C134" s="44" t="s">
        <v>2934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2935</v>
      </c>
      <c r="C135" s="432" t="s">
        <v>1601</v>
      </c>
      <c r="D135" s="432"/>
      <c r="E135" s="432"/>
      <c r="F135" s="35" t="s">
        <v>265</v>
      </c>
      <c r="G135" s="38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BP135" s="33"/>
      <c r="BQ135" s="41" t="s">
        <v>1601</v>
      </c>
      <c r="BR135" s="34"/>
    </row>
    <row r="136" spans="1:70" s="3" customFormat="1" ht="15" x14ac:dyDescent="0.25">
      <c r="A136" s="42"/>
      <c r="B136" s="43"/>
      <c r="C136" s="44" t="s">
        <v>321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2936</v>
      </c>
      <c r="C137" s="432" t="s">
        <v>1604</v>
      </c>
      <c r="D137" s="432"/>
      <c r="E137" s="432"/>
      <c r="F137" s="35" t="s">
        <v>265</v>
      </c>
      <c r="G137" s="55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BP137" s="33"/>
      <c r="BQ137" s="41" t="s">
        <v>1604</v>
      </c>
      <c r="BR137" s="34"/>
    </row>
    <row r="138" spans="1:70" s="3" customFormat="1" ht="15" x14ac:dyDescent="0.25">
      <c r="A138" s="42"/>
      <c r="B138" s="43"/>
      <c r="C138" s="44" t="s">
        <v>287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15" x14ac:dyDescent="0.25">
      <c r="A139" s="445" t="s">
        <v>1606</v>
      </c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7"/>
      <c r="BP139" s="33"/>
      <c r="BQ139" s="41"/>
      <c r="BR139" s="34" t="s">
        <v>1606</v>
      </c>
    </row>
    <row r="140" spans="1:70" s="3" customFormat="1" ht="67.5" x14ac:dyDescent="0.25">
      <c r="A140" s="35" t="s">
        <v>245</v>
      </c>
      <c r="B140" s="36" t="s">
        <v>589</v>
      </c>
      <c r="C140" s="432" t="s">
        <v>590</v>
      </c>
      <c r="D140" s="432"/>
      <c r="E140" s="432"/>
      <c r="F140" s="35" t="s">
        <v>174</v>
      </c>
      <c r="G140" s="56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2674</v>
      </c>
      <c r="O140" s="39">
        <v>9.3699999999999992</v>
      </c>
      <c r="BP140" s="33"/>
      <c r="BQ140" s="41" t="s">
        <v>590</v>
      </c>
      <c r="BR140" s="34"/>
    </row>
    <row r="141" spans="1:70" s="3" customFormat="1" ht="15" x14ac:dyDescent="0.25">
      <c r="A141" s="42"/>
      <c r="B141" s="43"/>
      <c r="C141" s="44" t="s">
        <v>2314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2675</v>
      </c>
      <c r="F142" s="49"/>
      <c r="G142" s="50"/>
      <c r="H142" s="51"/>
      <c r="I142" s="17"/>
      <c r="J142" s="17"/>
      <c r="K142" s="17"/>
      <c r="L142" s="52">
        <v>149.49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2676</v>
      </c>
      <c r="F143" s="49"/>
      <c r="G143" s="50"/>
      <c r="H143" s="51"/>
      <c r="I143" s="17"/>
      <c r="J143" s="17"/>
      <c r="K143" s="17"/>
      <c r="L143" s="52">
        <v>78.599999999999994</v>
      </c>
      <c r="M143" s="53"/>
      <c r="N143" s="53"/>
      <c r="O143" s="54"/>
      <c r="BP143" s="33"/>
      <c r="BQ143" s="41"/>
      <c r="BR143" s="34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393.34</v>
      </c>
      <c r="M144" s="53"/>
      <c r="N144" s="53"/>
      <c r="O144" s="54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1613</v>
      </c>
      <c r="C145" s="432" t="s">
        <v>1612</v>
      </c>
      <c r="D145" s="432"/>
      <c r="E145" s="432"/>
      <c r="F145" s="35" t="s">
        <v>437</v>
      </c>
      <c r="G145" s="55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BP145" s="33"/>
      <c r="BQ145" s="41" t="s">
        <v>1612</v>
      </c>
      <c r="BR145" s="34"/>
    </row>
    <row r="146" spans="1:70" s="3" customFormat="1" ht="15" x14ac:dyDescent="0.25">
      <c r="A146" s="445" t="s">
        <v>1677</v>
      </c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7"/>
      <c r="BP146" s="33"/>
      <c r="BQ146" s="41"/>
      <c r="BR146" s="34" t="s">
        <v>1677</v>
      </c>
    </row>
    <row r="147" spans="1:70" s="3" customFormat="1" ht="67.5" x14ac:dyDescent="0.25">
      <c r="A147" s="35" t="s">
        <v>288</v>
      </c>
      <c r="B147" s="36" t="s">
        <v>324</v>
      </c>
      <c r="C147" s="432" t="s">
        <v>325</v>
      </c>
      <c r="D147" s="432"/>
      <c r="E147" s="432"/>
      <c r="F147" s="35" t="s">
        <v>326</v>
      </c>
      <c r="G147" s="55">
        <v>10</v>
      </c>
      <c r="H147" s="39" t="s">
        <v>1438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BP147" s="33"/>
      <c r="BQ147" s="41" t="s">
        <v>325</v>
      </c>
      <c r="BR147" s="34"/>
    </row>
    <row r="148" spans="1:70" s="3" customFormat="1" ht="15" x14ac:dyDescent="0.25">
      <c r="A148" s="47"/>
      <c r="B148" s="48"/>
      <c r="C148" s="48"/>
      <c r="D148" s="48"/>
      <c r="E148" s="49" t="s">
        <v>1678</v>
      </c>
      <c r="F148" s="49"/>
      <c r="G148" s="50"/>
      <c r="H148" s="51"/>
      <c r="I148" s="17"/>
      <c r="J148" s="17"/>
      <c r="K148" s="17"/>
      <c r="L148" s="52">
        <v>1741.66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1679</v>
      </c>
      <c r="F149" s="49"/>
      <c r="G149" s="50"/>
      <c r="H149" s="51"/>
      <c r="I149" s="17"/>
      <c r="J149" s="17"/>
      <c r="K149" s="17"/>
      <c r="L149" s="52">
        <v>915.72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4585.59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2937</v>
      </c>
      <c r="C151" s="432" t="s">
        <v>1681</v>
      </c>
      <c r="D151" s="432"/>
      <c r="E151" s="432"/>
      <c r="F151" s="35" t="s">
        <v>437</v>
      </c>
      <c r="G151" s="55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BP151" s="33"/>
      <c r="BQ151" s="41" t="s">
        <v>1681</v>
      </c>
      <c r="BR151" s="34"/>
    </row>
    <row r="152" spans="1:70" s="3" customFormat="1" ht="67.5" x14ac:dyDescent="0.25">
      <c r="A152" s="35" t="s">
        <v>309</v>
      </c>
      <c r="B152" s="36" t="s">
        <v>2938</v>
      </c>
      <c r="C152" s="432" t="s">
        <v>1683</v>
      </c>
      <c r="D152" s="432"/>
      <c r="E152" s="432"/>
      <c r="F152" s="35" t="s">
        <v>437</v>
      </c>
      <c r="G152" s="55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BP152" s="33"/>
      <c r="BQ152" s="41" t="s">
        <v>1683</v>
      </c>
      <c r="BR152" s="34"/>
    </row>
    <row r="153" spans="1:70" s="3" customFormat="1" ht="67.5" x14ac:dyDescent="0.25">
      <c r="A153" s="35" t="s">
        <v>323</v>
      </c>
      <c r="B153" s="36" t="s">
        <v>2939</v>
      </c>
      <c r="C153" s="432" t="s">
        <v>1685</v>
      </c>
      <c r="D153" s="432"/>
      <c r="E153" s="432"/>
      <c r="F153" s="35" t="s">
        <v>437</v>
      </c>
      <c r="G153" s="55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BP153" s="33"/>
      <c r="BQ153" s="41" t="s">
        <v>1685</v>
      </c>
      <c r="BR153" s="34"/>
    </row>
    <row r="154" spans="1:70" s="3" customFormat="1" ht="67.5" x14ac:dyDescent="0.25">
      <c r="A154" s="35" t="s">
        <v>331</v>
      </c>
      <c r="B154" s="36" t="s">
        <v>1686</v>
      </c>
      <c r="C154" s="432" t="s">
        <v>1687</v>
      </c>
      <c r="D154" s="432"/>
      <c r="E154" s="432"/>
      <c r="F154" s="35" t="s">
        <v>1688</v>
      </c>
      <c r="G154" s="60">
        <v>0.14399999999999999</v>
      </c>
      <c r="H154" s="39" t="s">
        <v>1689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BP154" s="33"/>
      <c r="BQ154" s="41" t="s">
        <v>1687</v>
      </c>
      <c r="BR154" s="34"/>
    </row>
    <row r="155" spans="1:70" s="3" customFormat="1" ht="15" x14ac:dyDescent="0.25">
      <c r="A155" s="42"/>
      <c r="B155" s="43"/>
      <c r="C155" s="44" t="s">
        <v>2681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2682</v>
      </c>
      <c r="F156" s="49"/>
      <c r="G156" s="50"/>
      <c r="H156" s="51"/>
      <c r="I156" s="17"/>
      <c r="J156" s="17"/>
      <c r="K156" s="17"/>
      <c r="L156" s="52">
        <v>674.27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2683</v>
      </c>
      <c r="F157" s="49"/>
      <c r="G157" s="50"/>
      <c r="H157" s="51"/>
      <c r="I157" s="17"/>
      <c r="J157" s="17"/>
      <c r="K157" s="17"/>
      <c r="L157" s="52">
        <v>382.32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1897.29</v>
      </c>
      <c r="M158" s="53"/>
      <c r="N158" s="53"/>
      <c r="O158" s="54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1693</v>
      </c>
      <c r="C159" s="432" t="s">
        <v>1694</v>
      </c>
      <c r="D159" s="432"/>
      <c r="E159" s="432"/>
      <c r="F159" s="35" t="s">
        <v>437</v>
      </c>
      <c r="G159" s="55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BP159" s="33"/>
      <c r="BQ159" s="41" t="s">
        <v>1694</v>
      </c>
      <c r="BR159" s="34"/>
    </row>
    <row r="160" spans="1:70" s="3" customFormat="1" ht="15" x14ac:dyDescent="0.25">
      <c r="A160" s="445" t="s">
        <v>1615</v>
      </c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7"/>
      <c r="BP160" s="33"/>
      <c r="BQ160" s="41"/>
      <c r="BR160" s="34" t="s">
        <v>1615</v>
      </c>
    </row>
    <row r="161" spans="1:70" s="3" customFormat="1" ht="67.5" x14ac:dyDescent="0.25">
      <c r="A161" s="35" t="s">
        <v>339</v>
      </c>
      <c r="B161" s="36" t="s">
        <v>578</v>
      </c>
      <c r="C161" s="432" t="s">
        <v>579</v>
      </c>
      <c r="D161" s="432"/>
      <c r="E161" s="432"/>
      <c r="F161" s="35" t="s">
        <v>109</v>
      </c>
      <c r="G161" s="55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BP161" s="33"/>
      <c r="BQ161" s="41" t="s">
        <v>579</v>
      </c>
      <c r="BR161" s="34"/>
    </row>
    <row r="162" spans="1:70" s="3" customFormat="1" ht="15" x14ac:dyDescent="0.25">
      <c r="A162" s="47"/>
      <c r="B162" s="48"/>
      <c r="C162" s="48"/>
      <c r="D162" s="48"/>
      <c r="E162" s="49" t="s">
        <v>1616</v>
      </c>
      <c r="F162" s="49"/>
      <c r="G162" s="50"/>
      <c r="H162" s="51"/>
      <c r="I162" s="17"/>
      <c r="J162" s="17"/>
      <c r="K162" s="17"/>
      <c r="L162" s="52">
        <v>1089.73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1617</v>
      </c>
      <c r="F163" s="49"/>
      <c r="G163" s="50"/>
      <c r="H163" s="51"/>
      <c r="I163" s="17"/>
      <c r="J163" s="17"/>
      <c r="K163" s="17"/>
      <c r="L163" s="52">
        <v>572.95000000000005</v>
      </c>
      <c r="M163" s="53"/>
      <c r="N163" s="53"/>
      <c r="O163" s="54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2912.4</v>
      </c>
      <c r="M164" s="53"/>
      <c r="N164" s="53"/>
      <c r="O164" s="54"/>
      <c r="BP164" s="33"/>
      <c r="BQ164" s="41"/>
      <c r="BR164" s="34"/>
    </row>
    <row r="165" spans="1:70" s="3" customFormat="1" ht="45" x14ac:dyDescent="0.25">
      <c r="A165" s="35" t="s">
        <v>2114</v>
      </c>
      <c r="B165" s="36" t="s">
        <v>2120</v>
      </c>
      <c r="C165" s="432" t="s">
        <v>1619</v>
      </c>
      <c r="D165" s="432"/>
      <c r="E165" s="432"/>
      <c r="F165" s="35" t="s">
        <v>437</v>
      </c>
      <c r="G165" s="55">
        <v>2</v>
      </c>
      <c r="H165" s="39">
        <v>1576.88</v>
      </c>
      <c r="I165" s="39"/>
      <c r="J165" s="39"/>
      <c r="K165" s="37" t="s">
        <v>52</v>
      </c>
      <c r="L165" s="39">
        <v>19647.919999999998</v>
      </c>
      <c r="M165" s="39"/>
      <c r="N165" s="40"/>
      <c r="O165" s="39"/>
      <c r="BP165" s="33"/>
      <c r="BQ165" s="41" t="s">
        <v>1619</v>
      </c>
      <c r="BR165" s="34"/>
    </row>
    <row r="166" spans="1:70" s="3" customFormat="1" ht="67.5" x14ac:dyDescent="0.25">
      <c r="A166" s="35" t="s">
        <v>350</v>
      </c>
      <c r="B166" s="36" t="s">
        <v>1620</v>
      </c>
      <c r="C166" s="432" t="s">
        <v>1621</v>
      </c>
      <c r="D166" s="432"/>
      <c r="E166" s="432"/>
      <c r="F166" s="35" t="s">
        <v>109</v>
      </c>
      <c r="G166" s="55">
        <v>6</v>
      </c>
      <c r="H166" s="39" t="s">
        <v>1622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BP166" s="33"/>
      <c r="BQ166" s="41" t="s">
        <v>1621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2688</v>
      </c>
      <c r="F167" s="49"/>
      <c r="G167" s="50"/>
      <c r="H167" s="51"/>
      <c r="I167" s="17"/>
      <c r="J167" s="17"/>
      <c r="K167" s="17"/>
      <c r="L167" s="52">
        <v>5084.75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2689</v>
      </c>
      <c r="F168" s="49"/>
      <c r="G168" s="50"/>
      <c r="H168" s="51"/>
      <c r="I168" s="17"/>
      <c r="J168" s="17"/>
      <c r="K168" s="17"/>
      <c r="L168" s="52">
        <v>2673.43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15852.78</v>
      </c>
      <c r="M169" s="53"/>
      <c r="N169" s="53"/>
      <c r="O169" s="54"/>
      <c r="BP169" s="33"/>
      <c r="BQ169" s="41"/>
      <c r="BR169" s="34"/>
    </row>
    <row r="170" spans="1:70" s="3" customFormat="1" ht="45" x14ac:dyDescent="0.25">
      <c r="A170" s="35" t="s">
        <v>2119</v>
      </c>
      <c r="B170" s="36" t="s">
        <v>2125</v>
      </c>
      <c r="C170" s="432" t="s">
        <v>1627</v>
      </c>
      <c r="D170" s="432"/>
      <c r="E170" s="432"/>
      <c r="F170" s="35" t="s">
        <v>437</v>
      </c>
      <c r="G170" s="55">
        <v>6</v>
      </c>
      <c r="H170" s="39">
        <v>2403.11</v>
      </c>
      <c r="I170" s="39"/>
      <c r="J170" s="39"/>
      <c r="K170" s="37" t="s">
        <v>52</v>
      </c>
      <c r="L170" s="39">
        <v>89828.25</v>
      </c>
      <c r="M170" s="39"/>
      <c r="N170" s="40"/>
      <c r="O170" s="39"/>
      <c r="BP170" s="33"/>
      <c r="BQ170" s="41" t="s">
        <v>1627</v>
      </c>
      <c r="BR170" s="34"/>
    </row>
    <row r="171" spans="1:70" s="3" customFormat="1" ht="67.5" x14ac:dyDescent="0.25">
      <c r="A171" s="35" t="s">
        <v>355</v>
      </c>
      <c r="B171" s="36" t="s">
        <v>1629</v>
      </c>
      <c r="C171" s="432" t="s">
        <v>1630</v>
      </c>
      <c r="D171" s="432"/>
      <c r="E171" s="432"/>
      <c r="F171" s="35" t="s">
        <v>109</v>
      </c>
      <c r="G171" s="55">
        <v>14</v>
      </c>
      <c r="H171" s="39" t="s">
        <v>1631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BP171" s="33"/>
      <c r="BQ171" s="41" t="s">
        <v>1630</v>
      </c>
      <c r="BR171" s="34"/>
    </row>
    <row r="172" spans="1:70" s="3" customFormat="1" ht="15" x14ac:dyDescent="0.25">
      <c r="A172" s="47"/>
      <c r="B172" s="48"/>
      <c r="C172" s="48"/>
      <c r="D172" s="48"/>
      <c r="E172" s="49" t="s">
        <v>2940</v>
      </c>
      <c r="F172" s="49"/>
      <c r="G172" s="50"/>
      <c r="H172" s="51"/>
      <c r="I172" s="17"/>
      <c r="J172" s="17"/>
      <c r="K172" s="17"/>
      <c r="L172" s="52">
        <v>11417.57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2941</v>
      </c>
      <c r="F173" s="49"/>
      <c r="G173" s="50"/>
      <c r="H173" s="51"/>
      <c r="I173" s="17"/>
      <c r="J173" s="17"/>
      <c r="K173" s="17"/>
      <c r="L173" s="52">
        <v>6003.05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33424.019999999997</v>
      </c>
      <c r="M174" s="53"/>
      <c r="N174" s="53"/>
      <c r="O174" s="54"/>
      <c r="BP174" s="33"/>
      <c r="BQ174" s="41"/>
      <c r="BR174" s="34"/>
    </row>
    <row r="175" spans="1:70" s="3" customFormat="1" ht="45.75" x14ac:dyDescent="0.25">
      <c r="A175" s="35" t="s">
        <v>2124</v>
      </c>
      <c r="B175" s="36" t="s">
        <v>2942</v>
      </c>
      <c r="C175" s="432" t="s">
        <v>1634</v>
      </c>
      <c r="D175" s="432"/>
      <c r="E175" s="432"/>
      <c r="F175" s="35" t="s">
        <v>437</v>
      </c>
      <c r="G175" s="55">
        <v>14</v>
      </c>
      <c r="H175" s="39">
        <v>2292.27</v>
      </c>
      <c r="I175" s="39"/>
      <c r="J175" s="39"/>
      <c r="K175" s="37" t="s">
        <v>52</v>
      </c>
      <c r="L175" s="39">
        <v>199931.79</v>
      </c>
      <c r="M175" s="39"/>
      <c r="N175" s="40"/>
      <c r="O175" s="39"/>
      <c r="BP175" s="33"/>
      <c r="BQ175" s="41" t="s">
        <v>1634</v>
      </c>
      <c r="BR175" s="34"/>
    </row>
    <row r="176" spans="1:70" s="3" customFormat="1" ht="67.5" x14ac:dyDescent="0.25">
      <c r="A176" s="35" t="s">
        <v>1410</v>
      </c>
      <c r="B176" s="36" t="s">
        <v>132</v>
      </c>
      <c r="C176" s="432" t="s">
        <v>133</v>
      </c>
      <c r="D176" s="432"/>
      <c r="E176" s="432"/>
      <c r="F176" s="35" t="s">
        <v>109</v>
      </c>
      <c r="G176" s="55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2943</v>
      </c>
      <c r="O176" s="39">
        <v>175.05</v>
      </c>
      <c r="BP176" s="33"/>
      <c r="BQ176" s="41" t="s">
        <v>133</v>
      </c>
      <c r="BR176" s="34"/>
    </row>
    <row r="177" spans="1:70" s="3" customFormat="1" ht="15" x14ac:dyDescent="0.25">
      <c r="A177" s="42"/>
      <c r="B177" s="43"/>
      <c r="C177" s="44" t="s">
        <v>2944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2945</v>
      </c>
      <c r="F178" s="49"/>
      <c r="G178" s="50"/>
      <c r="H178" s="51"/>
      <c r="I178" s="17"/>
      <c r="J178" s="17"/>
      <c r="K178" s="17"/>
      <c r="L178" s="52">
        <v>6319.5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2946</v>
      </c>
      <c r="F179" s="49"/>
      <c r="G179" s="50"/>
      <c r="H179" s="51"/>
      <c r="I179" s="17"/>
      <c r="J179" s="17"/>
      <c r="K179" s="17"/>
      <c r="L179" s="52">
        <v>3322.62</v>
      </c>
      <c r="M179" s="53"/>
      <c r="N179" s="53"/>
      <c r="O179" s="54"/>
      <c r="BP179" s="33"/>
      <c r="BQ179" s="41"/>
      <c r="BR179" s="34"/>
    </row>
    <row r="180" spans="1:70" s="3" customFormat="1" ht="15" x14ac:dyDescent="0.25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18701.02</v>
      </c>
      <c r="M180" s="53"/>
      <c r="N180" s="53"/>
      <c r="O180" s="54"/>
      <c r="BP180" s="33"/>
      <c r="BQ180" s="41"/>
      <c r="BR180" s="34"/>
    </row>
    <row r="181" spans="1:70" s="3" customFormat="1" ht="45" x14ac:dyDescent="0.25">
      <c r="A181" s="35" t="s">
        <v>2128</v>
      </c>
      <c r="B181" s="36" t="s">
        <v>2696</v>
      </c>
      <c r="C181" s="432" t="s">
        <v>1662</v>
      </c>
      <c r="D181" s="432"/>
      <c r="E181" s="432"/>
      <c r="F181" s="35" t="s">
        <v>437</v>
      </c>
      <c r="G181" s="55">
        <v>2</v>
      </c>
      <c r="H181" s="39">
        <v>6225.34</v>
      </c>
      <c r="I181" s="39"/>
      <c r="J181" s="39"/>
      <c r="K181" s="37" t="s">
        <v>52</v>
      </c>
      <c r="L181" s="39">
        <v>77567.740000000005</v>
      </c>
      <c r="M181" s="39"/>
      <c r="N181" s="40"/>
      <c r="O181" s="39"/>
      <c r="BP181" s="33"/>
      <c r="BQ181" s="41" t="s">
        <v>1662</v>
      </c>
      <c r="BR181" s="34"/>
    </row>
    <row r="182" spans="1:70" s="3" customFormat="1" ht="45" x14ac:dyDescent="0.25">
      <c r="A182" s="35" t="s">
        <v>2947</v>
      </c>
      <c r="B182" s="36" t="s">
        <v>2696</v>
      </c>
      <c r="C182" s="432" t="s">
        <v>1663</v>
      </c>
      <c r="D182" s="432"/>
      <c r="E182" s="432"/>
      <c r="F182" s="35" t="s">
        <v>437</v>
      </c>
      <c r="G182" s="55">
        <v>3</v>
      </c>
      <c r="H182" s="39">
        <v>3276.91</v>
      </c>
      <c r="I182" s="39"/>
      <c r="J182" s="39"/>
      <c r="K182" s="37" t="s">
        <v>52</v>
      </c>
      <c r="L182" s="39">
        <v>61245.45</v>
      </c>
      <c r="M182" s="39"/>
      <c r="N182" s="40"/>
      <c r="O182" s="39"/>
      <c r="BP182" s="33"/>
      <c r="BQ182" s="41" t="s">
        <v>1663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432" t="s">
        <v>430</v>
      </c>
      <c r="D183" s="432"/>
      <c r="E183" s="432"/>
      <c r="F183" s="35" t="s">
        <v>109</v>
      </c>
      <c r="G183" s="55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BP183" s="33"/>
      <c r="BQ183" s="41" t="s">
        <v>430</v>
      </c>
      <c r="BR183" s="34"/>
    </row>
    <row r="184" spans="1:70" s="3" customFormat="1" ht="15" x14ac:dyDescent="0.25">
      <c r="A184" s="47"/>
      <c r="B184" s="48"/>
      <c r="C184" s="48"/>
      <c r="D184" s="48"/>
      <c r="E184" s="49" t="s">
        <v>2948</v>
      </c>
      <c r="F184" s="49"/>
      <c r="G184" s="50"/>
      <c r="H184" s="51"/>
      <c r="I184" s="17"/>
      <c r="J184" s="17"/>
      <c r="K184" s="17"/>
      <c r="L184" s="52">
        <v>57313.26</v>
      </c>
      <c r="M184" s="53"/>
      <c r="N184" s="53"/>
      <c r="O184" s="54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2949</v>
      </c>
      <c r="F185" s="49"/>
      <c r="G185" s="50"/>
      <c r="H185" s="51"/>
      <c r="I185" s="17"/>
      <c r="J185" s="17"/>
      <c r="K185" s="17"/>
      <c r="L185" s="52">
        <v>31974.77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151913.57</v>
      </c>
      <c r="M186" s="53"/>
      <c r="N186" s="53"/>
      <c r="O186" s="54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1644</v>
      </c>
      <c r="C187" s="432" t="s">
        <v>1647</v>
      </c>
      <c r="D187" s="432"/>
      <c r="E187" s="432"/>
      <c r="F187" s="35" t="s">
        <v>437</v>
      </c>
      <c r="G187" s="55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BP187" s="33"/>
      <c r="BQ187" s="41" t="s">
        <v>1647</v>
      </c>
      <c r="BR187" s="34"/>
    </row>
    <row r="188" spans="1:70" s="3" customFormat="1" ht="15" x14ac:dyDescent="0.25">
      <c r="A188" s="445" t="s">
        <v>1915</v>
      </c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7"/>
      <c r="BP188" s="33"/>
      <c r="BQ188" s="41"/>
      <c r="BR188" s="34" t="s">
        <v>1915</v>
      </c>
    </row>
    <row r="189" spans="1:70" s="3" customFormat="1" ht="67.5" x14ac:dyDescent="0.25">
      <c r="A189" s="35" t="s">
        <v>388</v>
      </c>
      <c r="B189" s="36" t="s">
        <v>1916</v>
      </c>
      <c r="C189" s="432" t="s">
        <v>1917</v>
      </c>
      <c r="D189" s="432"/>
      <c r="E189" s="432"/>
      <c r="F189" s="35" t="s">
        <v>1918</v>
      </c>
      <c r="G189" s="58">
        <v>0.1225</v>
      </c>
      <c r="H189" s="39" t="s">
        <v>1919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BP189" s="33"/>
      <c r="BQ189" s="41" t="s">
        <v>1917</v>
      </c>
      <c r="BR189" s="34"/>
    </row>
    <row r="190" spans="1:70" s="3" customFormat="1" ht="15" x14ac:dyDescent="0.25">
      <c r="A190" s="42"/>
      <c r="B190" s="43"/>
      <c r="C190" s="44" t="s">
        <v>2950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2951</v>
      </c>
      <c r="F191" s="49"/>
      <c r="G191" s="50"/>
      <c r="H191" s="51"/>
      <c r="I191" s="17"/>
      <c r="J191" s="17"/>
      <c r="K191" s="17"/>
      <c r="L191" s="52">
        <v>6433.9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2952</v>
      </c>
      <c r="F192" s="49"/>
      <c r="G192" s="50"/>
      <c r="H192" s="51"/>
      <c r="I192" s="17"/>
      <c r="J192" s="17"/>
      <c r="K192" s="17"/>
      <c r="L192" s="52">
        <v>2891.64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16554.64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1923</v>
      </c>
      <c r="C194" s="432" t="s">
        <v>1924</v>
      </c>
      <c r="D194" s="432"/>
      <c r="E194" s="432"/>
      <c r="F194" s="35" t="s">
        <v>1918</v>
      </c>
      <c r="G194" s="58">
        <v>0.1225</v>
      </c>
      <c r="H194" s="39" t="s">
        <v>1925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BP194" s="33"/>
      <c r="BQ194" s="41" t="s">
        <v>1924</v>
      </c>
      <c r="BR194" s="34"/>
    </row>
    <row r="195" spans="1:70" s="3" customFormat="1" ht="15" x14ac:dyDescent="0.25">
      <c r="A195" s="47"/>
      <c r="B195" s="48"/>
      <c r="C195" s="48"/>
      <c r="D195" s="48"/>
      <c r="E195" s="49" t="s">
        <v>2953</v>
      </c>
      <c r="F195" s="49"/>
      <c r="G195" s="50"/>
      <c r="H195" s="51"/>
      <c r="I195" s="17"/>
      <c r="J195" s="17"/>
      <c r="K195" s="17"/>
      <c r="L195" s="52">
        <v>3554.91</v>
      </c>
      <c r="M195" s="53"/>
      <c r="N195" s="53"/>
      <c r="O195" s="54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2954</v>
      </c>
      <c r="F196" s="49"/>
      <c r="G196" s="50"/>
      <c r="H196" s="51"/>
      <c r="I196" s="17"/>
      <c r="J196" s="17"/>
      <c r="K196" s="17"/>
      <c r="L196" s="52">
        <v>1597.71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9146.9</v>
      </c>
      <c r="M197" s="53"/>
      <c r="N197" s="53"/>
      <c r="O197" s="54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1064</v>
      </c>
      <c r="C198" s="432" t="s">
        <v>1929</v>
      </c>
      <c r="D198" s="432"/>
      <c r="E198" s="432"/>
      <c r="F198" s="35" t="s">
        <v>238</v>
      </c>
      <c r="G198" s="56">
        <v>0.49</v>
      </c>
      <c r="H198" s="39" t="s">
        <v>1066</v>
      </c>
      <c r="I198" s="39" t="s">
        <v>1067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2955</v>
      </c>
      <c r="O198" s="39">
        <v>520.73</v>
      </c>
      <c r="BP198" s="33"/>
      <c r="BQ198" s="41" t="s">
        <v>1929</v>
      </c>
      <c r="BR198" s="34"/>
    </row>
    <row r="199" spans="1:70" s="3" customFormat="1" ht="15" x14ac:dyDescent="0.25">
      <c r="A199" s="42"/>
      <c r="B199" s="43"/>
      <c r="C199" s="44" t="s">
        <v>2956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2957</v>
      </c>
      <c r="F200" s="49"/>
      <c r="G200" s="50"/>
      <c r="H200" s="51"/>
      <c r="I200" s="17"/>
      <c r="J200" s="17"/>
      <c r="K200" s="17"/>
      <c r="L200" s="52">
        <v>3711.43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2958</v>
      </c>
      <c r="F201" s="49"/>
      <c r="G201" s="50"/>
      <c r="H201" s="51"/>
      <c r="I201" s="17"/>
      <c r="J201" s="17"/>
      <c r="K201" s="17"/>
      <c r="L201" s="52">
        <v>1951.37</v>
      </c>
      <c r="M201" s="53"/>
      <c r="N201" s="53"/>
      <c r="O201" s="54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10488.5</v>
      </c>
      <c r="M202" s="53"/>
      <c r="N202" s="53"/>
      <c r="O202" s="54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432" t="s">
        <v>813</v>
      </c>
      <c r="D203" s="432"/>
      <c r="E203" s="432"/>
      <c r="F203" s="35" t="s">
        <v>238</v>
      </c>
      <c r="G203" s="56">
        <v>5.31</v>
      </c>
      <c r="H203" s="39" t="s">
        <v>1934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2959</v>
      </c>
      <c r="O203" s="39">
        <v>1014.52</v>
      </c>
      <c r="BP203" s="33"/>
      <c r="BQ203" s="41" t="s">
        <v>813</v>
      </c>
      <c r="BR203" s="34"/>
    </row>
    <row r="204" spans="1:70" s="3" customFormat="1" ht="15" x14ac:dyDescent="0.25">
      <c r="A204" s="42"/>
      <c r="B204" s="43"/>
      <c r="C204" s="44" t="s">
        <v>2960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2961</v>
      </c>
      <c r="F205" s="49"/>
      <c r="G205" s="50"/>
      <c r="H205" s="51"/>
      <c r="I205" s="17"/>
      <c r="J205" s="17"/>
      <c r="K205" s="17"/>
      <c r="L205" s="52">
        <v>51500.480000000003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2962</v>
      </c>
      <c r="F206" s="49"/>
      <c r="G206" s="50"/>
      <c r="H206" s="51"/>
      <c r="I206" s="17"/>
      <c r="J206" s="17"/>
      <c r="K206" s="17"/>
      <c r="L206" s="52">
        <v>27077.57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138468.13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2963</v>
      </c>
      <c r="C208" s="432" t="s">
        <v>822</v>
      </c>
      <c r="D208" s="432"/>
      <c r="E208" s="432"/>
      <c r="F208" s="35" t="s">
        <v>265</v>
      </c>
      <c r="G208" s="55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2964</v>
      </c>
      <c r="C209" s="432" t="s">
        <v>824</v>
      </c>
      <c r="D209" s="432"/>
      <c r="E209" s="432"/>
      <c r="F209" s="35" t="s">
        <v>437</v>
      </c>
      <c r="G209" s="55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2312</v>
      </c>
      <c r="C210" s="432" t="s">
        <v>1961</v>
      </c>
      <c r="D210" s="432"/>
      <c r="E210" s="432"/>
      <c r="F210" s="35" t="s">
        <v>437</v>
      </c>
      <c r="G210" s="55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BP210" s="33"/>
      <c r="BQ210" s="41" t="s">
        <v>1961</v>
      </c>
      <c r="BR210" s="34"/>
    </row>
    <row r="211" spans="1:70" s="3" customFormat="1" ht="67.5" x14ac:dyDescent="0.25">
      <c r="A211" s="35" t="s">
        <v>403</v>
      </c>
      <c r="B211" s="36" t="s">
        <v>2721</v>
      </c>
      <c r="C211" s="432" t="s">
        <v>2722</v>
      </c>
      <c r="D211" s="432"/>
      <c r="E211" s="432"/>
      <c r="F211" s="35" t="s">
        <v>437</v>
      </c>
      <c r="G211" s="55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BP211" s="33"/>
      <c r="BQ211" s="41" t="s">
        <v>2722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432" t="s">
        <v>850</v>
      </c>
      <c r="D212" s="432"/>
      <c r="E212" s="432"/>
      <c r="F212" s="35" t="s">
        <v>520</v>
      </c>
      <c r="G212" s="38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2965</v>
      </c>
      <c r="O212" s="39">
        <v>476.48</v>
      </c>
      <c r="BP212" s="33"/>
      <c r="BQ212" s="41" t="s">
        <v>850</v>
      </c>
      <c r="BR212" s="34"/>
    </row>
    <row r="213" spans="1:70" s="3" customFormat="1" ht="15" x14ac:dyDescent="0.25">
      <c r="A213" s="42"/>
      <c r="B213" s="43"/>
      <c r="C213" s="44" t="s">
        <v>2966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2967</v>
      </c>
      <c r="F214" s="49"/>
      <c r="G214" s="50"/>
      <c r="H214" s="51"/>
      <c r="I214" s="17"/>
      <c r="J214" s="17"/>
      <c r="K214" s="17"/>
      <c r="L214" s="52">
        <v>3929.47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2968</v>
      </c>
      <c r="F215" s="49"/>
      <c r="G215" s="50"/>
      <c r="H215" s="51"/>
      <c r="I215" s="17"/>
      <c r="J215" s="17"/>
      <c r="K215" s="17"/>
      <c r="L215" s="52">
        <v>2066.0100000000002</v>
      </c>
      <c r="M215" s="53"/>
      <c r="N215" s="53"/>
      <c r="O215" s="54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11114.85</v>
      </c>
      <c r="M216" s="53"/>
      <c r="N216" s="53"/>
      <c r="O216" s="54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1971</v>
      </c>
      <c r="C217" s="432" t="s">
        <v>1972</v>
      </c>
      <c r="D217" s="432"/>
      <c r="E217" s="432"/>
      <c r="F217" s="35" t="s">
        <v>1973</v>
      </c>
      <c r="G217" s="55">
        <v>8</v>
      </c>
      <c r="H217" s="39" t="s">
        <v>1974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BP217" s="33"/>
      <c r="BQ217" s="41" t="s">
        <v>1972</v>
      </c>
      <c r="BR217" s="34"/>
    </row>
    <row r="218" spans="1:70" s="3" customFormat="1" ht="15" x14ac:dyDescent="0.25">
      <c r="A218" s="47"/>
      <c r="B218" s="48"/>
      <c r="C218" s="48"/>
      <c r="D218" s="48"/>
      <c r="E218" s="49" t="s">
        <v>2969</v>
      </c>
      <c r="F218" s="49"/>
      <c r="G218" s="50"/>
      <c r="H218" s="51"/>
      <c r="I218" s="17"/>
      <c r="J218" s="17"/>
      <c r="K218" s="17"/>
      <c r="L218" s="52">
        <v>17619.27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2970</v>
      </c>
      <c r="F219" s="49"/>
      <c r="G219" s="50"/>
      <c r="H219" s="51"/>
      <c r="I219" s="17"/>
      <c r="J219" s="17"/>
      <c r="K219" s="17"/>
      <c r="L219" s="52">
        <v>7918.77</v>
      </c>
      <c r="M219" s="53"/>
      <c r="N219" s="53"/>
      <c r="O219" s="54"/>
      <c r="BP219" s="33"/>
      <c r="BQ219" s="41"/>
      <c r="BR219" s="34"/>
    </row>
    <row r="220" spans="1:70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99516.35</v>
      </c>
      <c r="M220" s="53"/>
      <c r="N220" s="53"/>
      <c r="O220" s="54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2971</v>
      </c>
      <c r="C221" s="432" t="s">
        <v>1986</v>
      </c>
      <c r="D221" s="432"/>
      <c r="E221" s="432"/>
      <c r="F221" s="35" t="s">
        <v>437</v>
      </c>
      <c r="G221" s="55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BP221" s="33"/>
      <c r="BQ221" s="41" t="s">
        <v>1986</v>
      </c>
      <c r="BR221" s="34"/>
    </row>
    <row r="222" spans="1:70" s="3" customFormat="1" ht="67.5" x14ac:dyDescent="0.25">
      <c r="A222" s="35" t="s">
        <v>411</v>
      </c>
      <c r="B222" s="36" t="s">
        <v>2318</v>
      </c>
      <c r="C222" s="432" t="s">
        <v>1998</v>
      </c>
      <c r="D222" s="432"/>
      <c r="E222" s="432"/>
      <c r="F222" s="35" t="s">
        <v>437</v>
      </c>
      <c r="G222" s="55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BP222" s="33"/>
      <c r="BQ222" s="41" t="s">
        <v>1998</v>
      </c>
      <c r="BR222" s="34"/>
    </row>
    <row r="223" spans="1:70" s="3" customFormat="1" ht="67.5" x14ac:dyDescent="0.25">
      <c r="A223" s="35" t="s">
        <v>413</v>
      </c>
      <c r="B223" s="36" t="s">
        <v>1988</v>
      </c>
      <c r="C223" s="432" t="s">
        <v>1989</v>
      </c>
      <c r="D223" s="432"/>
      <c r="E223" s="432"/>
      <c r="F223" s="35" t="s">
        <v>238</v>
      </c>
      <c r="G223" s="60">
        <v>5.0000000000000001E-3</v>
      </c>
      <c r="H223" s="39" t="s">
        <v>1990</v>
      </c>
      <c r="I223" s="39" t="s">
        <v>1991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1992</v>
      </c>
      <c r="O223" s="39">
        <v>9.32</v>
      </c>
      <c r="BP223" s="33"/>
      <c r="BQ223" s="41" t="s">
        <v>1989</v>
      </c>
      <c r="BR223" s="34"/>
    </row>
    <row r="224" spans="1:70" s="3" customFormat="1" ht="15" x14ac:dyDescent="0.25">
      <c r="A224" s="42"/>
      <c r="B224" s="43"/>
      <c r="C224" s="44" t="s">
        <v>1993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1994</v>
      </c>
      <c r="F225" s="49"/>
      <c r="G225" s="50"/>
      <c r="H225" s="51"/>
      <c r="I225" s="17"/>
      <c r="J225" s="17"/>
      <c r="K225" s="17"/>
      <c r="L225" s="52">
        <v>167.21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1995</v>
      </c>
      <c r="F226" s="49"/>
      <c r="G226" s="50"/>
      <c r="H226" s="51"/>
      <c r="I226" s="17"/>
      <c r="J226" s="17"/>
      <c r="K226" s="17"/>
      <c r="L226" s="52">
        <v>87.91</v>
      </c>
      <c r="M226" s="53"/>
      <c r="N226" s="53"/>
      <c r="O226" s="54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439.06</v>
      </c>
      <c r="M227" s="53"/>
      <c r="N227" s="53"/>
      <c r="O227" s="54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2972</v>
      </c>
      <c r="C228" s="432" t="s">
        <v>2973</v>
      </c>
      <c r="D228" s="432"/>
      <c r="E228" s="432"/>
      <c r="F228" s="35" t="s">
        <v>437</v>
      </c>
      <c r="G228" s="55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BP228" s="33"/>
      <c r="BQ228" s="41" t="s">
        <v>2973</v>
      </c>
      <c r="BR228" s="34"/>
    </row>
    <row r="229" spans="1:70" s="3" customFormat="1" ht="15" x14ac:dyDescent="0.25">
      <c r="A229" s="445" t="s">
        <v>2974</v>
      </c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7"/>
      <c r="BP229" s="33"/>
      <c r="BQ229" s="41"/>
      <c r="BR229" s="34" t="s">
        <v>2974</v>
      </c>
    </row>
    <row r="230" spans="1:70" s="3" customFormat="1" ht="67.5" x14ac:dyDescent="0.25">
      <c r="A230" s="35" t="s">
        <v>417</v>
      </c>
      <c r="B230" s="36" t="s">
        <v>737</v>
      </c>
      <c r="C230" s="432" t="s">
        <v>738</v>
      </c>
      <c r="D230" s="432"/>
      <c r="E230" s="432"/>
      <c r="F230" s="35" t="s">
        <v>739</v>
      </c>
      <c r="G230" s="56">
        <v>1.52</v>
      </c>
      <c r="H230" s="39" t="s">
        <v>2322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2975</v>
      </c>
      <c r="O230" s="39">
        <v>560.52</v>
      </c>
      <c r="BP230" s="33"/>
      <c r="BQ230" s="41" t="s">
        <v>738</v>
      </c>
      <c r="BR230" s="34"/>
    </row>
    <row r="231" spans="1:70" s="3" customFormat="1" ht="15" x14ac:dyDescent="0.25">
      <c r="A231" s="42"/>
      <c r="B231" s="43"/>
      <c r="C231" s="44" t="s">
        <v>2976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  <c r="BR231" s="34"/>
    </row>
    <row r="232" spans="1:70" s="3" customFormat="1" ht="15" x14ac:dyDescent="0.25">
      <c r="A232" s="47"/>
      <c r="B232" s="48"/>
      <c r="C232" s="48"/>
      <c r="D232" s="48"/>
      <c r="E232" s="49" t="s">
        <v>2977</v>
      </c>
      <c r="F232" s="49"/>
      <c r="G232" s="50"/>
      <c r="H232" s="51"/>
      <c r="I232" s="17"/>
      <c r="J232" s="17"/>
      <c r="K232" s="17"/>
      <c r="L232" s="52">
        <v>7099.65</v>
      </c>
      <c r="M232" s="53"/>
      <c r="N232" s="53"/>
      <c r="O232" s="54"/>
      <c r="BP232" s="33"/>
      <c r="BQ232" s="41"/>
      <c r="BR232" s="34"/>
    </row>
    <row r="233" spans="1:70" s="3" customFormat="1" ht="15" x14ac:dyDescent="0.25">
      <c r="A233" s="47"/>
      <c r="B233" s="48"/>
      <c r="C233" s="48"/>
      <c r="D233" s="48"/>
      <c r="E233" s="49" t="s">
        <v>2978</v>
      </c>
      <c r="F233" s="49"/>
      <c r="G233" s="50"/>
      <c r="H233" s="51"/>
      <c r="I233" s="17"/>
      <c r="J233" s="17"/>
      <c r="K233" s="17"/>
      <c r="L233" s="52">
        <v>3732.81</v>
      </c>
      <c r="M233" s="53"/>
      <c r="N233" s="53"/>
      <c r="O233" s="54"/>
      <c r="BP233" s="33"/>
      <c r="BQ233" s="41"/>
      <c r="BR233" s="34"/>
    </row>
    <row r="234" spans="1:70" s="3" customFormat="1" ht="1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19869.080000000002</v>
      </c>
      <c r="M234" s="53"/>
      <c r="N234" s="53"/>
      <c r="O234" s="54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2979</v>
      </c>
      <c r="C235" s="432" t="s">
        <v>2329</v>
      </c>
      <c r="D235" s="432"/>
      <c r="E235" s="432"/>
      <c r="F235" s="35" t="s">
        <v>265</v>
      </c>
      <c r="G235" s="56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BP235" s="33"/>
      <c r="BQ235" s="41" t="s">
        <v>2329</v>
      </c>
      <c r="BR235" s="34"/>
    </row>
    <row r="236" spans="1:70" s="3" customFormat="1" ht="15" x14ac:dyDescent="0.25">
      <c r="A236" s="42"/>
      <c r="B236" s="43"/>
      <c r="C236" s="44" t="s">
        <v>2980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2378</v>
      </c>
      <c r="C237" s="432" t="s">
        <v>2391</v>
      </c>
      <c r="D237" s="432"/>
      <c r="E237" s="432"/>
      <c r="F237" s="35" t="s">
        <v>437</v>
      </c>
      <c r="G237" s="55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BP237" s="33"/>
      <c r="BQ237" s="41" t="s">
        <v>2391</v>
      </c>
      <c r="BR237" s="34"/>
    </row>
    <row r="238" spans="1:70" s="3" customFormat="1" ht="67.5" x14ac:dyDescent="0.25">
      <c r="A238" s="35" t="s">
        <v>434</v>
      </c>
      <c r="B238" s="36" t="s">
        <v>2450</v>
      </c>
      <c r="C238" s="432" t="s">
        <v>2451</v>
      </c>
      <c r="D238" s="432"/>
      <c r="E238" s="432"/>
      <c r="F238" s="35" t="s">
        <v>739</v>
      </c>
      <c r="G238" s="38">
        <v>0.4</v>
      </c>
      <c r="H238" s="39" t="s">
        <v>2452</v>
      </c>
      <c r="I238" s="39" t="s">
        <v>2453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2981</v>
      </c>
      <c r="O238" s="39">
        <v>1446.67</v>
      </c>
      <c r="BP238" s="33"/>
      <c r="BQ238" s="41" t="s">
        <v>2451</v>
      </c>
      <c r="BR238" s="34"/>
    </row>
    <row r="239" spans="1:70" s="3" customFormat="1" ht="15" x14ac:dyDescent="0.25">
      <c r="A239" s="42"/>
      <c r="B239" s="43"/>
      <c r="C239" s="44" t="s">
        <v>251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  <c r="BR239" s="34"/>
    </row>
    <row r="240" spans="1:70" s="3" customFormat="1" ht="15" x14ac:dyDescent="0.25">
      <c r="A240" s="47"/>
      <c r="B240" s="48"/>
      <c r="C240" s="48"/>
      <c r="D240" s="48"/>
      <c r="E240" s="49" t="s">
        <v>2982</v>
      </c>
      <c r="F240" s="49"/>
      <c r="G240" s="50"/>
      <c r="H240" s="51"/>
      <c r="I240" s="17"/>
      <c r="J240" s="17"/>
      <c r="K240" s="17"/>
      <c r="L240" s="52">
        <v>5181.57</v>
      </c>
      <c r="M240" s="53"/>
      <c r="N240" s="53"/>
      <c r="O240" s="54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2983</v>
      </c>
      <c r="F241" s="49"/>
      <c r="G241" s="50"/>
      <c r="H241" s="51"/>
      <c r="I241" s="17"/>
      <c r="J241" s="17"/>
      <c r="K241" s="17"/>
      <c r="L241" s="52">
        <v>2724.33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21197.79</v>
      </c>
      <c r="M242" s="53"/>
      <c r="N242" s="53"/>
      <c r="O242" s="54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2984</v>
      </c>
      <c r="C243" s="432" t="s">
        <v>2985</v>
      </c>
      <c r="D243" s="432"/>
      <c r="E243" s="432"/>
      <c r="F243" s="35" t="s">
        <v>265</v>
      </c>
      <c r="G243" s="38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BP243" s="33"/>
      <c r="BQ243" s="41" t="s">
        <v>2985</v>
      </c>
      <c r="BR243" s="34"/>
    </row>
    <row r="244" spans="1:70" s="3" customFormat="1" ht="15" x14ac:dyDescent="0.25">
      <c r="A244" s="42"/>
      <c r="B244" s="43"/>
      <c r="C244" s="44" t="s">
        <v>1596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  <c r="BR244" s="34"/>
    </row>
    <row r="245" spans="1:70" s="3" customFormat="1" ht="67.5" x14ac:dyDescent="0.25">
      <c r="A245" s="35" t="s">
        <v>1457</v>
      </c>
      <c r="B245" s="36" t="s">
        <v>2986</v>
      </c>
      <c r="C245" s="432" t="s">
        <v>2464</v>
      </c>
      <c r="D245" s="432"/>
      <c r="E245" s="432"/>
      <c r="F245" s="35" t="s">
        <v>437</v>
      </c>
      <c r="G245" s="55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BP245" s="33"/>
      <c r="BQ245" s="41" t="s">
        <v>2464</v>
      </c>
      <c r="BR245" s="34"/>
    </row>
    <row r="246" spans="1:70" s="3" customFormat="1" ht="67.5" x14ac:dyDescent="0.25">
      <c r="A246" s="35" t="s">
        <v>450</v>
      </c>
      <c r="B246" s="36" t="s">
        <v>2986</v>
      </c>
      <c r="C246" s="432" t="s">
        <v>2466</v>
      </c>
      <c r="D246" s="432"/>
      <c r="E246" s="432"/>
      <c r="F246" s="35" t="s">
        <v>437</v>
      </c>
      <c r="G246" s="55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BP246" s="33"/>
      <c r="BQ246" s="41" t="s">
        <v>2466</v>
      </c>
      <c r="BR246" s="34"/>
    </row>
    <row r="247" spans="1:70" s="3" customFormat="1" ht="67.5" x14ac:dyDescent="0.25">
      <c r="A247" s="35" t="s">
        <v>1708</v>
      </c>
      <c r="B247" s="36" t="s">
        <v>2987</v>
      </c>
      <c r="C247" s="432" t="s">
        <v>2431</v>
      </c>
      <c r="D247" s="432"/>
      <c r="E247" s="432"/>
      <c r="F247" s="35" t="s">
        <v>437</v>
      </c>
      <c r="G247" s="55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BP247" s="33"/>
      <c r="BQ247" s="41" t="s">
        <v>2431</v>
      </c>
      <c r="BR247" s="34"/>
    </row>
    <row r="248" spans="1:70" s="3" customFormat="1" ht="67.5" x14ac:dyDescent="0.25">
      <c r="A248" s="35" t="s">
        <v>462</v>
      </c>
      <c r="B248" s="36" t="s">
        <v>2987</v>
      </c>
      <c r="C248" s="432" t="s">
        <v>2433</v>
      </c>
      <c r="D248" s="432"/>
      <c r="E248" s="432"/>
      <c r="F248" s="35" t="s">
        <v>437</v>
      </c>
      <c r="G248" s="55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BP248" s="33"/>
      <c r="BQ248" s="41" t="s">
        <v>2433</v>
      </c>
      <c r="BR248" s="34"/>
    </row>
    <row r="249" spans="1:70" s="3" customFormat="1" ht="67.5" x14ac:dyDescent="0.25">
      <c r="A249" s="35" t="s">
        <v>464</v>
      </c>
      <c r="B249" s="36" t="s">
        <v>2988</v>
      </c>
      <c r="C249" s="432" t="s">
        <v>2444</v>
      </c>
      <c r="D249" s="432"/>
      <c r="E249" s="432"/>
      <c r="F249" s="35" t="s">
        <v>265</v>
      </c>
      <c r="G249" s="55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BP249" s="33"/>
      <c r="BQ249" s="41" t="s">
        <v>2444</v>
      </c>
      <c r="BR249" s="34"/>
    </row>
    <row r="250" spans="1:70" s="3" customFormat="1" ht="67.5" x14ac:dyDescent="0.25">
      <c r="A250" s="35" t="s">
        <v>466</v>
      </c>
      <c r="B250" s="36" t="s">
        <v>2989</v>
      </c>
      <c r="C250" s="432" t="s">
        <v>2441</v>
      </c>
      <c r="D250" s="432"/>
      <c r="E250" s="432"/>
      <c r="F250" s="35" t="s">
        <v>437</v>
      </c>
      <c r="G250" s="55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BP250" s="33"/>
      <c r="BQ250" s="41" t="s">
        <v>2441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432" t="s">
        <v>325</v>
      </c>
      <c r="D251" s="432"/>
      <c r="E251" s="432"/>
      <c r="F251" s="35" t="s">
        <v>326</v>
      </c>
      <c r="G251" s="55">
        <v>2</v>
      </c>
      <c r="H251" s="39" t="s">
        <v>1438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BP251" s="33"/>
      <c r="BQ251" s="41" t="s">
        <v>325</v>
      </c>
      <c r="BR251" s="34"/>
    </row>
    <row r="252" spans="1:70" s="3" customFormat="1" ht="15" x14ac:dyDescent="0.25">
      <c r="A252" s="47"/>
      <c r="B252" s="48"/>
      <c r="C252" s="48"/>
      <c r="D252" s="48"/>
      <c r="E252" s="49" t="s">
        <v>2990</v>
      </c>
      <c r="F252" s="49"/>
      <c r="G252" s="50"/>
      <c r="H252" s="51"/>
      <c r="I252" s="17"/>
      <c r="J252" s="17"/>
      <c r="K252" s="17"/>
      <c r="L252" s="52">
        <v>348.34</v>
      </c>
      <c r="M252" s="53"/>
      <c r="N252" s="53"/>
      <c r="O252" s="54"/>
      <c r="BP252" s="33"/>
      <c r="BQ252" s="41"/>
      <c r="BR252" s="34"/>
    </row>
    <row r="253" spans="1:70" s="3" customFormat="1" ht="15" x14ac:dyDescent="0.25">
      <c r="A253" s="47"/>
      <c r="B253" s="48"/>
      <c r="C253" s="48"/>
      <c r="D253" s="48"/>
      <c r="E253" s="49" t="s">
        <v>2991</v>
      </c>
      <c r="F253" s="49"/>
      <c r="G253" s="50"/>
      <c r="H253" s="51"/>
      <c r="I253" s="17"/>
      <c r="J253" s="17"/>
      <c r="K253" s="17"/>
      <c r="L253" s="52">
        <v>183.15</v>
      </c>
      <c r="M253" s="53"/>
      <c r="N253" s="53"/>
      <c r="O253" s="54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917.14</v>
      </c>
      <c r="M254" s="53"/>
      <c r="N254" s="53"/>
      <c r="O254" s="54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2992</v>
      </c>
      <c r="C255" s="432" t="s">
        <v>2993</v>
      </c>
      <c r="D255" s="432"/>
      <c r="E255" s="432"/>
      <c r="F255" s="35" t="s">
        <v>437</v>
      </c>
      <c r="G255" s="55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BP255" s="33"/>
      <c r="BQ255" s="41" t="s">
        <v>2993</v>
      </c>
      <c r="BR255" s="34"/>
    </row>
    <row r="256" spans="1:70" s="3" customFormat="1" ht="67.5" x14ac:dyDescent="0.25">
      <c r="A256" s="35" t="s">
        <v>480</v>
      </c>
      <c r="B256" s="36" t="s">
        <v>1757</v>
      </c>
      <c r="C256" s="432" t="s">
        <v>1758</v>
      </c>
      <c r="D256" s="432"/>
      <c r="E256" s="432"/>
      <c r="F256" s="35" t="s">
        <v>238</v>
      </c>
      <c r="G256" s="38">
        <v>0.4</v>
      </c>
      <c r="H256" s="39" t="s">
        <v>1759</v>
      </c>
      <c r="I256" s="39" t="s">
        <v>1760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2735</v>
      </c>
      <c r="O256" s="39">
        <v>2064.84</v>
      </c>
      <c r="BP256" s="33"/>
      <c r="BQ256" s="41" t="s">
        <v>1758</v>
      </c>
      <c r="BR256" s="34"/>
    </row>
    <row r="257" spans="1:70" s="3" customFormat="1" ht="15" x14ac:dyDescent="0.25">
      <c r="A257" s="42"/>
      <c r="B257" s="43"/>
      <c r="C257" s="44" t="s">
        <v>251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2736</v>
      </c>
      <c r="F258" s="49"/>
      <c r="G258" s="50"/>
      <c r="H258" s="51"/>
      <c r="I258" s="17"/>
      <c r="J258" s="17"/>
      <c r="K258" s="17"/>
      <c r="L258" s="52">
        <v>5020.22</v>
      </c>
      <c r="M258" s="53"/>
      <c r="N258" s="53"/>
      <c r="O258" s="54"/>
      <c r="BP258" s="33"/>
      <c r="BQ258" s="41"/>
      <c r="BR258" s="34"/>
    </row>
    <row r="259" spans="1:70" s="3" customFormat="1" ht="15" x14ac:dyDescent="0.25">
      <c r="A259" s="47"/>
      <c r="B259" s="48"/>
      <c r="C259" s="48"/>
      <c r="D259" s="48"/>
      <c r="E259" s="49" t="s">
        <v>2737</v>
      </c>
      <c r="F259" s="49"/>
      <c r="G259" s="50"/>
      <c r="H259" s="51"/>
      <c r="I259" s="17"/>
      <c r="J259" s="17"/>
      <c r="K259" s="17"/>
      <c r="L259" s="52">
        <v>2639.49</v>
      </c>
      <c r="M259" s="53"/>
      <c r="N259" s="53"/>
      <c r="O259" s="54"/>
      <c r="BP259" s="33"/>
      <c r="BQ259" s="41"/>
      <c r="BR259" s="34"/>
    </row>
    <row r="260" spans="1:70" s="3" customFormat="1" ht="1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15772.06</v>
      </c>
      <c r="M260" s="53"/>
      <c r="N260" s="53"/>
      <c r="O260" s="54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2281</v>
      </c>
      <c r="C261" s="432" t="s">
        <v>2994</v>
      </c>
      <c r="D261" s="432"/>
      <c r="E261" s="432"/>
      <c r="F261" s="35" t="s">
        <v>265</v>
      </c>
      <c r="G261" s="55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BP261" s="33"/>
      <c r="BQ261" s="41" t="s">
        <v>2994</v>
      </c>
      <c r="BR261" s="34"/>
    </row>
    <row r="262" spans="1:70" s="3" customFormat="1" ht="15" x14ac:dyDescent="0.25">
      <c r="A262" s="445" t="s">
        <v>1695</v>
      </c>
      <c r="B262" s="446"/>
      <c r="C262" s="446"/>
      <c r="D262" s="446"/>
      <c r="E262" s="446"/>
      <c r="F262" s="446"/>
      <c r="G262" s="446"/>
      <c r="H262" s="446"/>
      <c r="I262" s="446"/>
      <c r="J262" s="446"/>
      <c r="K262" s="446"/>
      <c r="L262" s="446"/>
      <c r="M262" s="446"/>
      <c r="N262" s="446"/>
      <c r="O262" s="447"/>
      <c r="BP262" s="33"/>
      <c r="BQ262" s="41"/>
      <c r="BR262" s="34" t="s">
        <v>1695</v>
      </c>
    </row>
    <row r="263" spans="1:70" s="3" customFormat="1" ht="67.5" x14ac:dyDescent="0.25">
      <c r="A263" s="35" t="s">
        <v>484</v>
      </c>
      <c r="B263" s="36" t="s">
        <v>372</v>
      </c>
      <c r="C263" s="432" t="s">
        <v>373</v>
      </c>
      <c r="D263" s="432"/>
      <c r="E263" s="432"/>
      <c r="F263" s="35" t="s">
        <v>374</v>
      </c>
      <c r="G263" s="57">
        <v>0.31942700000000002</v>
      </c>
      <c r="H263" s="39" t="s">
        <v>1696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2995</v>
      </c>
      <c r="O263" s="39">
        <v>156.68</v>
      </c>
      <c r="BP263" s="33"/>
      <c r="BQ263" s="41" t="s">
        <v>373</v>
      </c>
      <c r="BR263" s="34"/>
    </row>
    <row r="264" spans="1:70" s="3" customFormat="1" ht="15" x14ac:dyDescent="0.25">
      <c r="A264" s="42"/>
      <c r="B264" s="43"/>
      <c r="C264" s="44" t="s">
        <v>2996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2997</v>
      </c>
      <c r="F265" s="49"/>
      <c r="G265" s="50"/>
      <c r="H265" s="51"/>
      <c r="I265" s="17"/>
      <c r="J265" s="17"/>
      <c r="K265" s="17"/>
      <c r="L265" s="52">
        <v>8362.0400000000009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2998</v>
      </c>
      <c r="F266" s="49"/>
      <c r="G266" s="50"/>
      <c r="H266" s="51"/>
      <c r="I266" s="17"/>
      <c r="J266" s="17"/>
      <c r="K266" s="17"/>
      <c r="L266" s="52">
        <v>4396.54</v>
      </c>
      <c r="M266" s="53"/>
      <c r="N266" s="53"/>
      <c r="O266" s="54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23054.61</v>
      </c>
      <c r="M267" s="53"/>
      <c r="N267" s="53"/>
      <c r="O267" s="54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2999</v>
      </c>
      <c r="C268" s="432" t="s">
        <v>1704</v>
      </c>
      <c r="D268" s="432"/>
      <c r="E268" s="432"/>
      <c r="F268" s="35" t="s">
        <v>437</v>
      </c>
      <c r="G268" s="57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BP268" s="33"/>
      <c r="BQ268" s="41" t="s">
        <v>1704</v>
      </c>
      <c r="BR268" s="34"/>
    </row>
    <row r="269" spans="1:70" s="3" customFormat="1" ht="15" x14ac:dyDescent="0.25">
      <c r="A269" s="42"/>
      <c r="B269" s="43"/>
      <c r="C269" s="44" t="s">
        <v>3000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1701</v>
      </c>
      <c r="C270" s="432" t="s">
        <v>1706</v>
      </c>
      <c r="D270" s="432"/>
      <c r="E270" s="432"/>
      <c r="F270" s="35" t="s">
        <v>437</v>
      </c>
      <c r="G270" s="55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BP270" s="33"/>
      <c r="BQ270" s="41" t="s">
        <v>1706</v>
      </c>
      <c r="BR270" s="34"/>
    </row>
    <row r="271" spans="1:70" s="3" customFormat="1" ht="67.5" x14ac:dyDescent="0.25">
      <c r="A271" s="35" t="s">
        <v>488</v>
      </c>
      <c r="B271" s="36" t="s">
        <v>1701</v>
      </c>
      <c r="C271" s="432" t="s">
        <v>1707</v>
      </c>
      <c r="D271" s="432"/>
      <c r="E271" s="432"/>
      <c r="F271" s="35" t="s">
        <v>437</v>
      </c>
      <c r="G271" s="55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BP271" s="33"/>
      <c r="BQ271" s="41" t="s">
        <v>1707</v>
      </c>
      <c r="BR271" s="34"/>
    </row>
    <row r="272" spans="1:70" s="3" customFormat="1" ht="67.5" x14ac:dyDescent="0.25">
      <c r="A272" s="35" t="s">
        <v>490</v>
      </c>
      <c r="B272" s="36" t="s">
        <v>2999</v>
      </c>
      <c r="C272" s="432" t="s">
        <v>3001</v>
      </c>
      <c r="D272" s="432"/>
      <c r="E272" s="432"/>
      <c r="F272" s="35" t="s">
        <v>437</v>
      </c>
      <c r="G272" s="55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BP272" s="33"/>
      <c r="BQ272" s="41" t="s">
        <v>3001</v>
      </c>
      <c r="BR272" s="34"/>
    </row>
    <row r="273" spans="1:70" s="3" customFormat="1" ht="67.5" x14ac:dyDescent="0.25">
      <c r="A273" s="35" t="s">
        <v>492</v>
      </c>
      <c r="B273" s="36" t="s">
        <v>2999</v>
      </c>
      <c r="C273" s="432" t="s">
        <v>1710</v>
      </c>
      <c r="D273" s="432"/>
      <c r="E273" s="432"/>
      <c r="F273" s="35" t="s">
        <v>437</v>
      </c>
      <c r="G273" s="55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BP273" s="33"/>
      <c r="BQ273" s="41" t="s">
        <v>1710</v>
      </c>
      <c r="BR273" s="34"/>
    </row>
    <row r="274" spans="1:70" s="3" customFormat="1" ht="67.5" x14ac:dyDescent="0.25">
      <c r="A274" s="35" t="s">
        <v>493</v>
      </c>
      <c r="B274" s="36" t="s">
        <v>1715</v>
      </c>
      <c r="C274" s="432" t="s">
        <v>1716</v>
      </c>
      <c r="D274" s="432"/>
      <c r="E274" s="432"/>
      <c r="F274" s="35" t="s">
        <v>437</v>
      </c>
      <c r="G274" s="55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BP274" s="33"/>
      <c r="BQ274" s="41" t="s">
        <v>1716</v>
      </c>
      <c r="BR274" s="34"/>
    </row>
    <row r="275" spans="1:70" s="3" customFormat="1" ht="67.5" x14ac:dyDescent="0.25">
      <c r="A275" s="35" t="s">
        <v>494</v>
      </c>
      <c r="B275" s="36" t="s">
        <v>1791</v>
      </c>
      <c r="C275" s="432" t="s">
        <v>3002</v>
      </c>
      <c r="D275" s="432"/>
      <c r="E275" s="432"/>
      <c r="F275" s="35" t="s">
        <v>437</v>
      </c>
      <c r="G275" s="55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BP275" s="33"/>
      <c r="BQ275" s="41" t="s">
        <v>3002</v>
      </c>
      <c r="BR275" s="34"/>
    </row>
    <row r="276" spans="1:70" s="3" customFormat="1" ht="67.5" x14ac:dyDescent="0.25">
      <c r="A276" s="35" t="s">
        <v>495</v>
      </c>
      <c r="B276" s="36" t="s">
        <v>1776</v>
      </c>
      <c r="C276" s="432" t="s">
        <v>1777</v>
      </c>
      <c r="D276" s="432"/>
      <c r="E276" s="432"/>
      <c r="F276" s="35" t="s">
        <v>184</v>
      </c>
      <c r="G276" s="55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BP276" s="33"/>
      <c r="BQ276" s="41" t="s">
        <v>1777</v>
      </c>
      <c r="BR276" s="34"/>
    </row>
    <row r="277" spans="1:70" s="3" customFormat="1" ht="67.5" x14ac:dyDescent="0.25">
      <c r="A277" s="35" t="s">
        <v>496</v>
      </c>
      <c r="B277" s="36" t="s">
        <v>1778</v>
      </c>
      <c r="C277" s="432" t="s">
        <v>1779</v>
      </c>
      <c r="D277" s="432"/>
      <c r="E277" s="432"/>
      <c r="F277" s="35" t="s">
        <v>184</v>
      </c>
      <c r="G277" s="55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BP277" s="33"/>
      <c r="BQ277" s="41" t="s">
        <v>1779</v>
      </c>
      <c r="BR277" s="34"/>
    </row>
    <row r="278" spans="1:70" s="3" customFormat="1" ht="67.5" x14ac:dyDescent="0.25">
      <c r="A278" s="35" t="s">
        <v>498</v>
      </c>
      <c r="B278" s="36" t="s">
        <v>1780</v>
      </c>
      <c r="C278" s="432" t="s">
        <v>1781</v>
      </c>
      <c r="D278" s="432"/>
      <c r="E278" s="432"/>
      <c r="F278" s="35" t="s">
        <v>184</v>
      </c>
      <c r="G278" s="55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BP278" s="33"/>
      <c r="BQ278" s="41" t="s">
        <v>1781</v>
      </c>
      <c r="BR278" s="34"/>
    </row>
    <row r="279" spans="1:70" s="3" customFormat="1" ht="67.5" x14ac:dyDescent="0.25">
      <c r="A279" s="35" t="s">
        <v>500</v>
      </c>
      <c r="B279" s="36" t="s">
        <v>3003</v>
      </c>
      <c r="C279" s="432" t="s">
        <v>3004</v>
      </c>
      <c r="D279" s="432"/>
      <c r="E279" s="432"/>
      <c r="F279" s="35" t="s">
        <v>184</v>
      </c>
      <c r="G279" s="55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BP279" s="33"/>
      <c r="BQ279" s="41" t="s">
        <v>3004</v>
      </c>
      <c r="BR279" s="34"/>
    </row>
    <row r="280" spans="1:70" s="3" customFormat="1" ht="67.5" x14ac:dyDescent="0.25">
      <c r="A280" s="35" t="s">
        <v>502</v>
      </c>
      <c r="B280" s="36" t="s">
        <v>1727</v>
      </c>
      <c r="C280" s="432" t="s">
        <v>1728</v>
      </c>
      <c r="D280" s="432"/>
      <c r="E280" s="432"/>
      <c r="F280" s="35" t="s">
        <v>174</v>
      </c>
      <c r="G280" s="38">
        <v>0.5</v>
      </c>
      <c r="H280" s="39" t="s">
        <v>1729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2762</v>
      </c>
      <c r="O280" s="39">
        <v>288.77</v>
      </c>
      <c r="BP280" s="33"/>
      <c r="BQ280" s="41" t="s">
        <v>1728</v>
      </c>
      <c r="BR280" s="34"/>
    </row>
    <row r="281" spans="1:70" s="3" customFormat="1" ht="15" x14ac:dyDescent="0.25">
      <c r="A281" s="42"/>
      <c r="B281" s="43"/>
      <c r="C281" s="44" t="s">
        <v>3005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15" x14ac:dyDescent="0.25">
      <c r="A282" s="47"/>
      <c r="B282" s="48"/>
      <c r="C282" s="48"/>
      <c r="D282" s="48"/>
      <c r="E282" s="49" t="s">
        <v>2763</v>
      </c>
      <c r="F282" s="49"/>
      <c r="G282" s="50"/>
      <c r="H282" s="51"/>
      <c r="I282" s="17"/>
      <c r="J282" s="17"/>
      <c r="K282" s="17"/>
      <c r="L282" s="52">
        <v>5210.67</v>
      </c>
      <c r="M282" s="53"/>
      <c r="N282" s="53"/>
      <c r="O282" s="54"/>
      <c r="BP282" s="33"/>
      <c r="BQ282" s="41"/>
      <c r="BR282" s="34"/>
    </row>
    <row r="283" spans="1:70" s="3" customFormat="1" ht="15" x14ac:dyDescent="0.25">
      <c r="A283" s="47"/>
      <c r="B283" s="48"/>
      <c r="C283" s="48"/>
      <c r="D283" s="48"/>
      <c r="E283" s="49" t="s">
        <v>2764</v>
      </c>
      <c r="F283" s="49"/>
      <c r="G283" s="50"/>
      <c r="H283" s="51"/>
      <c r="I283" s="17"/>
      <c r="J283" s="17"/>
      <c r="K283" s="17"/>
      <c r="L283" s="52">
        <v>2739.63</v>
      </c>
      <c r="M283" s="53"/>
      <c r="N283" s="53"/>
      <c r="O283" s="54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14585.66</v>
      </c>
      <c r="M284" s="53"/>
      <c r="N284" s="53"/>
      <c r="O284" s="54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1734</v>
      </c>
      <c r="C285" s="432" t="s">
        <v>2220</v>
      </c>
      <c r="D285" s="432"/>
      <c r="E285" s="432"/>
      <c r="F285" s="35" t="s">
        <v>437</v>
      </c>
      <c r="G285" s="55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BP285" s="33"/>
      <c r="BQ285" s="41" t="s">
        <v>2220</v>
      </c>
      <c r="BR285" s="34"/>
    </row>
    <row r="286" spans="1:70" s="3" customFormat="1" ht="67.5" x14ac:dyDescent="0.25">
      <c r="A286" s="35" t="s">
        <v>506</v>
      </c>
      <c r="B286" s="36" t="s">
        <v>1816</v>
      </c>
      <c r="C286" s="432" t="s">
        <v>1886</v>
      </c>
      <c r="D286" s="432"/>
      <c r="E286" s="432"/>
      <c r="F286" s="35" t="s">
        <v>184</v>
      </c>
      <c r="G286" s="55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BP286" s="33"/>
      <c r="BQ286" s="41" t="s">
        <v>1886</v>
      </c>
      <c r="BR286" s="34"/>
    </row>
    <row r="287" spans="1:70" s="3" customFormat="1" ht="67.5" x14ac:dyDescent="0.25">
      <c r="A287" s="35" t="s">
        <v>508</v>
      </c>
      <c r="B287" s="36" t="s">
        <v>1778</v>
      </c>
      <c r="C287" s="432" t="s">
        <v>1822</v>
      </c>
      <c r="D287" s="432"/>
      <c r="E287" s="432"/>
      <c r="F287" s="35" t="s">
        <v>184</v>
      </c>
      <c r="G287" s="55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BP287" s="33"/>
      <c r="BQ287" s="41" t="s">
        <v>1822</v>
      </c>
      <c r="BR287" s="34"/>
    </row>
    <row r="288" spans="1:70" s="3" customFormat="1" ht="67.5" x14ac:dyDescent="0.25">
      <c r="A288" s="35" t="s">
        <v>510</v>
      </c>
      <c r="B288" s="36" t="s">
        <v>1767</v>
      </c>
      <c r="C288" s="432" t="s">
        <v>1768</v>
      </c>
      <c r="D288" s="432"/>
      <c r="E288" s="432"/>
      <c r="F288" s="35" t="s">
        <v>437</v>
      </c>
      <c r="G288" s="55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BP288" s="33"/>
      <c r="BQ288" s="41" t="s">
        <v>1768</v>
      </c>
      <c r="BR288" s="34"/>
    </row>
    <row r="289" spans="1:70" s="3" customFormat="1" ht="67.5" x14ac:dyDescent="0.25">
      <c r="A289" s="35" t="s">
        <v>511</v>
      </c>
      <c r="B289" s="36" t="s">
        <v>1757</v>
      </c>
      <c r="C289" s="432" t="s">
        <v>1758</v>
      </c>
      <c r="D289" s="432"/>
      <c r="E289" s="432"/>
      <c r="F289" s="35" t="s">
        <v>238</v>
      </c>
      <c r="G289" s="38">
        <v>2.8</v>
      </c>
      <c r="H289" s="39" t="s">
        <v>1759</v>
      </c>
      <c r="I289" s="39" t="s">
        <v>1760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3006</v>
      </c>
      <c r="O289" s="39">
        <v>14453.9</v>
      </c>
      <c r="BP289" s="33"/>
      <c r="BQ289" s="41" t="s">
        <v>1758</v>
      </c>
      <c r="BR289" s="34"/>
    </row>
    <row r="290" spans="1:70" s="3" customFormat="1" ht="15" x14ac:dyDescent="0.25">
      <c r="A290" s="42"/>
      <c r="B290" s="43"/>
      <c r="C290" s="44" t="s">
        <v>3007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  <c r="BR290" s="34"/>
    </row>
    <row r="291" spans="1:70" s="3" customFormat="1" ht="15" x14ac:dyDescent="0.25">
      <c r="A291" s="47"/>
      <c r="B291" s="48"/>
      <c r="C291" s="48"/>
      <c r="D291" s="48"/>
      <c r="E291" s="49" t="s">
        <v>3008</v>
      </c>
      <c r="F291" s="49"/>
      <c r="G291" s="50"/>
      <c r="H291" s="51"/>
      <c r="I291" s="17"/>
      <c r="J291" s="17"/>
      <c r="K291" s="17"/>
      <c r="L291" s="52">
        <v>35141.480000000003</v>
      </c>
      <c r="M291" s="53"/>
      <c r="N291" s="53"/>
      <c r="O291" s="54"/>
      <c r="BP291" s="33"/>
      <c r="BQ291" s="41"/>
      <c r="BR291" s="34"/>
    </row>
    <row r="292" spans="1:70" s="3" customFormat="1" ht="15" x14ac:dyDescent="0.25">
      <c r="A292" s="47"/>
      <c r="B292" s="48"/>
      <c r="C292" s="48"/>
      <c r="D292" s="48"/>
      <c r="E292" s="49" t="s">
        <v>3009</v>
      </c>
      <c r="F292" s="49"/>
      <c r="G292" s="50"/>
      <c r="H292" s="51"/>
      <c r="I292" s="17"/>
      <c r="J292" s="17"/>
      <c r="K292" s="17"/>
      <c r="L292" s="52">
        <v>18476.45</v>
      </c>
      <c r="M292" s="53"/>
      <c r="N292" s="53"/>
      <c r="O292" s="54"/>
      <c r="BP292" s="33"/>
      <c r="BQ292" s="41"/>
      <c r="BR292" s="34"/>
    </row>
    <row r="293" spans="1:70" s="3" customFormat="1" ht="15" x14ac:dyDescent="0.25">
      <c r="A293" s="47"/>
      <c r="B293" s="48"/>
      <c r="C293" s="48"/>
      <c r="D293" s="48"/>
      <c r="E293" s="49" t="s">
        <v>47</v>
      </c>
      <c r="F293" s="49"/>
      <c r="G293" s="50"/>
      <c r="H293" s="51"/>
      <c r="I293" s="17"/>
      <c r="J293" s="17"/>
      <c r="K293" s="17"/>
      <c r="L293" s="52">
        <v>110404.37</v>
      </c>
      <c r="M293" s="53"/>
      <c r="N293" s="53"/>
      <c r="O293" s="54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1765</v>
      </c>
      <c r="C294" s="432" t="s">
        <v>2776</v>
      </c>
      <c r="D294" s="432"/>
      <c r="E294" s="432"/>
      <c r="F294" s="35" t="s">
        <v>265</v>
      </c>
      <c r="G294" s="38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BP294" s="33"/>
      <c r="BQ294" s="41" t="s">
        <v>2776</v>
      </c>
      <c r="BR294" s="34"/>
    </row>
    <row r="295" spans="1:70" s="3" customFormat="1" ht="15" x14ac:dyDescent="0.25">
      <c r="A295" s="42"/>
      <c r="B295" s="43"/>
      <c r="C295" s="44" t="s">
        <v>3010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6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1773</v>
      </c>
      <c r="C296" s="432" t="s">
        <v>1774</v>
      </c>
      <c r="D296" s="432"/>
      <c r="E296" s="432"/>
      <c r="F296" s="35" t="s">
        <v>1775</v>
      </c>
      <c r="G296" s="55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BP296" s="33"/>
      <c r="BQ296" s="41" t="s">
        <v>1774</v>
      </c>
      <c r="BR296" s="34"/>
    </row>
    <row r="297" spans="1:70" s="3" customFormat="1" ht="67.5" x14ac:dyDescent="0.25">
      <c r="A297" s="35" t="s">
        <v>522</v>
      </c>
      <c r="B297" s="36" t="s">
        <v>1771</v>
      </c>
      <c r="C297" s="432" t="s">
        <v>2779</v>
      </c>
      <c r="D297" s="432"/>
      <c r="E297" s="432"/>
      <c r="F297" s="35" t="s">
        <v>437</v>
      </c>
      <c r="G297" s="55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BP297" s="33"/>
      <c r="BQ297" s="41" t="s">
        <v>2779</v>
      </c>
      <c r="BR297" s="34"/>
    </row>
    <row r="298" spans="1:70" s="3" customFormat="1" ht="67.5" x14ac:dyDescent="0.25">
      <c r="A298" s="35" t="s">
        <v>1785</v>
      </c>
      <c r="B298" s="36" t="s">
        <v>1741</v>
      </c>
      <c r="C298" s="432" t="s">
        <v>1784</v>
      </c>
      <c r="D298" s="432"/>
      <c r="E298" s="432"/>
      <c r="F298" s="35" t="s">
        <v>437</v>
      </c>
      <c r="G298" s="55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BP298" s="33"/>
      <c r="BQ298" s="41" t="s">
        <v>1784</v>
      </c>
      <c r="BR298" s="34"/>
    </row>
    <row r="299" spans="1:70" s="3" customFormat="1" ht="67.5" x14ac:dyDescent="0.25">
      <c r="A299" s="35" t="s">
        <v>529</v>
      </c>
      <c r="B299" s="36" t="s">
        <v>1745</v>
      </c>
      <c r="C299" s="432" t="s">
        <v>1746</v>
      </c>
      <c r="D299" s="432"/>
      <c r="E299" s="432"/>
      <c r="F299" s="35" t="s">
        <v>437</v>
      </c>
      <c r="G299" s="55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BP299" s="33"/>
      <c r="BQ299" s="41" t="s">
        <v>1746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432" t="s">
        <v>871</v>
      </c>
      <c r="D300" s="432"/>
      <c r="E300" s="432"/>
      <c r="F300" s="35" t="s">
        <v>238</v>
      </c>
      <c r="G300" s="38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3011</v>
      </c>
      <c r="O300" s="39">
        <v>596.84</v>
      </c>
      <c r="BP300" s="33"/>
      <c r="BQ300" s="41" t="s">
        <v>871</v>
      </c>
      <c r="BR300" s="34"/>
    </row>
    <row r="301" spans="1:70" s="3" customFormat="1" ht="15" x14ac:dyDescent="0.25">
      <c r="A301" s="42"/>
      <c r="B301" s="43"/>
      <c r="C301" s="44" t="s">
        <v>1544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  <c r="BR301" s="34"/>
    </row>
    <row r="302" spans="1:70" s="3" customFormat="1" ht="15" x14ac:dyDescent="0.25">
      <c r="A302" s="47"/>
      <c r="B302" s="48"/>
      <c r="C302" s="48"/>
      <c r="D302" s="48"/>
      <c r="E302" s="49" t="s">
        <v>3012</v>
      </c>
      <c r="F302" s="49"/>
      <c r="G302" s="50"/>
      <c r="H302" s="51"/>
      <c r="I302" s="17"/>
      <c r="J302" s="17"/>
      <c r="K302" s="17"/>
      <c r="L302" s="52">
        <v>2420.0300000000002</v>
      </c>
      <c r="M302" s="53"/>
      <c r="N302" s="53"/>
      <c r="O302" s="54"/>
      <c r="BP302" s="33"/>
      <c r="BQ302" s="41"/>
      <c r="BR302" s="34"/>
    </row>
    <row r="303" spans="1:70" s="3" customFormat="1" ht="15" x14ac:dyDescent="0.25">
      <c r="A303" s="47"/>
      <c r="B303" s="48"/>
      <c r="C303" s="48"/>
      <c r="D303" s="48"/>
      <c r="E303" s="49" t="s">
        <v>3013</v>
      </c>
      <c r="F303" s="49"/>
      <c r="G303" s="50"/>
      <c r="H303" s="51"/>
      <c r="I303" s="17"/>
      <c r="J303" s="17"/>
      <c r="K303" s="17"/>
      <c r="L303" s="52">
        <v>1272.3900000000001</v>
      </c>
      <c r="M303" s="53"/>
      <c r="N303" s="53"/>
      <c r="O303" s="54"/>
      <c r="BP303" s="33"/>
      <c r="BQ303" s="41"/>
      <c r="BR303" s="34"/>
    </row>
    <row r="304" spans="1:70" s="3" customFormat="1" ht="15" x14ac:dyDescent="0.25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7122.63</v>
      </c>
      <c r="M304" s="53"/>
      <c r="N304" s="53"/>
      <c r="O304" s="54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1755</v>
      </c>
      <c r="C305" s="432" t="s">
        <v>2783</v>
      </c>
      <c r="D305" s="432"/>
      <c r="E305" s="432"/>
      <c r="F305" s="35" t="s">
        <v>265</v>
      </c>
      <c r="G305" s="38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BP305" s="33"/>
      <c r="BQ305" s="41" t="s">
        <v>2783</v>
      </c>
      <c r="BR305" s="34"/>
    </row>
    <row r="306" spans="1:70" s="3" customFormat="1" ht="15" x14ac:dyDescent="0.25">
      <c r="A306" s="42"/>
      <c r="B306" s="43"/>
      <c r="C306" s="44" t="s">
        <v>3014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  <c r="BR306" s="34"/>
    </row>
    <row r="307" spans="1:70" s="3" customFormat="1" ht="15" x14ac:dyDescent="0.25">
      <c r="A307" s="445" t="s">
        <v>1823</v>
      </c>
      <c r="B307" s="446"/>
      <c r="C307" s="446"/>
      <c r="D307" s="446"/>
      <c r="E307" s="446"/>
      <c r="F307" s="446"/>
      <c r="G307" s="446"/>
      <c r="H307" s="446"/>
      <c r="I307" s="446"/>
      <c r="J307" s="446"/>
      <c r="K307" s="446"/>
      <c r="L307" s="446"/>
      <c r="M307" s="446"/>
      <c r="N307" s="446"/>
      <c r="O307" s="447"/>
      <c r="BP307" s="33"/>
      <c r="BQ307" s="41"/>
      <c r="BR307" s="34" t="s">
        <v>1823</v>
      </c>
    </row>
    <row r="308" spans="1:70" s="3" customFormat="1" ht="67.5" x14ac:dyDescent="0.25">
      <c r="A308" s="35" t="s">
        <v>541</v>
      </c>
      <c r="B308" s="36" t="s">
        <v>1717</v>
      </c>
      <c r="C308" s="432" t="s">
        <v>1718</v>
      </c>
      <c r="D308" s="432"/>
      <c r="E308" s="432"/>
      <c r="F308" s="35" t="s">
        <v>374</v>
      </c>
      <c r="G308" s="59">
        <v>0.16256000000000001</v>
      </c>
      <c r="H308" s="39" t="s">
        <v>1719</v>
      </c>
      <c r="I308" s="39" t="s">
        <v>1720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3015</v>
      </c>
      <c r="O308" s="39">
        <v>103.67</v>
      </c>
      <c r="BP308" s="33"/>
      <c r="BQ308" s="41" t="s">
        <v>1718</v>
      </c>
      <c r="BR308" s="34"/>
    </row>
    <row r="309" spans="1:70" s="3" customFormat="1" ht="15" x14ac:dyDescent="0.25">
      <c r="A309" s="42"/>
      <c r="B309" s="43"/>
      <c r="C309" s="44" t="s">
        <v>3016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3017</v>
      </c>
      <c r="F310" s="49"/>
      <c r="G310" s="50"/>
      <c r="H310" s="51"/>
      <c r="I310" s="17"/>
      <c r="J310" s="17"/>
      <c r="K310" s="17"/>
      <c r="L310" s="52">
        <v>3680.36</v>
      </c>
      <c r="M310" s="53"/>
      <c r="N310" s="53"/>
      <c r="O310" s="54"/>
      <c r="BP310" s="33"/>
      <c r="BQ310" s="41"/>
      <c r="BR310" s="34"/>
    </row>
    <row r="311" spans="1:70" s="3" customFormat="1" ht="15" x14ac:dyDescent="0.25">
      <c r="A311" s="47"/>
      <c r="B311" s="48"/>
      <c r="C311" s="48"/>
      <c r="D311" s="48"/>
      <c r="E311" s="49" t="s">
        <v>3018</v>
      </c>
      <c r="F311" s="49"/>
      <c r="G311" s="50"/>
      <c r="H311" s="51"/>
      <c r="I311" s="17"/>
      <c r="J311" s="17"/>
      <c r="K311" s="17"/>
      <c r="L311" s="52">
        <v>1935.04</v>
      </c>
      <c r="M311" s="53"/>
      <c r="N311" s="53"/>
      <c r="O311" s="54"/>
      <c r="BP311" s="33"/>
      <c r="BQ311" s="41"/>
      <c r="BR311" s="34"/>
    </row>
    <row r="312" spans="1:70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10250.65</v>
      </c>
      <c r="M312" s="53"/>
      <c r="N312" s="53"/>
      <c r="O312" s="54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2999</v>
      </c>
      <c r="C313" s="432" t="s">
        <v>3019</v>
      </c>
      <c r="D313" s="432"/>
      <c r="E313" s="432"/>
      <c r="F313" s="35" t="s">
        <v>184</v>
      </c>
      <c r="G313" s="57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BP313" s="33"/>
      <c r="BQ313" s="41" t="s">
        <v>3019</v>
      </c>
      <c r="BR313" s="34"/>
    </row>
    <row r="314" spans="1:70" s="3" customFormat="1" ht="15" x14ac:dyDescent="0.25">
      <c r="A314" s="42"/>
      <c r="B314" s="43"/>
      <c r="C314" s="44" t="s">
        <v>3020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6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1833</v>
      </c>
      <c r="C315" s="432" t="s">
        <v>3021</v>
      </c>
      <c r="D315" s="432"/>
      <c r="E315" s="432"/>
      <c r="F315" s="35" t="s">
        <v>184</v>
      </c>
      <c r="G315" s="55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BP315" s="33"/>
      <c r="BQ315" s="41" t="s">
        <v>3021</v>
      </c>
      <c r="BR315" s="34"/>
    </row>
    <row r="316" spans="1:70" s="3" customFormat="1" ht="67.5" x14ac:dyDescent="0.25">
      <c r="A316" s="35" t="s">
        <v>554</v>
      </c>
      <c r="B316" s="36" t="s">
        <v>1833</v>
      </c>
      <c r="C316" s="432" t="s">
        <v>3022</v>
      </c>
      <c r="D316" s="432"/>
      <c r="E316" s="432"/>
      <c r="F316" s="35" t="s">
        <v>184</v>
      </c>
      <c r="G316" s="55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BP316" s="33"/>
      <c r="BQ316" s="41" t="s">
        <v>3022</v>
      </c>
      <c r="BR316" s="34"/>
    </row>
    <row r="317" spans="1:70" s="3" customFormat="1" ht="67.5" x14ac:dyDescent="0.25">
      <c r="A317" s="35" t="s">
        <v>556</v>
      </c>
      <c r="B317" s="36" t="s">
        <v>1715</v>
      </c>
      <c r="C317" s="432" t="s">
        <v>1844</v>
      </c>
      <c r="D317" s="432"/>
      <c r="E317" s="432"/>
      <c r="F317" s="35" t="s">
        <v>437</v>
      </c>
      <c r="G317" s="55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BP317" s="33"/>
      <c r="BQ317" s="41" t="s">
        <v>1844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432" t="s">
        <v>373</v>
      </c>
      <c r="D318" s="432"/>
      <c r="E318" s="432"/>
      <c r="F318" s="35" t="s">
        <v>374</v>
      </c>
      <c r="G318" s="59">
        <v>0.11819</v>
      </c>
      <c r="H318" s="39" t="s">
        <v>1696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3023</v>
      </c>
      <c r="O318" s="39">
        <v>57.97</v>
      </c>
      <c r="BP318" s="33"/>
      <c r="BQ318" s="41" t="s">
        <v>373</v>
      </c>
      <c r="BR318" s="34"/>
    </row>
    <row r="319" spans="1:70" s="3" customFormat="1" ht="15" x14ac:dyDescent="0.25">
      <c r="A319" s="42"/>
      <c r="B319" s="43"/>
      <c r="C319" s="44" t="s">
        <v>3024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15" x14ac:dyDescent="0.25">
      <c r="A320" s="47"/>
      <c r="B320" s="48"/>
      <c r="C320" s="48"/>
      <c r="D320" s="48"/>
      <c r="E320" s="49" t="s">
        <v>3025</v>
      </c>
      <c r="F320" s="49"/>
      <c r="G320" s="50"/>
      <c r="H320" s="51"/>
      <c r="I320" s="17"/>
      <c r="J320" s="17"/>
      <c r="K320" s="17"/>
      <c r="L320" s="52">
        <v>3094.01</v>
      </c>
      <c r="M320" s="53"/>
      <c r="N320" s="53"/>
      <c r="O320" s="54"/>
      <c r="BP320" s="33"/>
      <c r="BQ320" s="41"/>
      <c r="BR320" s="34"/>
    </row>
    <row r="321" spans="1:70" s="3" customFormat="1" ht="15" x14ac:dyDescent="0.25">
      <c r="A321" s="47"/>
      <c r="B321" s="48"/>
      <c r="C321" s="48"/>
      <c r="D321" s="48"/>
      <c r="E321" s="49" t="s">
        <v>3026</v>
      </c>
      <c r="F321" s="49"/>
      <c r="G321" s="50"/>
      <c r="H321" s="51"/>
      <c r="I321" s="17"/>
      <c r="J321" s="17"/>
      <c r="K321" s="17"/>
      <c r="L321" s="52">
        <v>1626.75</v>
      </c>
      <c r="M321" s="53"/>
      <c r="N321" s="53"/>
      <c r="O321" s="54"/>
      <c r="BP321" s="33"/>
      <c r="BQ321" s="41"/>
      <c r="BR321" s="34"/>
    </row>
    <row r="322" spans="1:70" s="3" customFormat="1" ht="15" x14ac:dyDescent="0.25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8530.36</v>
      </c>
      <c r="M322" s="53"/>
      <c r="N322" s="53"/>
      <c r="O322" s="54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2999</v>
      </c>
      <c r="C323" s="432" t="s">
        <v>3027</v>
      </c>
      <c r="D323" s="432"/>
      <c r="E323" s="432"/>
      <c r="F323" s="35" t="s">
        <v>184</v>
      </c>
      <c r="G323" s="55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BP323" s="33"/>
      <c r="BQ323" s="41" t="s">
        <v>3027</v>
      </c>
      <c r="BR323" s="34"/>
    </row>
    <row r="324" spans="1:70" s="3" customFormat="1" ht="15" x14ac:dyDescent="0.25">
      <c r="A324" s="42"/>
      <c r="B324" s="43"/>
      <c r="C324" s="44" t="s">
        <v>3028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1833</v>
      </c>
      <c r="C325" s="432" t="s">
        <v>3029</v>
      </c>
      <c r="D325" s="432"/>
      <c r="E325" s="432"/>
      <c r="F325" s="35" t="s">
        <v>184</v>
      </c>
      <c r="G325" s="55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BP325" s="33"/>
      <c r="BQ325" s="41" t="s">
        <v>3029</v>
      </c>
      <c r="BR325" s="34"/>
    </row>
    <row r="326" spans="1:70" s="3" customFormat="1" ht="67.5" x14ac:dyDescent="0.25">
      <c r="A326" s="35" t="s">
        <v>1808</v>
      </c>
      <c r="B326" s="36" t="s">
        <v>2999</v>
      </c>
      <c r="C326" s="432" t="s">
        <v>3030</v>
      </c>
      <c r="D326" s="432"/>
      <c r="E326" s="432"/>
      <c r="F326" s="35" t="s">
        <v>184</v>
      </c>
      <c r="G326" s="55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BP326" s="33"/>
      <c r="BQ326" s="41" t="s">
        <v>3030</v>
      </c>
      <c r="BR326" s="34"/>
    </row>
    <row r="327" spans="1:70" s="3" customFormat="1" ht="67.5" x14ac:dyDescent="0.25">
      <c r="A327" s="35" t="s">
        <v>577</v>
      </c>
      <c r="B327" s="36" t="s">
        <v>2999</v>
      </c>
      <c r="C327" s="432" t="s">
        <v>1860</v>
      </c>
      <c r="D327" s="432"/>
      <c r="E327" s="432"/>
      <c r="F327" s="35" t="s">
        <v>184</v>
      </c>
      <c r="G327" s="55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BP327" s="33"/>
      <c r="BQ327" s="41" t="s">
        <v>1860</v>
      </c>
      <c r="BR327" s="34"/>
    </row>
    <row r="328" spans="1:70" s="3" customFormat="1" ht="67.5" x14ac:dyDescent="0.25">
      <c r="A328" s="35" t="s">
        <v>1812</v>
      </c>
      <c r="B328" s="36" t="s">
        <v>1715</v>
      </c>
      <c r="C328" s="432" t="s">
        <v>3031</v>
      </c>
      <c r="D328" s="432"/>
      <c r="E328" s="432"/>
      <c r="F328" s="35" t="s">
        <v>437</v>
      </c>
      <c r="G328" s="55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BP328" s="33"/>
      <c r="BQ328" s="41" t="s">
        <v>3031</v>
      </c>
      <c r="BR328" s="34"/>
    </row>
    <row r="329" spans="1:70" s="3" customFormat="1" ht="67.5" x14ac:dyDescent="0.25">
      <c r="A329" s="35" t="s">
        <v>588</v>
      </c>
      <c r="B329" s="36" t="s">
        <v>1791</v>
      </c>
      <c r="C329" s="432" t="s">
        <v>3002</v>
      </c>
      <c r="D329" s="432"/>
      <c r="E329" s="432"/>
      <c r="F329" s="35" t="s">
        <v>437</v>
      </c>
      <c r="G329" s="55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BP329" s="33"/>
      <c r="BQ329" s="41" t="s">
        <v>3002</v>
      </c>
      <c r="BR329" s="34"/>
    </row>
    <row r="330" spans="1:70" s="3" customFormat="1" ht="67.5" x14ac:dyDescent="0.25">
      <c r="A330" s="35" t="s">
        <v>1815</v>
      </c>
      <c r="B330" s="36" t="s">
        <v>1776</v>
      </c>
      <c r="C330" s="432" t="s">
        <v>1777</v>
      </c>
      <c r="D330" s="432"/>
      <c r="E330" s="432"/>
      <c r="F330" s="35" t="s">
        <v>184</v>
      </c>
      <c r="G330" s="55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BP330" s="33"/>
      <c r="BQ330" s="41" t="s">
        <v>1777</v>
      </c>
      <c r="BR330" s="34"/>
    </row>
    <row r="331" spans="1:70" s="3" customFormat="1" ht="67.5" x14ac:dyDescent="0.25">
      <c r="A331" s="35" t="s">
        <v>600</v>
      </c>
      <c r="B331" s="36" t="s">
        <v>1778</v>
      </c>
      <c r="C331" s="432" t="s">
        <v>3032</v>
      </c>
      <c r="D331" s="432"/>
      <c r="E331" s="432"/>
      <c r="F331" s="35" t="s">
        <v>184</v>
      </c>
      <c r="G331" s="55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BP331" s="33"/>
      <c r="BQ331" s="41" t="s">
        <v>3032</v>
      </c>
      <c r="BR331" s="34"/>
    </row>
    <row r="332" spans="1:70" s="3" customFormat="1" ht="67.5" x14ac:dyDescent="0.25">
      <c r="A332" s="35" t="s">
        <v>1820</v>
      </c>
      <c r="B332" s="36" t="s">
        <v>1780</v>
      </c>
      <c r="C332" s="432" t="s">
        <v>3033</v>
      </c>
      <c r="D332" s="432"/>
      <c r="E332" s="432"/>
      <c r="F332" s="35" t="s">
        <v>184</v>
      </c>
      <c r="G332" s="55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BP332" s="33"/>
      <c r="BQ332" s="41" t="s">
        <v>3033</v>
      </c>
      <c r="BR332" s="34"/>
    </row>
    <row r="333" spans="1:70" s="3" customFormat="1" ht="67.5" x14ac:dyDescent="0.25">
      <c r="A333" s="35" t="s">
        <v>611</v>
      </c>
      <c r="B333" s="36" t="s">
        <v>3003</v>
      </c>
      <c r="C333" s="432" t="s">
        <v>3004</v>
      </c>
      <c r="D333" s="432"/>
      <c r="E333" s="432"/>
      <c r="F333" s="35" t="s">
        <v>184</v>
      </c>
      <c r="G333" s="55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BP333" s="33"/>
      <c r="BQ333" s="41" t="s">
        <v>3004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432" t="s">
        <v>419</v>
      </c>
      <c r="D334" s="432"/>
      <c r="E334" s="432"/>
      <c r="F334" s="35" t="s">
        <v>174</v>
      </c>
      <c r="G334" s="38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2762</v>
      </c>
      <c r="O334" s="39">
        <v>331.27</v>
      </c>
      <c r="BP334" s="33"/>
      <c r="BQ334" s="41" t="s">
        <v>419</v>
      </c>
      <c r="BR334" s="34"/>
    </row>
    <row r="335" spans="1:70" s="3" customFormat="1" ht="15" x14ac:dyDescent="0.25">
      <c r="A335" s="42"/>
      <c r="B335" s="43"/>
      <c r="C335" s="44" t="s">
        <v>3034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2763</v>
      </c>
      <c r="F336" s="49"/>
      <c r="G336" s="50"/>
      <c r="H336" s="51"/>
      <c r="I336" s="17"/>
      <c r="J336" s="17"/>
      <c r="K336" s="17"/>
      <c r="L336" s="52">
        <v>5210.67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2764</v>
      </c>
      <c r="F337" s="49"/>
      <c r="G337" s="50"/>
      <c r="H337" s="51"/>
      <c r="I337" s="17"/>
      <c r="J337" s="17"/>
      <c r="K337" s="17"/>
      <c r="L337" s="52">
        <v>2739.63</v>
      </c>
      <c r="M337" s="53"/>
      <c r="N337" s="53"/>
      <c r="O337" s="54"/>
      <c r="BP337" s="33"/>
      <c r="BQ337" s="41"/>
      <c r="BR337" s="34"/>
    </row>
    <row r="338" spans="1:70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14628.16</v>
      </c>
      <c r="M338" s="53"/>
      <c r="N338" s="53"/>
      <c r="O338" s="54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3035</v>
      </c>
      <c r="C339" s="432" t="s">
        <v>3036</v>
      </c>
      <c r="D339" s="432"/>
      <c r="E339" s="432"/>
      <c r="F339" s="35" t="s">
        <v>437</v>
      </c>
      <c r="G339" s="55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BP339" s="33"/>
      <c r="BQ339" s="41" t="s">
        <v>3036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432" t="s">
        <v>419</v>
      </c>
      <c r="D340" s="432"/>
      <c r="E340" s="432"/>
      <c r="F340" s="35" t="s">
        <v>174</v>
      </c>
      <c r="G340" s="56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3037</v>
      </c>
      <c r="O340" s="39">
        <v>311.39999999999998</v>
      </c>
      <c r="BP340" s="33"/>
      <c r="BQ340" s="41" t="s">
        <v>419</v>
      </c>
      <c r="BR340" s="34"/>
    </row>
    <row r="341" spans="1:70" s="3" customFormat="1" ht="15" x14ac:dyDescent="0.25">
      <c r="A341" s="42"/>
      <c r="B341" s="43"/>
      <c r="C341" s="44" t="s">
        <v>3038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15" x14ac:dyDescent="0.25">
      <c r="A342" s="47"/>
      <c r="B342" s="48"/>
      <c r="C342" s="48"/>
      <c r="D342" s="48"/>
      <c r="E342" s="49" t="s">
        <v>3039</v>
      </c>
      <c r="F342" s="49"/>
      <c r="G342" s="50"/>
      <c r="H342" s="51"/>
      <c r="I342" s="17"/>
      <c r="J342" s="17"/>
      <c r="K342" s="17"/>
      <c r="L342" s="52">
        <v>4898.0200000000004</v>
      </c>
      <c r="M342" s="53"/>
      <c r="N342" s="53"/>
      <c r="O342" s="54"/>
      <c r="BP342" s="33"/>
      <c r="BQ342" s="41"/>
      <c r="BR342" s="34"/>
    </row>
    <row r="343" spans="1:70" s="3" customFormat="1" ht="15" x14ac:dyDescent="0.25">
      <c r="A343" s="47"/>
      <c r="B343" s="48"/>
      <c r="C343" s="48"/>
      <c r="D343" s="48"/>
      <c r="E343" s="49" t="s">
        <v>3040</v>
      </c>
      <c r="F343" s="49"/>
      <c r="G343" s="50"/>
      <c r="H343" s="51"/>
      <c r="I343" s="17"/>
      <c r="J343" s="17"/>
      <c r="K343" s="17"/>
      <c r="L343" s="52">
        <v>2575.25</v>
      </c>
      <c r="M343" s="53"/>
      <c r="N343" s="53"/>
      <c r="O343" s="54"/>
      <c r="BP343" s="33"/>
      <c r="BQ343" s="41"/>
      <c r="BR343" s="34"/>
    </row>
    <row r="344" spans="1:70" s="3" customFormat="1" ht="15" x14ac:dyDescent="0.25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13750.46</v>
      </c>
      <c r="M344" s="53"/>
      <c r="N344" s="53"/>
      <c r="O344" s="54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3035</v>
      </c>
      <c r="C345" s="432" t="s">
        <v>3041</v>
      </c>
      <c r="D345" s="432"/>
      <c r="E345" s="432"/>
      <c r="F345" s="35" t="s">
        <v>184</v>
      </c>
      <c r="G345" s="55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BP345" s="33"/>
      <c r="BQ345" s="41" t="s">
        <v>3041</v>
      </c>
      <c r="BR345" s="34"/>
    </row>
    <row r="346" spans="1:70" s="3" customFormat="1" ht="67.5" x14ac:dyDescent="0.25">
      <c r="A346" s="35" t="s">
        <v>633</v>
      </c>
      <c r="B346" s="36" t="s">
        <v>1816</v>
      </c>
      <c r="C346" s="432" t="s">
        <v>2811</v>
      </c>
      <c r="D346" s="432"/>
      <c r="E346" s="432"/>
      <c r="F346" s="35" t="s">
        <v>184</v>
      </c>
      <c r="G346" s="55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BP346" s="33"/>
      <c r="BQ346" s="41" t="s">
        <v>2811</v>
      </c>
      <c r="BR346" s="34"/>
    </row>
    <row r="347" spans="1:70" s="3" customFormat="1" ht="67.5" x14ac:dyDescent="0.25">
      <c r="A347" s="35" t="s">
        <v>636</v>
      </c>
      <c r="B347" s="36" t="s">
        <v>1816</v>
      </c>
      <c r="C347" s="432" t="s">
        <v>1886</v>
      </c>
      <c r="D347" s="432"/>
      <c r="E347" s="432"/>
      <c r="F347" s="35" t="s">
        <v>184</v>
      </c>
      <c r="G347" s="55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BP347" s="33"/>
      <c r="BQ347" s="41" t="s">
        <v>1886</v>
      </c>
      <c r="BR347" s="34"/>
    </row>
    <row r="348" spans="1:70" s="3" customFormat="1" ht="67.5" x14ac:dyDescent="0.25">
      <c r="A348" s="35" t="s">
        <v>641</v>
      </c>
      <c r="B348" s="36" t="s">
        <v>1801</v>
      </c>
      <c r="C348" s="432" t="s">
        <v>3042</v>
      </c>
      <c r="D348" s="432"/>
      <c r="E348" s="432"/>
      <c r="F348" s="35" t="s">
        <v>184</v>
      </c>
      <c r="G348" s="55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BP348" s="33"/>
      <c r="BQ348" s="41" t="s">
        <v>3042</v>
      </c>
      <c r="BR348" s="34"/>
    </row>
    <row r="349" spans="1:70" s="3" customFormat="1" ht="67.5" x14ac:dyDescent="0.25">
      <c r="A349" s="35" t="s">
        <v>644</v>
      </c>
      <c r="B349" s="36" t="s">
        <v>1778</v>
      </c>
      <c r="C349" s="432" t="s">
        <v>1822</v>
      </c>
      <c r="D349" s="432"/>
      <c r="E349" s="432"/>
      <c r="F349" s="35" t="s">
        <v>184</v>
      </c>
      <c r="G349" s="55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BP349" s="33"/>
      <c r="BQ349" s="41" t="s">
        <v>1822</v>
      </c>
      <c r="BR349" s="34"/>
    </row>
    <row r="350" spans="1:70" s="3" customFormat="1" ht="67.5" x14ac:dyDescent="0.25">
      <c r="A350" s="35" t="s">
        <v>647</v>
      </c>
      <c r="B350" s="36" t="s">
        <v>1780</v>
      </c>
      <c r="C350" s="432" t="s">
        <v>3043</v>
      </c>
      <c r="D350" s="432"/>
      <c r="E350" s="432"/>
      <c r="F350" s="35" t="s">
        <v>184</v>
      </c>
      <c r="G350" s="55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BP350" s="33"/>
      <c r="BQ350" s="41" t="s">
        <v>3043</v>
      </c>
      <c r="BR350" s="34"/>
    </row>
    <row r="351" spans="1:70" s="3" customFormat="1" ht="67.5" x14ac:dyDescent="0.25">
      <c r="A351" s="35" t="s">
        <v>652</v>
      </c>
      <c r="B351" s="36" t="s">
        <v>1757</v>
      </c>
      <c r="C351" s="432" t="s">
        <v>1758</v>
      </c>
      <c r="D351" s="432"/>
      <c r="E351" s="432"/>
      <c r="F351" s="35" t="s">
        <v>238</v>
      </c>
      <c r="G351" s="38">
        <v>4.3</v>
      </c>
      <c r="H351" s="39" t="s">
        <v>1759</v>
      </c>
      <c r="I351" s="39" t="s">
        <v>1760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3044</v>
      </c>
      <c r="O351" s="39">
        <v>22197.06</v>
      </c>
      <c r="BP351" s="33"/>
      <c r="BQ351" s="41" t="s">
        <v>1758</v>
      </c>
      <c r="BR351" s="34"/>
    </row>
    <row r="352" spans="1:70" s="3" customFormat="1" ht="15" x14ac:dyDescent="0.25">
      <c r="A352" s="42"/>
      <c r="B352" s="43"/>
      <c r="C352" s="44" t="s">
        <v>3045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3046</v>
      </c>
      <c r="F353" s="49"/>
      <c r="G353" s="50"/>
      <c r="H353" s="51"/>
      <c r="I353" s="17"/>
      <c r="J353" s="17"/>
      <c r="K353" s="17"/>
      <c r="L353" s="52">
        <v>53967.26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3047</v>
      </c>
      <c r="F354" s="49"/>
      <c r="G354" s="50"/>
      <c r="H354" s="51"/>
      <c r="I354" s="17"/>
      <c r="J354" s="17"/>
      <c r="K354" s="17"/>
      <c r="L354" s="52">
        <v>28374.54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169549.54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2281</v>
      </c>
      <c r="C356" s="432" t="s">
        <v>2822</v>
      </c>
      <c r="D356" s="432"/>
      <c r="E356" s="432"/>
      <c r="F356" s="35" t="s">
        <v>265</v>
      </c>
      <c r="G356" s="38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BP356" s="33"/>
      <c r="BQ356" s="41" t="s">
        <v>2822</v>
      </c>
      <c r="BR356" s="34"/>
    </row>
    <row r="357" spans="1:70" s="3" customFormat="1" ht="15" x14ac:dyDescent="0.25">
      <c r="A357" s="42"/>
      <c r="B357" s="43"/>
      <c r="C357" s="44" t="s">
        <v>3048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1771</v>
      </c>
      <c r="C358" s="432" t="s">
        <v>2779</v>
      </c>
      <c r="D358" s="432"/>
      <c r="E358" s="432"/>
      <c r="F358" s="35" t="s">
        <v>437</v>
      </c>
      <c r="G358" s="55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BP358" s="33"/>
      <c r="BQ358" s="41" t="s">
        <v>2779</v>
      </c>
      <c r="BR358" s="34"/>
    </row>
    <row r="359" spans="1:70" s="3" customFormat="1" ht="67.5" x14ac:dyDescent="0.25">
      <c r="A359" s="35" t="s">
        <v>669</v>
      </c>
      <c r="B359" s="36" t="s">
        <v>2824</v>
      </c>
      <c r="C359" s="432" t="s">
        <v>2825</v>
      </c>
      <c r="D359" s="432"/>
      <c r="E359" s="432"/>
      <c r="F359" s="35" t="s">
        <v>238</v>
      </c>
      <c r="G359" s="56">
        <v>0.15</v>
      </c>
      <c r="H359" s="39" t="s">
        <v>2826</v>
      </c>
      <c r="I359" s="39" t="s">
        <v>2827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3049</v>
      </c>
      <c r="O359" s="39">
        <v>774.71</v>
      </c>
      <c r="BP359" s="33"/>
      <c r="BQ359" s="41" t="s">
        <v>2825</v>
      </c>
      <c r="BR359" s="34"/>
    </row>
    <row r="360" spans="1:70" s="3" customFormat="1" ht="15" x14ac:dyDescent="0.25">
      <c r="A360" s="42"/>
      <c r="B360" s="43"/>
      <c r="C360" s="44" t="s">
        <v>86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6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3050</v>
      </c>
      <c r="F361" s="49"/>
      <c r="G361" s="50"/>
      <c r="H361" s="51"/>
      <c r="I361" s="17"/>
      <c r="J361" s="17"/>
      <c r="K361" s="17"/>
      <c r="L361" s="52">
        <v>1949.12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3051</v>
      </c>
      <c r="F362" s="49"/>
      <c r="G362" s="50"/>
      <c r="H362" s="51"/>
      <c r="I362" s="17"/>
      <c r="J362" s="17"/>
      <c r="K362" s="17"/>
      <c r="L362" s="52">
        <v>1024.79</v>
      </c>
      <c r="M362" s="53"/>
      <c r="N362" s="53"/>
      <c r="O362" s="54"/>
      <c r="BP362" s="33"/>
      <c r="BQ362" s="41"/>
      <c r="BR362" s="34"/>
    </row>
    <row r="363" spans="1:70" s="3" customFormat="1" ht="15" x14ac:dyDescent="0.25">
      <c r="A363" s="47"/>
      <c r="B363" s="48"/>
      <c r="C363" s="48"/>
      <c r="D363" s="48"/>
      <c r="E363" s="49" t="s">
        <v>47</v>
      </c>
      <c r="F363" s="49"/>
      <c r="G363" s="50"/>
      <c r="H363" s="51"/>
      <c r="I363" s="17"/>
      <c r="J363" s="17"/>
      <c r="K363" s="17"/>
      <c r="L363" s="52">
        <v>6120.35</v>
      </c>
      <c r="M363" s="53"/>
      <c r="N363" s="53"/>
      <c r="O363" s="54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2281</v>
      </c>
      <c r="C364" s="432" t="s">
        <v>3052</v>
      </c>
      <c r="D364" s="432"/>
      <c r="E364" s="432"/>
      <c r="F364" s="35" t="s">
        <v>265</v>
      </c>
      <c r="G364" s="56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BP364" s="33"/>
      <c r="BQ364" s="41" t="s">
        <v>3052</v>
      </c>
      <c r="BR364" s="34"/>
    </row>
    <row r="365" spans="1:70" s="3" customFormat="1" ht="15" x14ac:dyDescent="0.25">
      <c r="A365" s="42"/>
      <c r="B365" s="43"/>
      <c r="C365" s="44" t="s">
        <v>2934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1773</v>
      </c>
      <c r="C366" s="432" t="s">
        <v>1774</v>
      </c>
      <c r="D366" s="432"/>
      <c r="E366" s="432"/>
      <c r="F366" s="35" t="s">
        <v>1775</v>
      </c>
      <c r="G366" s="55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BP366" s="33"/>
      <c r="BQ366" s="41" t="s">
        <v>1774</v>
      </c>
      <c r="BR366" s="34"/>
    </row>
    <row r="367" spans="1:70" s="3" customFormat="1" ht="67.5" x14ac:dyDescent="0.25">
      <c r="A367" s="35" t="s">
        <v>683</v>
      </c>
      <c r="B367" s="36" t="s">
        <v>1741</v>
      </c>
      <c r="C367" s="432" t="s">
        <v>1784</v>
      </c>
      <c r="D367" s="432"/>
      <c r="E367" s="432"/>
      <c r="F367" s="35" t="s">
        <v>437</v>
      </c>
      <c r="G367" s="55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BP367" s="33"/>
      <c r="BQ367" s="41" t="s">
        <v>1784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432" t="s">
        <v>871</v>
      </c>
      <c r="D368" s="432"/>
      <c r="E368" s="432"/>
      <c r="F368" s="35" t="s">
        <v>238</v>
      </c>
      <c r="G368" s="38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3053</v>
      </c>
      <c r="O368" s="39">
        <v>895.26</v>
      </c>
      <c r="BP368" s="33"/>
      <c r="BQ368" s="41" t="s">
        <v>871</v>
      </c>
      <c r="BR368" s="34"/>
    </row>
    <row r="369" spans="1:72" s="3" customFormat="1" ht="15" x14ac:dyDescent="0.25">
      <c r="A369" s="42"/>
      <c r="B369" s="43"/>
      <c r="C369" s="44" t="s">
        <v>1326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  <c r="BR369" s="34"/>
    </row>
    <row r="370" spans="1:72" s="3" customFormat="1" ht="15" x14ac:dyDescent="0.25">
      <c r="A370" s="47"/>
      <c r="B370" s="48"/>
      <c r="C370" s="48"/>
      <c r="D370" s="48"/>
      <c r="E370" s="49" t="s">
        <v>3054</v>
      </c>
      <c r="F370" s="49"/>
      <c r="G370" s="50"/>
      <c r="H370" s="51"/>
      <c r="I370" s="17"/>
      <c r="J370" s="17"/>
      <c r="K370" s="17"/>
      <c r="L370" s="52">
        <v>3630.04</v>
      </c>
      <c r="M370" s="53"/>
      <c r="N370" s="53"/>
      <c r="O370" s="54"/>
      <c r="BP370" s="33"/>
      <c r="BQ370" s="41"/>
      <c r="BR370" s="34"/>
    </row>
    <row r="371" spans="1:72" s="3" customFormat="1" ht="15" x14ac:dyDescent="0.25">
      <c r="A371" s="47"/>
      <c r="B371" s="48"/>
      <c r="C371" s="48"/>
      <c r="D371" s="48"/>
      <c r="E371" s="49" t="s">
        <v>3055</v>
      </c>
      <c r="F371" s="49"/>
      <c r="G371" s="50"/>
      <c r="H371" s="51"/>
      <c r="I371" s="17"/>
      <c r="J371" s="17"/>
      <c r="K371" s="17"/>
      <c r="L371" s="52">
        <v>1908.58</v>
      </c>
      <c r="M371" s="53"/>
      <c r="N371" s="53"/>
      <c r="O371" s="54"/>
      <c r="BP371" s="33"/>
      <c r="BQ371" s="41"/>
      <c r="BR371" s="34"/>
    </row>
    <row r="372" spans="1:72" s="3" customFormat="1" ht="15" x14ac:dyDescent="0.25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10683.94</v>
      </c>
      <c r="M372" s="53"/>
      <c r="N372" s="53"/>
      <c r="O372" s="54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1755</v>
      </c>
      <c r="C373" s="432" t="s">
        <v>2783</v>
      </c>
      <c r="D373" s="432"/>
      <c r="E373" s="432"/>
      <c r="F373" s="35" t="s">
        <v>200</v>
      </c>
      <c r="G373" s="56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BP373" s="33"/>
      <c r="BQ373" s="41" t="s">
        <v>2783</v>
      </c>
      <c r="BR373" s="34"/>
    </row>
    <row r="374" spans="1:72" s="3" customFormat="1" ht="15" x14ac:dyDescent="0.25">
      <c r="A374" s="42"/>
      <c r="B374" s="43"/>
      <c r="C374" s="44" t="s">
        <v>3056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1743</v>
      </c>
      <c r="C375" s="432" t="s">
        <v>2837</v>
      </c>
      <c r="D375" s="432"/>
      <c r="E375" s="432"/>
      <c r="F375" s="35" t="s">
        <v>437</v>
      </c>
      <c r="G375" s="55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BP375" s="33"/>
      <c r="BQ375" s="41" t="s">
        <v>2837</v>
      </c>
      <c r="BR375" s="34"/>
    </row>
    <row r="376" spans="1:72" s="3" customFormat="1" ht="67.5" x14ac:dyDescent="0.25">
      <c r="A376" s="35" t="s">
        <v>695</v>
      </c>
      <c r="B376" s="36" t="s">
        <v>3057</v>
      </c>
      <c r="C376" s="432" t="s">
        <v>2839</v>
      </c>
      <c r="D376" s="432"/>
      <c r="E376" s="432"/>
      <c r="F376" s="35" t="s">
        <v>184</v>
      </c>
      <c r="G376" s="55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BP376" s="33"/>
      <c r="BQ376" s="41" t="s">
        <v>2839</v>
      </c>
      <c r="BR376" s="34"/>
    </row>
    <row r="377" spans="1:72" s="3" customFormat="1" ht="67.5" x14ac:dyDescent="0.25">
      <c r="A377" s="35" t="s">
        <v>698</v>
      </c>
      <c r="B377" s="36" t="s">
        <v>3057</v>
      </c>
      <c r="C377" s="432" t="s">
        <v>3058</v>
      </c>
      <c r="D377" s="432"/>
      <c r="E377" s="432"/>
      <c r="F377" s="35" t="s">
        <v>184</v>
      </c>
      <c r="G377" s="55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BP377" s="33"/>
      <c r="BQ377" s="41" t="s">
        <v>3058</v>
      </c>
      <c r="BR377" s="34"/>
    </row>
    <row r="378" spans="1:72" s="3" customFormat="1" ht="67.5" x14ac:dyDescent="0.25">
      <c r="A378" s="35" t="s">
        <v>700</v>
      </c>
      <c r="B378" s="36" t="s">
        <v>3057</v>
      </c>
      <c r="C378" s="432" t="s">
        <v>3059</v>
      </c>
      <c r="D378" s="432"/>
      <c r="E378" s="432"/>
      <c r="F378" s="35" t="s">
        <v>184</v>
      </c>
      <c r="G378" s="55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BP378" s="33"/>
      <c r="BQ378" s="41" t="s">
        <v>3059</v>
      </c>
      <c r="BR378" s="34"/>
    </row>
    <row r="379" spans="1:72" s="3" customFormat="1" ht="67.5" x14ac:dyDescent="0.25">
      <c r="A379" s="35" t="s">
        <v>702</v>
      </c>
      <c r="B379" s="36" t="s">
        <v>1778</v>
      </c>
      <c r="C379" s="432" t="s">
        <v>1884</v>
      </c>
      <c r="D379" s="432"/>
      <c r="E379" s="432"/>
      <c r="F379" s="35" t="s">
        <v>184</v>
      </c>
      <c r="G379" s="55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BP379" s="33"/>
      <c r="BQ379" s="41" t="s">
        <v>1884</v>
      </c>
      <c r="BR379" s="34"/>
    </row>
    <row r="380" spans="1:72" s="3" customFormat="1" ht="22.5" x14ac:dyDescent="0.25">
      <c r="A380" s="440" t="s">
        <v>938</v>
      </c>
      <c r="B380" s="441"/>
      <c r="C380" s="441"/>
      <c r="D380" s="441"/>
      <c r="E380" s="441"/>
      <c r="F380" s="441"/>
      <c r="G380" s="441"/>
      <c r="H380" s="441"/>
      <c r="I380" s="441"/>
      <c r="J380" s="441"/>
      <c r="K380" s="442"/>
      <c r="L380" s="39">
        <v>16524733.66</v>
      </c>
      <c r="M380" s="39">
        <v>504102.42</v>
      </c>
      <c r="N380" s="39" t="s">
        <v>3060</v>
      </c>
      <c r="O380" s="39">
        <v>10249904.960000001</v>
      </c>
      <c r="BS380" s="41" t="s">
        <v>938</v>
      </c>
    </row>
    <row r="381" spans="1:72" s="3" customFormat="1" ht="15" x14ac:dyDescent="0.25">
      <c r="A381" s="440" t="s">
        <v>940</v>
      </c>
      <c r="B381" s="441"/>
      <c r="C381" s="441"/>
      <c r="D381" s="441"/>
      <c r="E381" s="441"/>
      <c r="F381" s="441"/>
      <c r="G381" s="441"/>
      <c r="H381" s="441"/>
      <c r="I381" s="441"/>
      <c r="J381" s="441"/>
      <c r="K381" s="442"/>
      <c r="L381" s="39">
        <v>493099.14</v>
      </c>
      <c r="M381" s="39"/>
      <c r="N381" s="39"/>
      <c r="O381" s="39"/>
      <c r="BS381" s="41" t="s">
        <v>940</v>
      </c>
    </row>
    <row r="382" spans="1:72" s="3" customFormat="1" ht="15" x14ac:dyDescent="0.25">
      <c r="A382" s="437" t="s">
        <v>941</v>
      </c>
      <c r="B382" s="438"/>
      <c r="C382" s="438"/>
      <c r="D382" s="438"/>
      <c r="E382" s="438"/>
      <c r="F382" s="438"/>
      <c r="G382" s="438"/>
      <c r="H382" s="438"/>
      <c r="I382" s="438"/>
      <c r="J382" s="438"/>
      <c r="K382" s="439"/>
      <c r="L382" s="61"/>
      <c r="M382" s="61"/>
      <c r="N382" s="61"/>
      <c r="O382" s="61"/>
      <c r="BS382" s="41"/>
      <c r="BT382" s="2" t="s">
        <v>941</v>
      </c>
    </row>
    <row r="383" spans="1:72" s="3" customFormat="1" ht="15" x14ac:dyDescent="0.25">
      <c r="A383" s="437" t="s">
        <v>3061</v>
      </c>
      <c r="B383" s="438"/>
      <c r="C383" s="438"/>
      <c r="D383" s="438"/>
      <c r="E383" s="438"/>
      <c r="F383" s="438"/>
      <c r="G383" s="438"/>
      <c r="H383" s="438"/>
      <c r="I383" s="438"/>
      <c r="J383" s="438"/>
      <c r="K383" s="439"/>
      <c r="L383" s="61">
        <v>27608.080000000002</v>
      </c>
      <c r="M383" s="61"/>
      <c r="N383" s="61"/>
      <c r="O383" s="61"/>
      <c r="BS383" s="41"/>
      <c r="BT383" s="2" t="s">
        <v>3061</v>
      </c>
    </row>
    <row r="384" spans="1:72" s="3" customFormat="1" ht="15" x14ac:dyDescent="0.25">
      <c r="A384" s="437" t="s">
        <v>3062</v>
      </c>
      <c r="B384" s="438"/>
      <c r="C384" s="438"/>
      <c r="D384" s="438"/>
      <c r="E384" s="438"/>
      <c r="F384" s="438"/>
      <c r="G384" s="438"/>
      <c r="H384" s="438"/>
      <c r="I384" s="438"/>
      <c r="J384" s="438"/>
      <c r="K384" s="439"/>
      <c r="L384" s="61">
        <v>57313.26</v>
      </c>
      <c r="M384" s="61"/>
      <c r="N384" s="61"/>
      <c r="O384" s="61"/>
      <c r="BS384" s="41"/>
      <c r="BT384" s="2" t="s">
        <v>3062</v>
      </c>
    </row>
    <row r="385" spans="1:72" s="3" customFormat="1" ht="15" x14ac:dyDescent="0.25">
      <c r="A385" s="437" t="s">
        <v>3063</v>
      </c>
      <c r="B385" s="438"/>
      <c r="C385" s="438"/>
      <c r="D385" s="438"/>
      <c r="E385" s="438"/>
      <c r="F385" s="438"/>
      <c r="G385" s="438"/>
      <c r="H385" s="438"/>
      <c r="I385" s="438"/>
      <c r="J385" s="438"/>
      <c r="K385" s="439"/>
      <c r="L385" s="61">
        <v>408177.8</v>
      </c>
      <c r="M385" s="61"/>
      <c r="N385" s="61"/>
      <c r="O385" s="61"/>
      <c r="BS385" s="41"/>
      <c r="BT385" s="2" t="s">
        <v>3063</v>
      </c>
    </row>
    <row r="386" spans="1:72" s="3" customFormat="1" ht="15" x14ac:dyDescent="0.25">
      <c r="A386" s="440" t="s">
        <v>945</v>
      </c>
      <c r="B386" s="441"/>
      <c r="C386" s="441"/>
      <c r="D386" s="441"/>
      <c r="E386" s="441"/>
      <c r="F386" s="441"/>
      <c r="G386" s="441"/>
      <c r="H386" s="441"/>
      <c r="I386" s="441"/>
      <c r="J386" s="441"/>
      <c r="K386" s="442"/>
      <c r="L386" s="39">
        <v>259019.64</v>
      </c>
      <c r="M386" s="39"/>
      <c r="N386" s="39"/>
      <c r="O386" s="39"/>
      <c r="BS386" s="41" t="s">
        <v>945</v>
      </c>
    </row>
    <row r="387" spans="1:72" s="3" customFormat="1" ht="15" x14ac:dyDescent="0.25">
      <c r="A387" s="437" t="s">
        <v>941</v>
      </c>
      <c r="B387" s="438"/>
      <c r="C387" s="438"/>
      <c r="D387" s="438"/>
      <c r="E387" s="438"/>
      <c r="F387" s="438"/>
      <c r="G387" s="438"/>
      <c r="H387" s="438"/>
      <c r="I387" s="438"/>
      <c r="J387" s="438"/>
      <c r="K387" s="439"/>
      <c r="L387" s="61"/>
      <c r="M387" s="61"/>
      <c r="N387" s="61"/>
      <c r="O387" s="61"/>
      <c r="BS387" s="41"/>
      <c r="BT387" s="2" t="s">
        <v>941</v>
      </c>
    </row>
    <row r="388" spans="1:72" s="3" customFormat="1" ht="15" x14ac:dyDescent="0.25">
      <c r="A388" s="437" t="s">
        <v>3064</v>
      </c>
      <c r="B388" s="438"/>
      <c r="C388" s="438"/>
      <c r="D388" s="438"/>
      <c r="E388" s="438"/>
      <c r="F388" s="438"/>
      <c r="G388" s="438"/>
      <c r="H388" s="438"/>
      <c r="I388" s="438"/>
      <c r="J388" s="438"/>
      <c r="K388" s="439"/>
      <c r="L388" s="61">
        <v>12408.12</v>
      </c>
      <c r="M388" s="61"/>
      <c r="N388" s="61"/>
      <c r="O388" s="61"/>
      <c r="BS388" s="41"/>
      <c r="BT388" s="2" t="s">
        <v>3064</v>
      </c>
    </row>
    <row r="389" spans="1:72" s="3" customFormat="1" ht="15" x14ac:dyDescent="0.25">
      <c r="A389" s="437" t="s">
        <v>3065</v>
      </c>
      <c r="B389" s="438"/>
      <c r="C389" s="438"/>
      <c r="D389" s="438"/>
      <c r="E389" s="438"/>
      <c r="F389" s="438"/>
      <c r="G389" s="438"/>
      <c r="H389" s="438"/>
      <c r="I389" s="438"/>
      <c r="J389" s="438"/>
      <c r="K389" s="439"/>
      <c r="L389" s="61">
        <v>214254.43</v>
      </c>
      <c r="M389" s="61"/>
      <c r="N389" s="61"/>
      <c r="O389" s="61"/>
      <c r="BS389" s="41"/>
      <c r="BT389" s="2" t="s">
        <v>3065</v>
      </c>
    </row>
    <row r="390" spans="1:72" s="3" customFormat="1" ht="15" x14ac:dyDescent="0.25">
      <c r="A390" s="437" t="s">
        <v>3066</v>
      </c>
      <c r="B390" s="438"/>
      <c r="C390" s="438"/>
      <c r="D390" s="438"/>
      <c r="E390" s="438"/>
      <c r="F390" s="438"/>
      <c r="G390" s="438"/>
      <c r="H390" s="438"/>
      <c r="I390" s="438"/>
      <c r="J390" s="438"/>
      <c r="K390" s="439"/>
      <c r="L390" s="61">
        <v>31974.77</v>
      </c>
      <c r="M390" s="61"/>
      <c r="N390" s="61"/>
      <c r="O390" s="61"/>
      <c r="BS390" s="41"/>
      <c r="BT390" s="2" t="s">
        <v>3066</v>
      </c>
    </row>
    <row r="391" spans="1:72" s="3" customFormat="1" ht="15" x14ac:dyDescent="0.25">
      <c r="A391" s="437" t="s">
        <v>3067</v>
      </c>
      <c r="B391" s="438"/>
      <c r="C391" s="438"/>
      <c r="D391" s="438"/>
      <c r="E391" s="438"/>
      <c r="F391" s="438"/>
      <c r="G391" s="438"/>
      <c r="H391" s="438"/>
      <c r="I391" s="438"/>
      <c r="J391" s="438"/>
      <c r="K391" s="439"/>
      <c r="L391" s="61">
        <v>382.32</v>
      </c>
      <c r="M391" s="61"/>
      <c r="N391" s="61"/>
      <c r="O391" s="61"/>
      <c r="BS391" s="41"/>
      <c r="BT391" s="2" t="s">
        <v>3067</v>
      </c>
    </row>
    <row r="392" spans="1:72" s="3" customFormat="1" ht="15" x14ac:dyDescent="0.25">
      <c r="A392" s="440" t="s">
        <v>951</v>
      </c>
      <c r="B392" s="441"/>
      <c r="C392" s="441"/>
      <c r="D392" s="441"/>
      <c r="E392" s="441"/>
      <c r="F392" s="441"/>
      <c r="G392" s="441"/>
      <c r="H392" s="441"/>
      <c r="I392" s="441"/>
      <c r="J392" s="441"/>
      <c r="K392" s="442"/>
      <c r="L392" s="39"/>
      <c r="M392" s="39"/>
      <c r="N392" s="39"/>
      <c r="O392" s="39"/>
      <c r="BS392" s="41" t="s">
        <v>951</v>
      </c>
    </row>
    <row r="393" spans="1:72" s="3" customFormat="1" ht="15" x14ac:dyDescent="0.25">
      <c r="A393" s="437" t="s">
        <v>952</v>
      </c>
      <c r="B393" s="438"/>
      <c r="C393" s="438"/>
      <c r="D393" s="438"/>
      <c r="E393" s="438"/>
      <c r="F393" s="438"/>
      <c r="G393" s="438"/>
      <c r="H393" s="438"/>
      <c r="I393" s="438"/>
      <c r="J393" s="438"/>
      <c r="K393" s="439"/>
      <c r="L393" s="61"/>
      <c r="M393" s="61"/>
      <c r="N393" s="61"/>
      <c r="O393" s="61"/>
      <c r="BS393" s="41"/>
      <c r="BT393" s="2" t="s">
        <v>952</v>
      </c>
    </row>
    <row r="394" spans="1:72" s="3" customFormat="1" ht="15" x14ac:dyDescent="0.25">
      <c r="A394" s="437" t="s">
        <v>2007</v>
      </c>
      <c r="B394" s="438"/>
      <c r="C394" s="438"/>
      <c r="D394" s="438"/>
      <c r="E394" s="438"/>
      <c r="F394" s="438"/>
      <c r="G394" s="438"/>
      <c r="H394" s="438"/>
      <c r="I394" s="438"/>
      <c r="J394" s="438"/>
      <c r="K394" s="439"/>
      <c r="L394" s="61"/>
      <c r="M394" s="61"/>
      <c r="N394" s="61"/>
      <c r="O394" s="61"/>
      <c r="BS394" s="41"/>
      <c r="BT394" s="2" t="s">
        <v>2007</v>
      </c>
    </row>
    <row r="395" spans="1:72" s="3" customFormat="1" ht="23.25" x14ac:dyDescent="0.25">
      <c r="A395" s="437" t="s">
        <v>3068</v>
      </c>
      <c r="B395" s="438"/>
      <c r="C395" s="438"/>
      <c r="D395" s="438"/>
      <c r="E395" s="438"/>
      <c r="F395" s="438"/>
      <c r="G395" s="438"/>
      <c r="H395" s="438"/>
      <c r="I395" s="438"/>
      <c r="J395" s="438"/>
      <c r="K395" s="439"/>
      <c r="L395" s="61">
        <v>10116990.77</v>
      </c>
      <c r="M395" s="61"/>
      <c r="N395" s="61"/>
      <c r="O395" s="61">
        <v>10116990.77</v>
      </c>
      <c r="BS395" s="41"/>
      <c r="BT395" s="2" t="s">
        <v>3068</v>
      </c>
    </row>
    <row r="396" spans="1:72" s="3" customFormat="1" ht="15" x14ac:dyDescent="0.25">
      <c r="A396" s="437" t="s">
        <v>953</v>
      </c>
      <c r="B396" s="438"/>
      <c r="C396" s="438"/>
      <c r="D396" s="438"/>
      <c r="E396" s="438"/>
      <c r="F396" s="438"/>
      <c r="G396" s="438"/>
      <c r="H396" s="438"/>
      <c r="I396" s="438"/>
      <c r="J396" s="438"/>
      <c r="K396" s="439"/>
      <c r="L396" s="61"/>
      <c r="M396" s="61"/>
      <c r="N396" s="61"/>
      <c r="O396" s="61"/>
      <c r="BS396" s="41"/>
      <c r="BT396" s="2" t="s">
        <v>953</v>
      </c>
    </row>
    <row r="397" spans="1:72" s="3" customFormat="1" ht="15" x14ac:dyDescent="0.25">
      <c r="A397" s="437" t="s">
        <v>3069</v>
      </c>
      <c r="B397" s="438"/>
      <c r="C397" s="438"/>
      <c r="D397" s="438"/>
      <c r="E397" s="438"/>
      <c r="F397" s="438"/>
      <c r="G397" s="438"/>
      <c r="H397" s="438"/>
      <c r="I397" s="438"/>
      <c r="J397" s="438"/>
      <c r="K397" s="439"/>
      <c r="L397" s="61">
        <v>840.7</v>
      </c>
      <c r="M397" s="61">
        <v>695.12</v>
      </c>
      <c r="N397" s="61">
        <v>145.58000000000001</v>
      </c>
      <c r="O397" s="61"/>
      <c r="BS397" s="41"/>
      <c r="BT397" s="2" t="s">
        <v>3069</v>
      </c>
    </row>
    <row r="398" spans="1:72" s="3" customFormat="1" ht="15" x14ac:dyDescent="0.25">
      <c r="A398" s="437" t="s">
        <v>2852</v>
      </c>
      <c r="B398" s="438"/>
      <c r="C398" s="438"/>
      <c r="D398" s="438"/>
      <c r="E398" s="438"/>
      <c r="F398" s="438"/>
      <c r="G398" s="438"/>
      <c r="H398" s="438"/>
      <c r="I398" s="438"/>
      <c r="J398" s="438"/>
      <c r="K398" s="439"/>
      <c r="L398" s="61">
        <v>674.27</v>
      </c>
      <c r="M398" s="61"/>
      <c r="N398" s="61"/>
      <c r="O398" s="61"/>
      <c r="BS398" s="41"/>
      <c r="BT398" s="2" t="s">
        <v>2852</v>
      </c>
    </row>
    <row r="399" spans="1:72" s="3" customFormat="1" ht="15" x14ac:dyDescent="0.25">
      <c r="A399" s="437" t="s">
        <v>2853</v>
      </c>
      <c r="B399" s="438"/>
      <c r="C399" s="438"/>
      <c r="D399" s="438"/>
      <c r="E399" s="438"/>
      <c r="F399" s="438"/>
      <c r="G399" s="438"/>
      <c r="H399" s="438"/>
      <c r="I399" s="438"/>
      <c r="J399" s="438"/>
      <c r="K399" s="439"/>
      <c r="L399" s="61">
        <v>382.32</v>
      </c>
      <c r="M399" s="61"/>
      <c r="N399" s="61"/>
      <c r="O399" s="61"/>
      <c r="BS399" s="41"/>
      <c r="BT399" s="2" t="s">
        <v>2853</v>
      </c>
    </row>
    <row r="400" spans="1:72" s="3" customFormat="1" ht="15" x14ac:dyDescent="0.25">
      <c r="A400" s="437" t="s">
        <v>957</v>
      </c>
      <c r="B400" s="438"/>
      <c r="C400" s="438"/>
      <c r="D400" s="438"/>
      <c r="E400" s="438"/>
      <c r="F400" s="438"/>
      <c r="G400" s="438"/>
      <c r="H400" s="438"/>
      <c r="I400" s="438"/>
      <c r="J400" s="438"/>
      <c r="K400" s="439"/>
      <c r="L400" s="61">
        <v>1897.29</v>
      </c>
      <c r="M400" s="61"/>
      <c r="N400" s="61"/>
      <c r="O400" s="61"/>
      <c r="BS400" s="41"/>
      <c r="BT400" s="2" t="s">
        <v>957</v>
      </c>
    </row>
    <row r="401" spans="1:72" s="3" customFormat="1" ht="15" x14ac:dyDescent="0.25">
      <c r="A401" s="437" t="s">
        <v>2012</v>
      </c>
      <c r="B401" s="438"/>
      <c r="C401" s="438"/>
      <c r="D401" s="438"/>
      <c r="E401" s="438"/>
      <c r="F401" s="438"/>
      <c r="G401" s="438"/>
      <c r="H401" s="438"/>
      <c r="I401" s="438"/>
      <c r="J401" s="438"/>
      <c r="K401" s="439"/>
      <c r="L401" s="61"/>
      <c r="M401" s="61"/>
      <c r="N401" s="61"/>
      <c r="O401" s="61"/>
      <c r="BS401" s="41"/>
      <c r="BT401" s="2" t="s">
        <v>2012</v>
      </c>
    </row>
    <row r="402" spans="1:72" s="3" customFormat="1" ht="15" x14ac:dyDescent="0.25">
      <c r="A402" s="437" t="s">
        <v>3070</v>
      </c>
      <c r="B402" s="438"/>
      <c r="C402" s="438"/>
      <c r="D402" s="438"/>
      <c r="E402" s="438"/>
      <c r="F402" s="438"/>
      <c r="G402" s="438"/>
      <c r="H402" s="438"/>
      <c r="I402" s="438"/>
      <c r="J402" s="438"/>
      <c r="K402" s="439"/>
      <c r="L402" s="61">
        <v>85201.69</v>
      </c>
      <c r="M402" s="61">
        <v>31020.31</v>
      </c>
      <c r="N402" s="61"/>
      <c r="O402" s="61">
        <v>54181.38</v>
      </c>
      <c r="BS402" s="41"/>
      <c r="BT402" s="2" t="s">
        <v>3070</v>
      </c>
    </row>
    <row r="403" spans="1:72" s="3" customFormat="1" ht="15" x14ac:dyDescent="0.25">
      <c r="A403" s="437" t="s">
        <v>3071</v>
      </c>
      <c r="B403" s="438"/>
      <c r="C403" s="438"/>
      <c r="D403" s="438"/>
      <c r="E403" s="438"/>
      <c r="F403" s="438"/>
      <c r="G403" s="438"/>
      <c r="H403" s="438"/>
      <c r="I403" s="438"/>
      <c r="J403" s="438"/>
      <c r="K403" s="439"/>
      <c r="L403" s="61">
        <v>27608.080000000002</v>
      </c>
      <c r="M403" s="61"/>
      <c r="N403" s="61"/>
      <c r="O403" s="61"/>
      <c r="BS403" s="41"/>
      <c r="BT403" s="2" t="s">
        <v>3071</v>
      </c>
    </row>
    <row r="404" spans="1:72" s="3" customFormat="1" ht="15" x14ac:dyDescent="0.25">
      <c r="A404" s="437" t="s">
        <v>3072</v>
      </c>
      <c r="B404" s="438"/>
      <c r="C404" s="438"/>
      <c r="D404" s="438"/>
      <c r="E404" s="438"/>
      <c r="F404" s="438"/>
      <c r="G404" s="438"/>
      <c r="H404" s="438"/>
      <c r="I404" s="438"/>
      <c r="J404" s="438"/>
      <c r="K404" s="439"/>
      <c r="L404" s="61">
        <v>12408.12</v>
      </c>
      <c r="M404" s="61"/>
      <c r="N404" s="61"/>
      <c r="O404" s="61"/>
      <c r="BS404" s="41"/>
      <c r="BT404" s="2" t="s">
        <v>3072</v>
      </c>
    </row>
    <row r="405" spans="1:72" s="3" customFormat="1" ht="15" x14ac:dyDescent="0.25">
      <c r="A405" s="437" t="s">
        <v>957</v>
      </c>
      <c r="B405" s="438"/>
      <c r="C405" s="438"/>
      <c r="D405" s="438"/>
      <c r="E405" s="438"/>
      <c r="F405" s="438"/>
      <c r="G405" s="438"/>
      <c r="H405" s="438"/>
      <c r="I405" s="438"/>
      <c r="J405" s="438"/>
      <c r="K405" s="439"/>
      <c r="L405" s="61">
        <v>125217.89</v>
      </c>
      <c r="M405" s="61"/>
      <c r="N405" s="61"/>
      <c r="O405" s="61"/>
      <c r="BS405" s="41"/>
      <c r="BT405" s="2" t="s">
        <v>957</v>
      </c>
    </row>
    <row r="406" spans="1:72" s="3" customFormat="1" ht="15" x14ac:dyDescent="0.25">
      <c r="A406" s="437" t="s">
        <v>958</v>
      </c>
      <c r="B406" s="438"/>
      <c r="C406" s="438"/>
      <c r="D406" s="438"/>
      <c r="E406" s="438"/>
      <c r="F406" s="438"/>
      <c r="G406" s="438"/>
      <c r="H406" s="438"/>
      <c r="I406" s="438"/>
      <c r="J406" s="438"/>
      <c r="K406" s="439"/>
      <c r="L406" s="61">
        <v>10244105.949999999</v>
      </c>
      <c r="M406" s="61"/>
      <c r="N406" s="61"/>
      <c r="O406" s="61"/>
      <c r="BS406" s="41"/>
      <c r="BT406" s="2" t="s">
        <v>958</v>
      </c>
    </row>
    <row r="407" spans="1:72" s="3" customFormat="1" ht="15" x14ac:dyDescent="0.25">
      <c r="A407" s="437" t="s">
        <v>959</v>
      </c>
      <c r="B407" s="438"/>
      <c r="C407" s="438"/>
      <c r="D407" s="438"/>
      <c r="E407" s="438"/>
      <c r="F407" s="438"/>
      <c r="G407" s="438"/>
      <c r="H407" s="438"/>
      <c r="I407" s="438"/>
      <c r="J407" s="438"/>
      <c r="K407" s="439"/>
      <c r="L407" s="61"/>
      <c r="M407" s="61"/>
      <c r="N407" s="61"/>
      <c r="O407" s="61"/>
      <c r="BS407" s="41"/>
      <c r="BT407" s="2" t="s">
        <v>959</v>
      </c>
    </row>
    <row r="408" spans="1:72" s="3" customFormat="1" ht="15" x14ac:dyDescent="0.25">
      <c r="A408" s="437" t="s">
        <v>960</v>
      </c>
      <c r="B408" s="438"/>
      <c r="C408" s="438"/>
      <c r="D408" s="438"/>
      <c r="E408" s="438"/>
      <c r="F408" s="438"/>
      <c r="G408" s="438"/>
      <c r="H408" s="438"/>
      <c r="I408" s="438"/>
      <c r="J408" s="438"/>
      <c r="K408" s="439"/>
      <c r="L408" s="61"/>
      <c r="M408" s="61"/>
      <c r="N408" s="61"/>
      <c r="O408" s="61"/>
      <c r="BS408" s="41"/>
      <c r="BT408" s="2" t="s">
        <v>960</v>
      </c>
    </row>
    <row r="409" spans="1:72" s="3" customFormat="1" ht="22.5" x14ac:dyDescent="0.25">
      <c r="A409" s="437" t="s">
        <v>3073</v>
      </c>
      <c r="B409" s="438"/>
      <c r="C409" s="438"/>
      <c r="D409" s="438"/>
      <c r="E409" s="438"/>
      <c r="F409" s="438"/>
      <c r="G409" s="438"/>
      <c r="H409" s="438"/>
      <c r="I409" s="438"/>
      <c r="J409" s="438"/>
      <c r="K409" s="439"/>
      <c r="L409" s="61">
        <v>548763.18000000005</v>
      </c>
      <c r="M409" s="61">
        <v>412057.24</v>
      </c>
      <c r="N409" s="61" t="s">
        <v>3074</v>
      </c>
      <c r="O409" s="61">
        <v>76437.02</v>
      </c>
      <c r="BS409" s="41"/>
      <c r="BT409" s="2" t="s">
        <v>3073</v>
      </c>
    </row>
    <row r="410" spans="1:72" s="3" customFormat="1" ht="15" x14ac:dyDescent="0.25">
      <c r="A410" s="437" t="s">
        <v>3075</v>
      </c>
      <c r="B410" s="438"/>
      <c r="C410" s="438"/>
      <c r="D410" s="438"/>
      <c r="E410" s="438"/>
      <c r="F410" s="438"/>
      <c r="G410" s="438"/>
      <c r="H410" s="438"/>
      <c r="I410" s="438"/>
      <c r="J410" s="438"/>
      <c r="K410" s="439"/>
      <c r="L410" s="61">
        <v>407503.53</v>
      </c>
      <c r="M410" s="61"/>
      <c r="N410" s="61"/>
      <c r="O410" s="61"/>
      <c r="BS410" s="41"/>
      <c r="BT410" s="2" t="s">
        <v>3075</v>
      </c>
    </row>
    <row r="411" spans="1:72" s="3" customFormat="1" ht="15" x14ac:dyDescent="0.25">
      <c r="A411" s="437" t="s">
        <v>3076</v>
      </c>
      <c r="B411" s="438"/>
      <c r="C411" s="438"/>
      <c r="D411" s="438"/>
      <c r="E411" s="438"/>
      <c r="F411" s="438"/>
      <c r="G411" s="438"/>
      <c r="H411" s="438"/>
      <c r="I411" s="438"/>
      <c r="J411" s="438"/>
      <c r="K411" s="439"/>
      <c r="L411" s="61">
        <v>214254.43</v>
      </c>
      <c r="M411" s="61"/>
      <c r="N411" s="61"/>
      <c r="O411" s="61"/>
      <c r="BS411" s="41"/>
      <c r="BT411" s="2" t="s">
        <v>3076</v>
      </c>
    </row>
    <row r="412" spans="1:72" s="3" customFormat="1" ht="15" x14ac:dyDescent="0.25">
      <c r="A412" s="437" t="s">
        <v>957</v>
      </c>
      <c r="B412" s="438"/>
      <c r="C412" s="438"/>
      <c r="D412" s="438"/>
      <c r="E412" s="438"/>
      <c r="F412" s="438"/>
      <c r="G412" s="438"/>
      <c r="H412" s="438"/>
      <c r="I412" s="438"/>
      <c r="J412" s="438"/>
      <c r="K412" s="439"/>
      <c r="L412" s="61">
        <v>1170521.1399999999</v>
      </c>
      <c r="M412" s="61"/>
      <c r="N412" s="61"/>
      <c r="O412" s="61"/>
      <c r="BS412" s="41"/>
      <c r="BT412" s="2" t="s">
        <v>957</v>
      </c>
    </row>
    <row r="413" spans="1:72" s="3" customFormat="1" ht="15" x14ac:dyDescent="0.25">
      <c r="A413" s="437" t="s">
        <v>979</v>
      </c>
      <c r="B413" s="438"/>
      <c r="C413" s="438"/>
      <c r="D413" s="438"/>
      <c r="E413" s="438"/>
      <c r="F413" s="438"/>
      <c r="G413" s="438"/>
      <c r="H413" s="438"/>
      <c r="I413" s="438"/>
      <c r="J413" s="438"/>
      <c r="K413" s="439"/>
      <c r="L413" s="61"/>
      <c r="M413" s="61"/>
      <c r="N413" s="61"/>
      <c r="O413" s="61"/>
      <c r="BS413" s="41"/>
      <c r="BT413" s="2" t="s">
        <v>979</v>
      </c>
    </row>
    <row r="414" spans="1:72" s="3" customFormat="1" ht="15" x14ac:dyDescent="0.25">
      <c r="A414" s="437" t="s">
        <v>3077</v>
      </c>
      <c r="B414" s="438"/>
      <c r="C414" s="438"/>
      <c r="D414" s="438"/>
      <c r="E414" s="438"/>
      <c r="F414" s="438"/>
      <c r="G414" s="438"/>
      <c r="H414" s="438"/>
      <c r="I414" s="438"/>
      <c r="J414" s="438"/>
      <c r="K414" s="439"/>
      <c r="L414" s="61">
        <v>62625.54</v>
      </c>
      <c r="M414" s="61">
        <v>60329.75</v>
      </c>
      <c r="N414" s="61"/>
      <c r="O414" s="61">
        <v>2295.79</v>
      </c>
      <c r="BS414" s="41"/>
      <c r="BT414" s="2" t="s">
        <v>3077</v>
      </c>
    </row>
    <row r="415" spans="1:72" s="3" customFormat="1" ht="15" x14ac:dyDescent="0.25">
      <c r="A415" s="437" t="s">
        <v>3078</v>
      </c>
      <c r="B415" s="438"/>
      <c r="C415" s="438"/>
      <c r="D415" s="438"/>
      <c r="E415" s="438"/>
      <c r="F415" s="438"/>
      <c r="G415" s="438"/>
      <c r="H415" s="438"/>
      <c r="I415" s="438"/>
      <c r="J415" s="438"/>
      <c r="K415" s="439"/>
      <c r="L415" s="61">
        <v>57313.26</v>
      </c>
      <c r="M415" s="61"/>
      <c r="N415" s="61"/>
      <c r="O415" s="61"/>
      <c r="BS415" s="41"/>
      <c r="BT415" s="2" t="s">
        <v>3078</v>
      </c>
    </row>
    <row r="416" spans="1:72" s="3" customFormat="1" ht="15" x14ac:dyDescent="0.25">
      <c r="A416" s="437" t="s">
        <v>3079</v>
      </c>
      <c r="B416" s="438"/>
      <c r="C416" s="438"/>
      <c r="D416" s="438"/>
      <c r="E416" s="438"/>
      <c r="F416" s="438"/>
      <c r="G416" s="438"/>
      <c r="H416" s="438"/>
      <c r="I416" s="438"/>
      <c r="J416" s="438"/>
      <c r="K416" s="439"/>
      <c r="L416" s="61">
        <v>31974.77</v>
      </c>
      <c r="M416" s="61"/>
      <c r="N416" s="61"/>
      <c r="O416" s="61"/>
      <c r="BS416" s="41"/>
      <c r="BT416" s="2" t="s">
        <v>3079</v>
      </c>
    </row>
    <row r="417" spans="1:72" s="3" customFormat="1" ht="15" x14ac:dyDescent="0.25">
      <c r="A417" s="437" t="s">
        <v>957</v>
      </c>
      <c r="B417" s="438"/>
      <c r="C417" s="438"/>
      <c r="D417" s="438"/>
      <c r="E417" s="438"/>
      <c r="F417" s="438"/>
      <c r="G417" s="438"/>
      <c r="H417" s="438"/>
      <c r="I417" s="438"/>
      <c r="J417" s="438"/>
      <c r="K417" s="439"/>
      <c r="L417" s="61">
        <v>151913.57</v>
      </c>
      <c r="M417" s="61"/>
      <c r="N417" s="61"/>
      <c r="O417" s="61"/>
      <c r="BS417" s="41"/>
      <c r="BT417" s="2" t="s">
        <v>957</v>
      </c>
    </row>
    <row r="418" spans="1:72" s="3" customFormat="1" ht="15" x14ac:dyDescent="0.25">
      <c r="A418" s="437" t="s">
        <v>958</v>
      </c>
      <c r="B418" s="438"/>
      <c r="C418" s="438"/>
      <c r="D418" s="438"/>
      <c r="E418" s="438"/>
      <c r="F418" s="438"/>
      <c r="G418" s="438"/>
      <c r="H418" s="438"/>
      <c r="I418" s="438"/>
      <c r="J418" s="438"/>
      <c r="K418" s="439"/>
      <c r="L418" s="61">
        <v>1322434.71</v>
      </c>
      <c r="M418" s="61"/>
      <c r="N418" s="61"/>
      <c r="O418" s="61"/>
      <c r="BS418" s="41"/>
      <c r="BT418" s="2" t="s">
        <v>958</v>
      </c>
    </row>
    <row r="419" spans="1:72" s="3" customFormat="1" ht="15" x14ac:dyDescent="0.25">
      <c r="A419" s="437" t="s">
        <v>983</v>
      </c>
      <c r="B419" s="438"/>
      <c r="C419" s="438"/>
      <c r="D419" s="438"/>
      <c r="E419" s="438"/>
      <c r="F419" s="438"/>
      <c r="G419" s="438"/>
      <c r="H419" s="438"/>
      <c r="I419" s="438"/>
      <c r="J419" s="438"/>
      <c r="K419" s="439"/>
      <c r="L419" s="61"/>
      <c r="M419" s="61"/>
      <c r="N419" s="61"/>
      <c r="O419" s="61"/>
      <c r="BS419" s="41"/>
      <c r="BT419" s="2" t="s">
        <v>983</v>
      </c>
    </row>
    <row r="420" spans="1:72" s="3" customFormat="1" ht="15" x14ac:dyDescent="0.25">
      <c r="A420" s="437" t="s">
        <v>986</v>
      </c>
      <c r="B420" s="438"/>
      <c r="C420" s="438"/>
      <c r="D420" s="438"/>
      <c r="E420" s="438"/>
      <c r="F420" s="438"/>
      <c r="G420" s="438"/>
      <c r="H420" s="438"/>
      <c r="I420" s="438"/>
      <c r="J420" s="438"/>
      <c r="K420" s="439"/>
      <c r="L420" s="61"/>
      <c r="M420" s="61"/>
      <c r="N420" s="61"/>
      <c r="O420" s="61"/>
      <c r="BS420" s="41"/>
      <c r="BT420" s="2" t="s">
        <v>986</v>
      </c>
    </row>
    <row r="421" spans="1:72" s="3" customFormat="1" ht="15" x14ac:dyDescent="0.25">
      <c r="A421" s="437" t="s">
        <v>3080</v>
      </c>
      <c r="B421" s="438"/>
      <c r="C421" s="438"/>
      <c r="D421" s="438"/>
      <c r="E421" s="438"/>
      <c r="F421" s="438"/>
      <c r="G421" s="438"/>
      <c r="H421" s="438"/>
      <c r="I421" s="438"/>
      <c r="J421" s="438"/>
      <c r="K421" s="439"/>
      <c r="L421" s="61">
        <v>5710311.7800000003</v>
      </c>
      <c r="M421" s="61"/>
      <c r="N421" s="61"/>
      <c r="O421" s="61"/>
      <c r="BS421" s="41"/>
      <c r="BT421" s="2" t="s">
        <v>3080</v>
      </c>
    </row>
    <row r="422" spans="1:72" s="3" customFormat="1" ht="15" x14ac:dyDescent="0.25">
      <c r="A422" s="437" t="s">
        <v>958</v>
      </c>
      <c r="B422" s="438"/>
      <c r="C422" s="438"/>
      <c r="D422" s="438"/>
      <c r="E422" s="438"/>
      <c r="F422" s="438"/>
      <c r="G422" s="438"/>
      <c r="H422" s="438"/>
      <c r="I422" s="438"/>
      <c r="J422" s="438"/>
      <c r="K422" s="439"/>
      <c r="L422" s="61">
        <v>5710311.7800000003</v>
      </c>
      <c r="M422" s="61"/>
      <c r="N422" s="61"/>
      <c r="O422" s="61"/>
      <c r="BS422" s="41"/>
      <c r="BT422" s="2" t="s">
        <v>958</v>
      </c>
    </row>
    <row r="423" spans="1:72" s="3" customFormat="1" ht="15" x14ac:dyDescent="0.25">
      <c r="A423" s="437" t="s">
        <v>988</v>
      </c>
      <c r="B423" s="438"/>
      <c r="C423" s="438"/>
      <c r="D423" s="438"/>
      <c r="E423" s="438"/>
      <c r="F423" s="438"/>
      <c r="G423" s="438"/>
      <c r="H423" s="438"/>
      <c r="I423" s="438"/>
      <c r="J423" s="438"/>
      <c r="K423" s="439"/>
      <c r="L423" s="61">
        <v>17276852.440000001</v>
      </c>
      <c r="M423" s="61"/>
      <c r="N423" s="61"/>
      <c r="O423" s="61"/>
      <c r="BS423" s="41"/>
      <c r="BT423" s="2" t="s">
        <v>988</v>
      </c>
    </row>
    <row r="424" spans="1:72" s="3" customFormat="1" ht="15" x14ac:dyDescent="0.25">
      <c r="A424" s="437" t="s">
        <v>989</v>
      </c>
      <c r="B424" s="438"/>
      <c r="C424" s="438"/>
      <c r="D424" s="438"/>
      <c r="E424" s="438"/>
      <c r="F424" s="438"/>
      <c r="G424" s="438"/>
      <c r="H424" s="438"/>
      <c r="I424" s="438"/>
      <c r="J424" s="438"/>
      <c r="K424" s="439"/>
      <c r="L424" s="61"/>
      <c r="M424" s="61"/>
      <c r="N424" s="61"/>
      <c r="O424" s="61"/>
      <c r="BS424" s="41"/>
      <c r="BT424" s="2" t="s">
        <v>989</v>
      </c>
    </row>
    <row r="425" spans="1:72" s="3" customFormat="1" ht="15" x14ac:dyDescent="0.25">
      <c r="A425" s="437" t="s">
        <v>1254</v>
      </c>
      <c r="B425" s="438"/>
      <c r="C425" s="438"/>
      <c r="D425" s="438"/>
      <c r="E425" s="438"/>
      <c r="F425" s="438"/>
      <c r="G425" s="438"/>
      <c r="H425" s="438"/>
      <c r="I425" s="438"/>
      <c r="J425" s="438"/>
      <c r="K425" s="439"/>
      <c r="L425" s="61">
        <v>504102.42</v>
      </c>
      <c r="M425" s="61"/>
      <c r="N425" s="61"/>
      <c r="O425" s="61"/>
      <c r="BS425" s="41"/>
      <c r="BT425" s="2" t="s">
        <v>1254</v>
      </c>
    </row>
    <row r="426" spans="1:72" s="3" customFormat="1" ht="15" x14ac:dyDescent="0.25">
      <c r="A426" s="437" t="s">
        <v>990</v>
      </c>
      <c r="B426" s="438"/>
      <c r="C426" s="438"/>
      <c r="D426" s="438"/>
      <c r="E426" s="438"/>
      <c r="F426" s="438"/>
      <c r="G426" s="438"/>
      <c r="H426" s="438"/>
      <c r="I426" s="438"/>
      <c r="J426" s="438"/>
      <c r="K426" s="439"/>
      <c r="L426" s="61">
        <v>10249904.960000001</v>
      </c>
      <c r="M426" s="61"/>
      <c r="N426" s="61"/>
      <c r="O426" s="61"/>
      <c r="BS426" s="41"/>
      <c r="BT426" s="2" t="s">
        <v>990</v>
      </c>
    </row>
    <row r="427" spans="1:72" s="3" customFormat="1" ht="15" x14ac:dyDescent="0.25">
      <c r="A427" s="437" t="s">
        <v>991</v>
      </c>
      <c r="B427" s="438"/>
      <c r="C427" s="438"/>
      <c r="D427" s="438"/>
      <c r="E427" s="438"/>
      <c r="F427" s="438"/>
      <c r="G427" s="438"/>
      <c r="H427" s="438"/>
      <c r="I427" s="438"/>
      <c r="J427" s="438"/>
      <c r="K427" s="439"/>
      <c r="L427" s="61">
        <v>60414.5</v>
      </c>
      <c r="M427" s="61"/>
      <c r="N427" s="61"/>
      <c r="O427" s="61"/>
      <c r="BS427" s="41"/>
      <c r="BT427" s="2" t="s">
        <v>991</v>
      </c>
    </row>
    <row r="428" spans="1:72" s="3" customFormat="1" ht="15" x14ac:dyDescent="0.25">
      <c r="A428" s="437" t="s">
        <v>1255</v>
      </c>
      <c r="B428" s="438"/>
      <c r="C428" s="438"/>
      <c r="D428" s="438"/>
      <c r="E428" s="438"/>
      <c r="F428" s="438"/>
      <c r="G428" s="438"/>
      <c r="H428" s="438"/>
      <c r="I428" s="438"/>
      <c r="J428" s="438"/>
      <c r="K428" s="439"/>
      <c r="L428" s="61">
        <v>8049.49</v>
      </c>
      <c r="M428" s="61"/>
      <c r="N428" s="61"/>
      <c r="O428" s="61"/>
      <c r="BS428" s="41"/>
      <c r="BT428" s="2" t="s">
        <v>1255</v>
      </c>
    </row>
    <row r="429" spans="1:72" s="3" customFormat="1" ht="15" x14ac:dyDescent="0.25">
      <c r="A429" s="437" t="s">
        <v>993</v>
      </c>
      <c r="B429" s="438"/>
      <c r="C429" s="438"/>
      <c r="D429" s="438"/>
      <c r="E429" s="438"/>
      <c r="F429" s="438"/>
      <c r="G429" s="438"/>
      <c r="H429" s="438"/>
      <c r="I429" s="438"/>
      <c r="J429" s="438"/>
      <c r="K429" s="439"/>
      <c r="L429" s="61">
        <v>5710311.7800000003</v>
      </c>
      <c r="M429" s="61"/>
      <c r="N429" s="61"/>
      <c r="O429" s="61"/>
      <c r="BS429" s="41"/>
      <c r="BT429" s="2" t="s">
        <v>993</v>
      </c>
    </row>
    <row r="430" spans="1:72" s="3" customFormat="1" ht="15" x14ac:dyDescent="0.25">
      <c r="A430" s="437" t="s">
        <v>994</v>
      </c>
      <c r="B430" s="438"/>
      <c r="C430" s="438"/>
      <c r="D430" s="438"/>
      <c r="E430" s="438"/>
      <c r="F430" s="438"/>
      <c r="G430" s="438"/>
      <c r="H430" s="438"/>
      <c r="I430" s="438"/>
      <c r="J430" s="438"/>
      <c r="K430" s="439"/>
      <c r="L430" s="61">
        <v>493099.14</v>
      </c>
      <c r="M430" s="61"/>
      <c r="N430" s="61"/>
      <c r="O430" s="61"/>
      <c r="BS430" s="41"/>
      <c r="BT430" s="2" t="s">
        <v>994</v>
      </c>
    </row>
    <row r="431" spans="1:72" s="3" customFormat="1" ht="15" x14ac:dyDescent="0.25">
      <c r="A431" s="437" t="s">
        <v>995</v>
      </c>
      <c r="B431" s="438"/>
      <c r="C431" s="438"/>
      <c r="D431" s="438"/>
      <c r="E431" s="438"/>
      <c r="F431" s="438"/>
      <c r="G431" s="438"/>
      <c r="H431" s="438"/>
      <c r="I431" s="438"/>
      <c r="J431" s="438"/>
      <c r="K431" s="439"/>
      <c r="L431" s="61">
        <v>259019.64</v>
      </c>
      <c r="M431" s="61"/>
      <c r="N431" s="61"/>
      <c r="O431" s="61"/>
      <c r="BS431" s="41"/>
      <c r="BT431" s="2" t="s">
        <v>995</v>
      </c>
    </row>
    <row r="432" spans="1:72" s="3" customFormat="1" ht="15" x14ac:dyDescent="0.25">
      <c r="A432" s="437" t="s">
        <v>996</v>
      </c>
      <c r="B432" s="438"/>
      <c r="C432" s="438"/>
      <c r="D432" s="438"/>
      <c r="E432" s="438"/>
      <c r="F432" s="438"/>
      <c r="G432" s="438"/>
      <c r="H432" s="438"/>
      <c r="I432" s="438"/>
      <c r="J432" s="438"/>
      <c r="K432" s="439"/>
      <c r="L432" s="61">
        <v>11566540.66</v>
      </c>
      <c r="M432" s="61"/>
      <c r="N432" s="61"/>
      <c r="O432" s="61"/>
      <c r="BS432" s="41"/>
      <c r="BT432" s="2" t="s">
        <v>996</v>
      </c>
    </row>
    <row r="433" spans="1:74" s="3" customFormat="1" ht="15" x14ac:dyDescent="0.25">
      <c r="A433" s="437" t="s">
        <v>997</v>
      </c>
      <c r="B433" s="438"/>
      <c r="C433" s="438"/>
      <c r="D433" s="438"/>
      <c r="E433" s="438"/>
      <c r="F433" s="438"/>
      <c r="G433" s="438"/>
      <c r="H433" s="438"/>
      <c r="I433" s="438"/>
      <c r="J433" s="438"/>
      <c r="K433" s="439"/>
      <c r="L433" s="61">
        <v>601460.11</v>
      </c>
      <c r="M433" s="61"/>
      <c r="N433" s="61"/>
      <c r="O433" s="61"/>
      <c r="BS433" s="41"/>
      <c r="BT433" s="2" t="s">
        <v>997</v>
      </c>
    </row>
    <row r="434" spans="1:74" s="3" customFormat="1" ht="15" x14ac:dyDescent="0.25">
      <c r="A434" s="440" t="s">
        <v>988</v>
      </c>
      <c r="B434" s="441"/>
      <c r="C434" s="441"/>
      <c r="D434" s="441"/>
      <c r="E434" s="441"/>
      <c r="F434" s="441"/>
      <c r="G434" s="441"/>
      <c r="H434" s="441"/>
      <c r="I434" s="441"/>
      <c r="J434" s="441"/>
      <c r="K434" s="442"/>
      <c r="L434" s="39">
        <v>12168000.77</v>
      </c>
      <c r="M434" s="39"/>
      <c r="N434" s="39"/>
      <c r="O434" s="39"/>
      <c r="BS434" s="41"/>
      <c r="BU434" s="41" t="s">
        <v>988</v>
      </c>
    </row>
    <row r="435" spans="1:74" s="3" customFormat="1" ht="15" x14ac:dyDescent="0.25">
      <c r="A435" s="437" t="s">
        <v>998</v>
      </c>
      <c r="B435" s="438"/>
      <c r="C435" s="438"/>
      <c r="D435" s="438"/>
      <c r="E435" s="438"/>
      <c r="F435" s="438"/>
      <c r="G435" s="438"/>
      <c r="H435" s="438"/>
      <c r="I435" s="438"/>
      <c r="J435" s="438"/>
      <c r="K435" s="439"/>
      <c r="L435" s="61">
        <v>255528.02</v>
      </c>
      <c r="M435" s="61"/>
      <c r="N435" s="61"/>
      <c r="O435" s="61"/>
      <c r="BS435" s="41"/>
      <c r="BT435" s="2" t="s">
        <v>998</v>
      </c>
      <c r="BU435" s="41"/>
    </row>
    <row r="436" spans="1:74" s="3" customFormat="1" ht="15" x14ac:dyDescent="0.25">
      <c r="A436" s="437" t="s">
        <v>999</v>
      </c>
      <c r="B436" s="438"/>
      <c r="C436" s="438"/>
      <c r="D436" s="438"/>
      <c r="E436" s="438"/>
      <c r="F436" s="438"/>
      <c r="G436" s="438"/>
      <c r="H436" s="438"/>
      <c r="I436" s="438"/>
      <c r="J436" s="438"/>
      <c r="K436" s="439"/>
      <c r="L436" s="61">
        <v>425880.03</v>
      </c>
      <c r="M436" s="61"/>
      <c r="N436" s="61"/>
      <c r="O436" s="61"/>
      <c r="BS436" s="41"/>
      <c r="BT436" s="2" t="s">
        <v>999</v>
      </c>
      <c r="BU436" s="41"/>
    </row>
    <row r="437" spans="1:74" s="3" customFormat="1" ht="15" x14ac:dyDescent="0.25">
      <c r="A437" s="437" t="s">
        <v>1000</v>
      </c>
      <c r="B437" s="438"/>
      <c r="C437" s="438"/>
      <c r="D437" s="438"/>
      <c r="E437" s="438"/>
      <c r="F437" s="438"/>
      <c r="G437" s="438"/>
      <c r="H437" s="438"/>
      <c r="I437" s="438"/>
      <c r="J437" s="438"/>
      <c r="K437" s="439"/>
      <c r="L437" s="61">
        <v>304200.02</v>
      </c>
      <c r="M437" s="61"/>
      <c r="N437" s="61"/>
      <c r="O437" s="61"/>
      <c r="BS437" s="41"/>
      <c r="BT437" s="2" t="s">
        <v>1000</v>
      </c>
      <c r="BU437" s="41"/>
    </row>
    <row r="438" spans="1:74" s="3" customFormat="1" ht="15" x14ac:dyDescent="0.25">
      <c r="A438" s="437" t="s">
        <v>1001</v>
      </c>
      <c r="B438" s="438"/>
      <c r="C438" s="438"/>
      <c r="D438" s="438"/>
      <c r="E438" s="438"/>
      <c r="F438" s="438"/>
      <c r="G438" s="438"/>
      <c r="H438" s="438"/>
      <c r="I438" s="438"/>
      <c r="J438" s="438"/>
      <c r="K438" s="439"/>
      <c r="L438" s="61">
        <v>243360.02</v>
      </c>
      <c r="M438" s="61"/>
      <c r="N438" s="61"/>
      <c r="O438" s="61"/>
      <c r="BS438" s="41"/>
      <c r="BT438" s="2" t="s">
        <v>1001</v>
      </c>
      <c r="BU438" s="41"/>
    </row>
    <row r="439" spans="1:74" s="3" customFormat="1" ht="15" x14ac:dyDescent="0.25">
      <c r="A439" s="440" t="s">
        <v>988</v>
      </c>
      <c r="B439" s="441"/>
      <c r="C439" s="441"/>
      <c r="D439" s="441"/>
      <c r="E439" s="441"/>
      <c r="F439" s="441"/>
      <c r="G439" s="441"/>
      <c r="H439" s="441"/>
      <c r="I439" s="441"/>
      <c r="J439" s="441"/>
      <c r="K439" s="442"/>
      <c r="L439" s="39">
        <v>13396968.859999999</v>
      </c>
      <c r="M439" s="39"/>
      <c r="N439" s="39"/>
      <c r="O439" s="39"/>
      <c r="BS439" s="41"/>
      <c r="BU439" s="41" t="s">
        <v>988</v>
      </c>
    </row>
    <row r="440" spans="1:74" s="3" customFormat="1" ht="15" x14ac:dyDescent="0.25">
      <c r="A440" s="437" t="s">
        <v>3081</v>
      </c>
      <c r="B440" s="438"/>
      <c r="C440" s="438"/>
      <c r="D440" s="438"/>
      <c r="E440" s="438"/>
      <c r="F440" s="438"/>
      <c r="G440" s="438"/>
      <c r="H440" s="438"/>
      <c r="I440" s="438"/>
      <c r="J440" s="438"/>
      <c r="K440" s="439"/>
      <c r="L440" s="61">
        <v>19107280.640000001</v>
      </c>
      <c r="M440" s="61"/>
      <c r="N440" s="61"/>
      <c r="O440" s="61"/>
      <c r="BS440" s="41"/>
      <c r="BT440" s="2" t="s">
        <v>3081</v>
      </c>
      <c r="BU440" s="41"/>
    </row>
    <row r="441" spans="1:74" s="3" customFormat="1" ht="15" x14ac:dyDescent="0.25">
      <c r="A441" s="437" t="s">
        <v>1003</v>
      </c>
      <c r="B441" s="438"/>
      <c r="C441" s="438"/>
      <c r="D441" s="438"/>
      <c r="E441" s="438"/>
      <c r="F441" s="438"/>
      <c r="G441" s="438"/>
      <c r="H441" s="438"/>
      <c r="I441" s="438"/>
      <c r="J441" s="438"/>
      <c r="K441" s="439"/>
      <c r="L441" s="61">
        <v>573218.42000000004</v>
      </c>
      <c r="M441" s="61"/>
      <c r="N441" s="61"/>
      <c r="O441" s="61"/>
      <c r="BS441" s="41"/>
      <c r="BT441" s="2" t="s">
        <v>1003</v>
      </c>
      <c r="BU441" s="41"/>
    </row>
    <row r="442" spans="1:74" s="3" customFormat="1" ht="15" x14ac:dyDescent="0.25">
      <c r="A442" s="440" t="s">
        <v>1004</v>
      </c>
      <c r="B442" s="441"/>
      <c r="C442" s="441"/>
      <c r="D442" s="441"/>
      <c r="E442" s="441"/>
      <c r="F442" s="441"/>
      <c r="G442" s="441"/>
      <c r="H442" s="441"/>
      <c r="I442" s="441"/>
      <c r="J442" s="441"/>
      <c r="K442" s="442"/>
      <c r="L442" s="39">
        <v>19680499.059999999</v>
      </c>
      <c r="M442" s="39"/>
      <c r="N442" s="39"/>
      <c r="O442" s="39"/>
      <c r="BS442" s="41"/>
      <c r="BU442" s="41" t="s">
        <v>1004</v>
      </c>
    </row>
    <row r="443" spans="1:74" s="3" customFormat="1" ht="15" x14ac:dyDescent="0.25">
      <c r="A443" s="437" t="s">
        <v>1005</v>
      </c>
      <c r="B443" s="438"/>
      <c r="C443" s="438"/>
      <c r="D443" s="438"/>
      <c r="E443" s="438"/>
      <c r="F443" s="438"/>
      <c r="G443" s="438"/>
      <c r="H443" s="438"/>
      <c r="I443" s="438"/>
      <c r="J443" s="438"/>
      <c r="K443" s="439"/>
      <c r="L443" s="61">
        <v>3936099.81</v>
      </c>
      <c r="M443" s="61"/>
      <c r="N443" s="61"/>
      <c r="O443" s="61"/>
      <c r="BS443" s="41"/>
      <c r="BT443" s="2" t="s">
        <v>1005</v>
      </c>
      <c r="BU443" s="41"/>
    </row>
    <row r="444" spans="1:74" s="3" customFormat="1" ht="15" x14ac:dyDescent="0.25">
      <c r="A444" s="440" t="s">
        <v>1006</v>
      </c>
      <c r="B444" s="441"/>
      <c r="C444" s="441"/>
      <c r="D444" s="441"/>
      <c r="E444" s="441"/>
      <c r="F444" s="441"/>
      <c r="G444" s="441"/>
      <c r="H444" s="441"/>
      <c r="I444" s="441"/>
      <c r="J444" s="441"/>
      <c r="K444" s="442"/>
      <c r="L444" s="39">
        <v>23616598.870000001</v>
      </c>
      <c r="M444" s="39"/>
      <c r="N444" s="39"/>
      <c r="O444" s="39"/>
      <c r="BS444" s="41"/>
      <c r="BU444" s="41"/>
      <c r="BV444" s="41" t="s">
        <v>1006</v>
      </c>
    </row>
    <row r="445" spans="1:74" s="3" customFormat="1" ht="53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74" s="16" customFormat="1" ht="12.75" customHeight="1" x14ac:dyDescent="0.2">
      <c r="A446" s="444" t="s">
        <v>1257</v>
      </c>
      <c r="B446" s="444"/>
      <c r="C446" s="444"/>
      <c r="D446" s="444"/>
      <c r="E446" s="444"/>
      <c r="F446" s="444"/>
      <c r="G446" s="444"/>
      <c r="H446" s="444"/>
      <c r="I446" s="444"/>
      <c r="J446" s="444"/>
      <c r="K446" s="444"/>
      <c r="L446" s="444"/>
      <c r="M446" s="444"/>
      <c r="N446" s="444"/>
      <c r="O446" s="444"/>
      <c r="P446" s="62"/>
      <c r="Q446" s="62"/>
      <c r="R446" s="62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</row>
    <row r="447" spans="1:74" s="16" customFormat="1" ht="12.75" customHeight="1" x14ac:dyDescent="0.2">
      <c r="A447" s="443" t="s">
        <v>1008</v>
      </c>
      <c r="B447" s="443"/>
      <c r="C447" s="443"/>
      <c r="D447" s="443"/>
      <c r="E447" s="443"/>
      <c r="F447" s="443"/>
      <c r="G447" s="443"/>
      <c r="H447" s="443"/>
      <c r="I447" s="443"/>
      <c r="J447" s="443"/>
      <c r="K447" s="443"/>
      <c r="L447" s="443"/>
      <c r="M447" s="443"/>
      <c r="N447" s="443"/>
      <c r="O447" s="443"/>
      <c r="P447" s="63"/>
      <c r="Q447" s="63"/>
      <c r="R447" s="63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</row>
    <row r="448" spans="1:74" s="16" customFormat="1" ht="13.5" customHeight="1" x14ac:dyDescent="0.25">
      <c r="A448" s="14"/>
      <c r="B448" s="14"/>
      <c r="C448" s="14"/>
      <c r="D448" s="14"/>
      <c r="E448" s="14"/>
      <c r="F448" s="14"/>
      <c r="G448" s="14"/>
      <c r="H448" s="64"/>
      <c r="I448" s="10"/>
      <c r="J448" s="10"/>
      <c r="K448" s="10"/>
      <c r="L448" s="10"/>
      <c r="M448" s="14"/>
      <c r="N448" s="14"/>
      <c r="O448" s="14"/>
      <c r="P448" s="3"/>
      <c r="Q448" s="3"/>
      <c r="R448" s="3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</row>
    <row r="449" spans="1:74" s="16" customFormat="1" ht="12.75" customHeight="1" x14ac:dyDescent="0.2">
      <c r="A449" s="444" t="s">
        <v>2024</v>
      </c>
      <c r="B449" s="444"/>
      <c r="C449" s="444"/>
      <c r="D449" s="444"/>
      <c r="E449" s="444"/>
      <c r="F449" s="444"/>
      <c r="G449" s="444"/>
      <c r="H449" s="444"/>
      <c r="I449" s="444"/>
      <c r="J449" s="444"/>
      <c r="K449" s="444"/>
      <c r="L449" s="444"/>
      <c r="M449" s="444"/>
      <c r="N449" s="444"/>
      <c r="O449" s="444"/>
      <c r="P449" s="62"/>
      <c r="Q449" s="62"/>
      <c r="R449" s="62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</row>
    <row r="450" spans="1:74" s="16" customFormat="1" ht="12.75" customHeight="1" x14ac:dyDescent="0.2">
      <c r="A450" s="443" t="s">
        <v>1008</v>
      </c>
      <c r="B450" s="443"/>
      <c r="C450" s="443"/>
      <c r="D450" s="443"/>
      <c r="E450" s="443"/>
      <c r="F450" s="443"/>
      <c r="G450" s="443"/>
      <c r="H450" s="443"/>
      <c r="I450" s="443"/>
      <c r="J450" s="443"/>
      <c r="K450" s="443"/>
      <c r="L450" s="443"/>
      <c r="M450" s="443"/>
      <c r="N450" s="443"/>
      <c r="O450" s="443"/>
      <c r="P450" s="63"/>
      <c r="Q450" s="63"/>
      <c r="R450" s="63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74" s="16" customFormat="1" ht="13.5" customHeight="1" x14ac:dyDescent="0.25">
      <c r="A451" s="14"/>
      <c r="B451" s="14"/>
      <c r="C451" s="14"/>
      <c r="D451" s="14"/>
      <c r="E451" s="14"/>
      <c r="F451" s="14"/>
      <c r="G451" s="14"/>
      <c r="H451" s="64"/>
      <c r="I451" s="10"/>
      <c r="J451" s="10"/>
      <c r="K451" s="10"/>
      <c r="L451" s="10"/>
      <c r="M451" s="14"/>
      <c r="N451" s="14"/>
      <c r="O451" s="14"/>
      <c r="P451" s="3"/>
      <c r="Q451" s="3"/>
      <c r="R451" s="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</row>
    <row r="452" spans="1:74" s="16" customFormat="1" ht="12.75" customHeight="1" x14ac:dyDescent="0.2">
      <c r="A452" s="444" t="s">
        <v>2025</v>
      </c>
      <c r="B452" s="444"/>
      <c r="C452" s="444"/>
      <c r="D452" s="444"/>
      <c r="E452" s="444"/>
      <c r="F452" s="444"/>
      <c r="G452" s="444"/>
      <c r="H452" s="444"/>
      <c r="I452" s="444"/>
      <c r="J452" s="444"/>
      <c r="K452" s="444"/>
      <c r="L452" s="444"/>
      <c r="M452" s="444"/>
      <c r="N452" s="444"/>
      <c r="O452" s="444"/>
      <c r="P452" s="62"/>
      <c r="Q452" s="62"/>
      <c r="R452" s="62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</row>
    <row r="453" spans="1:74" s="16" customFormat="1" ht="12.75" customHeight="1" x14ac:dyDescent="0.2">
      <c r="A453" s="443" t="s">
        <v>1008</v>
      </c>
      <c r="B453" s="443"/>
      <c r="C453" s="443"/>
      <c r="D453" s="443"/>
      <c r="E453" s="443"/>
      <c r="F453" s="443"/>
      <c r="G453" s="443"/>
      <c r="H453" s="443"/>
      <c r="I453" s="443"/>
      <c r="J453" s="443"/>
      <c r="K453" s="443"/>
      <c r="L453" s="443"/>
      <c r="M453" s="443"/>
      <c r="N453" s="443"/>
      <c r="O453" s="443"/>
      <c r="P453" s="63"/>
      <c r="Q453" s="63"/>
      <c r="R453" s="63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</row>
    <row r="454" spans="1:74" s="16" customFormat="1" ht="13.5" customHeight="1" x14ac:dyDescent="0.25">
      <c r="A454" s="14"/>
      <c r="B454" s="14"/>
      <c r="C454" s="14"/>
      <c r="D454" s="14"/>
      <c r="E454" s="14"/>
      <c r="F454" s="14"/>
      <c r="G454" s="14"/>
      <c r="H454" s="64"/>
      <c r="I454" s="10"/>
      <c r="J454" s="10"/>
      <c r="K454" s="10"/>
      <c r="L454" s="10"/>
      <c r="M454" s="14"/>
      <c r="N454" s="14"/>
      <c r="O454" s="14"/>
      <c r="P454" s="3"/>
      <c r="Q454" s="3"/>
      <c r="R454" s="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74" s="3" customFormat="1" ht="15" x14ac:dyDescent="0.25">
      <c r="A455" s="4"/>
      <c r="B455" s="4"/>
      <c r="C455" s="4"/>
      <c r="D455" s="4"/>
      <c r="E455" s="4"/>
      <c r="F455" s="4"/>
      <c r="G455" s="4"/>
      <c r="H455" s="14"/>
      <c r="I455" s="65"/>
      <c r="J455" s="65"/>
      <c r="K455" s="65"/>
      <c r="L455" s="65"/>
      <c r="M455" s="4"/>
      <c r="N455" s="4"/>
      <c r="O455" s="4"/>
    </row>
  </sheetData>
  <mergeCells count="261">
    <mergeCell ref="A449:O449"/>
    <mergeCell ref="A450:O450"/>
    <mergeCell ref="A452:O452"/>
    <mergeCell ref="A453:O453"/>
    <mergeCell ref="A442:K442"/>
    <mergeCell ref="A443:K443"/>
    <mergeCell ref="A444:K444"/>
    <mergeCell ref="A446:O446"/>
    <mergeCell ref="A447:O447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U51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3082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3083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3083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2593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432" t="s">
        <v>2595</v>
      </c>
      <c r="D30" s="432"/>
      <c r="E30" s="432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432" t="s">
        <v>1489</v>
      </c>
      <c r="D34" s="432"/>
      <c r="E34" s="432"/>
      <c r="F34" s="35" t="s">
        <v>2406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3084</v>
      </c>
      <c r="C35" s="432" t="s">
        <v>2601</v>
      </c>
      <c r="D35" s="432"/>
      <c r="E35" s="432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432" t="s">
        <v>2038</v>
      </c>
      <c r="D36" s="432"/>
      <c r="E36" s="432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432" t="s">
        <v>3085</v>
      </c>
      <c r="D41" s="432"/>
      <c r="E41" s="432"/>
      <c r="F41" s="35" t="s">
        <v>2406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3085</v>
      </c>
    </row>
    <row r="42" spans="1:69" s="3" customFormat="1" ht="45" x14ac:dyDescent="0.25">
      <c r="A42" s="35" t="s">
        <v>2046</v>
      </c>
      <c r="B42" s="36" t="s">
        <v>1490</v>
      </c>
      <c r="C42" s="432" t="s">
        <v>3086</v>
      </c>
      <c r="D42" s="432"/>
      <c r="E42" s="432"/>
      <c r="F42" s="35" t="s">
        <v>2406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3086</v>
      </c>
    </row>
    <row r="43" spans="1:69" s="3" customFormat="1" ht="67.5" x14ac:dyDescent="0.25">
      <c r="A43" s="35" t="s">
        <v>89</v>
      </c>
      <c r="B43" s="36" t="s">
        <v>132</v>
      </c>
      <c r="C43" s="432" t="s">
        <v>133</v>
      </c>
      <c r="D43" s="432"/>
      <c r="E43" s="432"/>
      <c r="F43" s="35" t="s">
        <v>109</v>
      </c>
      <c r="G43" s="55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3087</v>
      </c>
      <c r="O43" s="39">
        <v>35.01</v>
      </c>
      <c r="BP43" s="33"/>
      <c r="BQ43" s="41" t="s">
        <v>133</v>
      </c>
    </row>
    <row r="44" spans="1:69" s="3" customFormat="1" ht="15" x14ac:dyDescent="0.25">
      <c r="A44" s="47"/>
      <c r="B44" s="48"/>
      <c r="C44" s="48"/>
      <c r="D44" s="48"/>
      <c r="E44" s="49" t="s">
        <v>3088</v>
      </c>
      <c r="F44" s="49"/>
      <c r="G44" s="50"/>
      <c r="H44" s="51"/>
      <c r="I44" s="17"/>
      <c r="J44" s="17"/>
      <c r="K44" s="17"/>
      <c r="L44" s="52">
        <v>1263.9000000000001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3089</v>
      </c>
      <c r="F45" s="49"/>
      <c r="G45" s="50"/>
      <c r="H45" s="51"/>
      <c r="I45" s="17"/>
      <c r="J45" s="17"/>
      <c r="K45" s="17"/>
      <c r="L45" s="52">
        <v>664.52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3740.2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98</v>
      </c>
      <c r="B47" s="36" t="s">
        <v>3090</v>
      </c>
      <c r="C47" s="432" t="s">
        <v>3091</v>
      </c>
      <c r="D47" s="432"/>
      <c r="E47" s="432"/>
      <c r="F47" s="35" t="s">
        <v>2406</v>
      </c>
      <c r="G47" s="55">
        <v>1</v>
      </c>
      <c r="H47" s="39"/>
      <c r="I47" s="39"/>
      <c r="J47" s="39"/>
      <c r="K47" s="37" t="s">
        <v>52</v>
      </c>
      <c r="L47" s="39"/>
      <c r="M47" s="39"/>
      <c r="N47" s="40"/>
      <c r="O47" s="39"/>
      <c r="BP47" s="33"/>
      <c r="BQ47" s="41" t="s">
        <v>3091</v>
      </c>
    </row>
    <row r="48" spans="1:69" s="3" customFormat="1" ht="15" x14ac:dyDescent="0.25">
      <c r="A48" s="434" t="s">
        <v>1493</v>
      </c>
      <c r="B48" s="435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6"/>
      <c r="BP48" s="33" t="s">
        <v>1493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432" t="s">
        <v>204</v>
      </c>
      <c r="D49" s="432"/>
      <c r="E49" s="432"/>
      <c r="F49" s="35" t="s">
        <v>174</v>
      </c>
      <c r="G49" s="56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3092</v>
      </c>
      <c r="O49" s="39">
        <v>9097.35</v>
      </c>
      <c r="BP49" s="33"/>
      <c r="BQ49" s="41" t="s">
        <v>204</v>
      </c>
    </row>
    <row r="50" spans="1:69" s="3" customFormat="1" ht="15" x14ac:dyDescent="0.25">
      <c r="A50" s="42"/>
      <c r="B50" s="43"/>
      <c r="C50" s="44" t="s">
        <v>3093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3094</v>
      </c>
      <c r="F51" s="49"/>
      <c r="G51" s="50"/>
      <c r="H51" s="51"/>
      <c r="I51" s="17"/>
      <c r="J51" s="17"/>
      <c r="K51" s="17"/>
      <c r="L51" s="52">
        <v>69873.02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3095</v>
      </c>
      <c r="F52" s="49"/>
      <c r="G52" s="50"/>
      <c r="H52" s="51"/>
      <c r="I52" s="17"/>
      <c r="J52" s="17"/>
      <c r="K52" s="17"/>
      <c r="L52" s="52">
        <v>36737.360000000001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193818.52</v>
      </c>
      <c r="M53" s="53"/>
      <c r="N53" s="53"/>
      <c r="O53" s="54"/>
      <c r="BP53" s="33"/>
      <c r="BQ53" s="41"/>
    </row>
    <row r="54" spans="1:69" s="3" customFormat="1" ht="67.5" x14ac:dyDescent="0.25">
      <c r="A54" s="35" t="s">
        <v>106</v>
      </c>
      <c r="B54" s="36" t="s">
        <v>1498</v>
      </c>
      <c r="C54" s="432" t="s">
        <v>3096</v>
      </c>
      <c r="D54" s="432"/>
      <c r="E54" s="432"/>
      <c r="F54" s="35" t="s">
        <v>437</v>
      </c>
      <c r="G54" s="55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BP54" s="33"/>
      <c r="BQ54" s="41" t="s">
        <v>3096</v>
      </c>
    </row>
    <row r="55" spans="1:69" s="3" customFormat="1" ht="68.25" x14ac:dyDescent="0.25">
      <c r="A55" s="35" t="s">
        <v>1082</v>
      </c>
      <c r="B55" s="36" t="s">
        <v>1498</v>
      </c>
      <c r="C55" s="432" t="s">
        <v>3097</v>
      </c>
      <c r="D55" s="432"/>
      <c r="E55" s="432"/>
      <c r="F55" s="35" t="s">
        <v>437</v>
      </c>
      <c r="G55" s="55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BP55" s="33"/>
      <c r="BQ55" s="41" t="s">
        <v>3097</v>
      </c>
    </row>
    <row r="56" spans="1:69" s="3" customFormat="1" ht="67.5" x14ac:dyDescent="0.25">
      <c r="A56" s="35" t="s">
        <v>119</v>
      </c>
      <c r="B56" s="36" t="s">
        <v>1498</v>
      </c>
      <c r="C56" s="432" t="s">
        <v>3098</v>
      </c>
      <c r="D56" s="432"/>
      <c r="E56" s="432"/>
      <c r="F56" s="35" t="s">
        <v>437</v>
      </c>
      <c r="G56" s="55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BP56" s="33"/>
      <c r="BQ56" s="41" t="s">
        <v>3098</v>
      </c>
    </row>
    <row r="57" spans="1:69" s="3" customFormat="1" ht="67.5" x14ac:dyDescent="0.25">
      <c r="A57" s="35" t="s">
        <v>1088</v>
      </c>
      <c r="B57" s="36" t="s">
        <v>2621</v>
      </c>
      <c r="C57" s="432" t="s">
        <v>2622</v>
      </c>
      <c r="D57" s="432"/>
      <c r="E57" s="432"/>
      <c r="F57" s="35" t="s">
        <v>174</v>
      </c>
      <c r="G57" s="56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BP57" s="33"/>
      <c r="BQ57" s="41" t="s">
        <v>2622</v>
      </c>
    </row>
    <row r="58" spans="1:69" s="3" customFormat="1" ht="15" x14ac:dyDescent="0.25">
      <c r="A58" s="42"/>
      <c r="B58" s="43"/>
      <c r="C58" s="44" t="s">
        <v>3099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15" x14ac:dyDescent="0.25">
      <c r="A59" s="434" t="s">
        <v>2053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6"/>
      <c r="BP59" s="33" t="s">
        <v>2053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432" t="s">
        <v>256</v>
      </c>
      <c r="D60" s="432"/>
      <c r="E60" s="432"/>
      <c r="F60" s="35" t="s">
        <v>238</v>
      </c>
      <c r="G60" s="38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3100</v>
      </c>
      <c r="O60" s="39">
        <v>15491.6</v>
      </c>
      <c r="BP60" s="33"/>
      <c r="BQ60" s="41" t="s">
        <v>256</v>
      </c>
    </row>
    <row r="61" spans="1:69" s="3" customFormat="1" ht="15" x14ac:dyDescent="0.25">
      <c r="A61" s="42"/>
      <c r="B61" s="43"/>
      <c r="C61" s="44" t="s">
        <v>1506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3101</v>
      </c>
      <c r="F62" s="49"/>
      <c r="G62" s="50"/>
      <c r="H62" s="51"/>
      <c r="I62" s="17"/>
      <c r="J62" s="17"/>
      <c r="K62" s="17"/>
      <c r="L62" s="52">
        <v>173603.21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3102</v>
      </c>
      <c r="F63" s="49"/>
      <c r="G63" s="50"/>
      <c r="H63" s="51"/>
      <c r="I63" s="17"/>
      <c r="J63" s="17"/>
      <c r="K63" s="17"/>
      <c r="L63" s="52">
        <v>91275.91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478135.46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432" t="s">
        <v>247</v>
      </c>
      <c r="D65" s="432"/>
      <c r="E65" s="432"/>
      <c r="F65" s="35" t="s">
        <v>238</v>
      </c>
      <c r="G65" s="56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3103</v>
      </c>
      <c r="O65" s="39">
        <v>11595.17</v>
      </c>
      <c r="BP65" s="33"/>
      <c r="BQ65" s="41" t="s">
        <v>247</v>
      </c>
    </row>
    <row r="66" spans="1:69" s="3" customFormat="1" ht="15" x14ac:dyDescent="0.25">
      <c r="A66" s="42"/>
      <c r="B66" s="43"/>
      <c r="C66" s="44" t="s">
        <v>3104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3105</v>
      </c>
      <c r="F67" s="49"/>
      <c r="G67" s="50"/>
      <c r="H67" s="51"/>
      <c r="I67" s="17"/>
      <c r="J67" s="17"/>
      <c r="K67" s="17"/>
      <c r="L67" s="52">
        <v>72773.56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3106</v>
      </c>
      <c r="F68" s="49"/>
      <c r="G68" s="50"/>
      <c r="H68" s="51"/>
      <c r="I68" s="17"/>
      <c r="J68" s="17"/>
      <c r="K68" s="17"/>
      <c r="L68" s="52">
        <v>38262.39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199875.35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1097</v>
      </c>
      <c r="B70" s="36" t="s">
        <v>1521</v>
      </c>
      <c r="C70" s="432" t="s">
        <v>1522</v>
      </c>
      <c r="D70" s="432"/>
      <c r="E70" s="432"/>
      <c r="F70" s="35" t="s">
        <v>56</v>
      </c>
      <c r="G70" s="38">
        <v>0.2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3107</v>
      </c>
      <c r="O70" s="39">
        <v>1034.42</v>
      </c>
      <c r="BP70" s="33"/>
      <c r="BQ70" s="41" t="s">
        <v>1522</v>
      </c>
    </row>
    <row r="71" spans="1:69" s="3" customFormat="1" ht="15" x14ac:dyDescent="0.25">
      <c r="A71" s="42"/>
      <c r="B71" s="43"/>
      <c r="C71" s="44" t="s">
        <v>1544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3108</v>
      </c>
      <c r="F72" s="49"/>
      <c r="G72" s="50"/>
      <c r="H72" s="51"/>
      <c r="I72" s="17"/>
      <c r="J72" s="17"/>
      <c r="K72" s="17"/>
      <c r="L72" s="52">
        <v>8362.19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3109</v>
      </c>
      <c r="F73" s="49"/>
      <c r="G73" s="50"/>
      <c r="H73" s="51"/>
      <c r="I73" s="17"/>
      <c r="J73" s="17"/>
      <c r="K73" s="17"/>
      <c r="L73" s="52">
        <v>4396.6099999999997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22532.12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142</v>
      </c>
      <c r="B75" s="36" t="s">
        <v>1531</v>
      </c>
      <c r="C75" s="432" t="s">
        <v>1532</v>
      </c>
      <c r="D75" s="432"/>
      <c r="E75" s="432"/>
      <c r="F75" s="35" t="s">
        <v>56</v>
      </c>
      <c r="G75" s="38">
        <v>0.3</v>
      </c>
      <c r="H75" s="39" t="s">
        <v>1533</v>
      </c>
      <c r="I75" s="39" t="s">
        <v>1534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3110</v>
      </c>
      <c r="O75" s="39">
        <v>942.94</v>
      </c>
      <c r="BP75" s="33"/>
      <c r="BQ75" s="41" t="s">
        <v>1532</v>
      </c>
    </row>
    <row r="76" spans="1:69" s="3" customFormat="1" ht="15" x14ac:dyDescent="0.25">
      <c r="A76" s="42"/>
      <c r="B76" s="43"/>
      <c r="C76" s="44" t="s">
        <v>1326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3111</v>
      </c>
      <c r="F77" s="49"/>
      <c r="G77" s="50"/>
      <c r="H77" s="51"/>
      <c r="I77" s="17"/>
      <c r="J77" s="17"/>
      <c r="K77" s="17"/>
      <c r="L77" s="52">
        <v>8637.89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3112</v>
      </c>
      <c r="F78" s="49"/>
      <c r="G78" s="50"/>
      <c r="H78" s="51"/>
      <c r="I78" s="17"/>
      <c r="J78" s="17"/>
      <c r="K78" s="17"/>
      <c r="L78" s="52">
        <v>4541.57</v>
      </c>
      <c r="M78" s="53"/>
      <c r="N78" s="53"/>
      <c r="O78" s="54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23143</v>
      </c>
      <c r="M79" s="53"/>
      <c r="N79" s="53"/>
      <c r="O79" s="54"/>
      <c r="BP79" s="33"/>
      <c r="BQ79" s="41"/>
    </row>
    <row r="80" spans="1:69" s="3" customFormat="1" ht="67.5" x14ac:dyDescent="0.25">
      <c r="A80" s="35" t="s">
        <v>1103</v>
      </c>
      <c r="B80" s="36" t="s">
        <v>1539</v>
      </c>
      <c r="C80" s="432" t="s">
        <v>1540</v>
      </c>
      <c r="D80" s="432"/>
      <c r="E80" s="432"/>
      <c r="F80" s="35" t="s">
        <v>56</v>
      </c>
      <c r="G80" s="38">
        <v>0.3</v>
      </c>
      <c r="H80" s="39" t="s">
        <v>1541</v>
      </c>
      <c r="I80" s="39" t="s">
        <v>1542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3113</v>
      </c>
      <c r="O80" s="39">
        <v>777.72</v>
      </c>
      <c r="BP80" s="33"/>
      <c r="BQ80" s="41" t="s">
        <v>1540</v>
      </c>
    </row>
    <row r="81" spans="1:69" s="3" customFormat="1" ht="15" x14ac:dyDescent="0.25">
      <c r="A81" s="42"/>
      <c r="B81" s="43"/>
      <c r="C81" s="44" t="s">
        <v>1326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3114</v>
      </c>
      <c r="F82" s="49"/>
      <c r="G82" s="50"/>
      <c r="H82" s="51"/>
      <c r="I82" s="17"/>
      <c r="J82" s="17"/>
      <c r="K82" s="17"/>
      <c r="L82" s="52">
        <v>6610.93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3115</v>
      </c>
      <c r="F83" s="49"/>
      <c r="G83" s="50"/>
      <c r="H83" s="51"/>
      <c r="I83" s="17"/>
      <c r="J83" s="17"/>
      <c r="K83" s="17"/>
      <c r="L83" s="52">
        <v>3475.85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17790.560000000001</v>
      </c>
      <c r="M84" s="53"/>
      <c r="N84" s="53"/>
      <c r="O84" s="54"/>
      <c r="BP84" s="33"/>
      <c r="BQ84" s="41"/>
    </row>
    <row r="85" spans="1:69" s="3" customFormat="1" ht="67.5" x14ac:dyDescent="0.25">
      <c r="A85" s="35" t="s">
        <v>1105</v>
      </c>
      <c r="B85" s="36" t="s">
        <v>73</v>
      </c>
      <c r="C85" s="432" t="s">
        <v>74</v>
      </c>
      <c r="D85" s="432"/>
      <c r="E85" s="432"/>
      <c r="F85" s="35" t="s">
        <v>56</v>
      </c>
      <c r="G85" s="38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3116</v>
      </c>
      <c r="O85" s="39">
        <v>7718.96</v>
      </c>
      <c r="BP85" s="33"/>
      <c r="BQ85" s="41" t="s">
        <v>74</v>
      </c>
    </row>
    <row r="86" spans="1:69" s="3" customFormat="1" ht="15" x14ac:dyDescent="0.25">
      <c r="A86" s="42"/>
      <c r="B86" s="43"/>
      <c r="C86" s="44" t="s">
        <v>3117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3118</v>
      </c>
      <c r="F87" s="49"/>
      <c r="G87" s="50"/>
      <c r="H87" s="51"/>
      <c r="I87" s="17"/>
      <c r="J87" s="17"/>
      <c r="K87" s="17"/>
      <c r="L87" s="52">
        <v>62372.18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3119</v>
      </c>
      <c r="F88" s="49"/>
      <c r="G88" s="50"/>
      <c r="H88" s="51"/>
      <c r="I88" s="17"/>
      <c r="J88" s="17"/>
      <c r="K88" s="17"/>
      <c r="L88" s="52">
        <v>32793.620000000003</v>
      </c>
      <c r="M88" s="53"/>
      <c r="N88" s="53"/>
      <c r="O88" s="54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168097.47</v>
      </c>
      <c r="M89" s="53"/>
      <c r="N89" s="53"/>
      <c r="O89" s="54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432" t="s">
        <v>65</v>
      </c>
      <c r="D90" s="432"/>
      <c r="E90" s="432"/>
      <c r="F90" s="35" t="s">
        <v>56</v>
      </c>
      <c r="G90" s="38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3120</v>
      </c>
      <c r="O90" s="39">
        <v>1939.25</v>
      </c>
      <c r="BP90" s="33"/>
      <c r="BQ90" s="41" t="s">
        <v>65</v>
      </c>
    </row>
    <row r="91" spans="1:69" s="3" customFormat="1" ht="15" x14ac:dyDescent="0.25">
      <c r="A91" s="42"/>
      <c r="B91" s="43"/>
      <c r="C91" s="44" t="s">
        <v>3121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3122</v>
      </c>
      <c r="F92" s="49"/>
      <c r="G92" s="50"/>
      <c r="H92" s="51"/>
      <c r="I92" s="17"/>
      <c r="J92" s="17"/>
      <c r="K92" s="17"/>
      <c r="L92" s="52">
        <v>22962.15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3123</v>
      </c>
      <c r="F93" s="49"/>
      <c r="G93" s="50"/>
      <c r="H93" s="51"/>
      <c r="I93" s="17"/>
      <c r="J93" s="17"/>
      <c r="K93" s="17"/>
      <c r="L93" s="52">
        <v>12072.88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60938.14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432" t="s">
        <v>55</v>
      </c>
      <c r="D95" s="432"/>
      <c r="E95" s="432"/>
      <c r="F95" s="35" t="s">
        <v>56</v>
      </c>
      <c r="G95" s="38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3124</v>
      </c>
      <c r="O95" s="39">
        <v>3037.05</v>
      </c>
      <c r="BP95" s="33"/>
      <c r="BQ95" s="41" t="s">
        <v>55</v>
      </c>
    </row>
    <row r="96" spans="1:69" s="3" customFormat="1" ht="15" x14ac:dyDescent="0.25">
      <c r="A96" s="42"/>
      <c r="B96" s="43"/>
      <c r="C96" s="44" t="s">
        <v>3125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3126</v>
      </c>
      <c r="F97" s="49"/>
      <c r="G97" s="50"/>
      <c r="H97" s="51"/>
      <c r="I97" s="17"/>
      <c r="J97" s="17"/>
      <c r="K97" s="17"/>
      <c r="L97" s="52">
        <v>24626.53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3127</v>
      </c>
      <c r="F98" s="49"/>
      <c r="G98" s="50"/>
      <c r="H98" s="51"/>
      <c r="I98" s="17"/>
      <c r="J98" s="17"/>
      <c r="K98" s="17"/>
      <c r="L98" s="52">
        <v>12947.97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66088.759999999995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1127</v>
      </c>
      <c r="B100" s="36" t="s">
        <v>1559</v>
      </c>
      <c r="C100" s="432" t="s">
        <v>3128</v>
      </c>
      <c r="D100" s="432"/>
      <c r="E100" s="432"/>
      <c r="F100" s="35" t="s">
        <v>265</v>
      </c>
      <c r="G100" s="38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BP100" s="33"/>
      <c r="BQ100" s="41" t="s">
        <v>3128</v>
      </c>
    </row>
    <row r="101" spans="1:69" s="3" customFormat="1" ht="15" x14ac:dyDescent="0.25">
      <c r="A101" s="42"/>
      <c r="B101" s="43"/>
      <c r="C101" s="44" t="s">
        <v>274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7.5" x14ac:dyDescent="0.25">
      <c r="A102" s="35" t="s">
        <v>1137</v>
      </c>
      <c r="B102" s="36" t="s">
        <v>1559</v>
      </c>
      <c r="C102" s="432" t="s">
        <v>3129</v>
      </c>
      <c r="D102" s="432"/>
      <c r="E102" s="432"/>
      <c r="F102" s="35" t="s">
        <v>265</v>
      </c>
      <c r="G102" s="38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BP102" s="33"/>
      <c r="BQ102" s="41" t="s">
        <v>3129</v>
      </c>
    </row>
    <row r="103" spans="1:69" s="3" customFormat="1" ht="15" x14ac:dyDescent="0.25">
      <c r="A103" s="42"/>
      <c r="B103" s="43"/>
      <c r="C103" s="44" t="s">
        <v>3130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7.5" x14ac:dyDescent="0.25">
      <c r="A104" s="35" t="s">
        <v>171</v>
      </c>
      <c r="B104" s="36" t="s">
        <v>1559</v>
      </c>
      <c r="C104" s="432" t="s">
        <v>3131</v>
      </c>
      <c r="D104" s="432"/>
      <c r="E104" s="432"/>
      <c r="F104" s="35" t="s">
        <v>265</v>
      </c>
      <c r="G104" s="38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BP104" s="33"/>
      <c r="BQ104" s="41" t="s">
        <v>3131</v>
      </c>
    </row>
    <row r="105" spans="1:69" s="3" customFormat="1" ht="15" x14ac:dyDescent="0.25">
      <c r="A105" s="42"/>
      <c r="B105" s="43"/>
      <c r="C105" s="44" t="s">
        <v>299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7.5" x14ac:dyDescent="0.25">
      <c r="A106" s="35" t="s">
        <v>181</v>
      </c>
      <c r="B106" s="36" t="s">
        <v>1559</v>
      </c>
      <c r="C106" s="432" t="s">
        <v>3132</v>
      </c>
      <c r="D106" s="432"/>
      <c r="E106" s="432"/>
      <c r="F106" s="35" t="s">
        <v>265</v>
      </c>
      <c r="G106" s="38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BP106" s="33"/>
      <c r="BQ106" s="41" t="s">
        <v>3132</v>
      </c>
    </row>
    <row r="107" spans="1:69" s="3" customFormat="1" ht="15" x14ac:dyDescent="0.25">
      <c r="A107" s="42"/>
      <c r="B107" s="43"/>
      <c r="C107" s="44" t="s">
        <v>3133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185</v>
      </c>
      <c r="B108" s="36" t="s">
        <v>2647</v>
      </c>
      <c r="C108" s="432" t="s">
        <v>3134</v>
      </c>
      <c r="D108" s="432"/>
      <c r="E108" s="432"/>
      <c r="F108" s="35" t="s">
        <v>265</v>
      </c>
      <c r="G108" s="38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BP108" s="33"/>
      <c r="BQ108" s="41" t="s">
        <v>3134</v>
      </c>
    </row>
    <row r="109" spans="1:69" s="3" customFormat="1" ht="15" x14ac:dyDescent="0.25">
      <c r="A109" s="42"/>
      <c r="B109" s="43"/>
      <c r="C109" s="44" t="s">
        <v>3135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7.5" x14ac:dyDescent="0.25">
      <c r="A110" s="35" t="s">
        <v>187</v>
      </c>
      <c r="B110" s="36" t="s">
        <v>1572</v>
      </c>
      <c r="C110" s="432" t="s">
        <v>3136</v>
      </c>
      <c r="D110" s="432"/>
      <c r="E110" s="432"/>
      <c r="F110" s="35" t="s">
        <v>265</v>
      </c>
      <c r="G110" s="38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BP110" s="33"/>
      <c r="BQ110" s="41" t="s">
        <v>3136</v>
      </c>
    </row>
    <row r="111" spans="1:69" s="3" customFormat="1" ht="15" x14ac:dyDescent="0.25">
      <c r="A111" s="42"/>
      <c r="B111" s="43"/>
      <c r="C111" s="44" t="s">
        <v>3137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196</v>
      </c>
      <c r="B112" s="36" t="s">
        <v>2652</v>
      </c>
      <c r="C112" s="432" t="s">
        <v>3138</v>
      </c>
      <c r="D112" s="432"/>
      <c r="E112" s="432"/>
      <c r="F112" s="35" t="s">
        <v>265</v>
      </c>
      <c r="G112" s="38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BP112" s="33"/>
      <c r="BQ112" s="41" t="s">
        <v>3138</v>
      </c>
    </row>
    <row r="113" spans="1:69" s="3" customFormat="1" ht="15" x14ac:dyDescent="0.25">
      <c r="A113" s="42"/>
      <c r="B113" s="43"/>
      <c r="C113" s="44" t="s">
        <v>3139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198</v>
      </c>
      <c r="B114" s="36" t="s">
        <v>1572</v>
      </c>
      <c r="C114" s="432" t="s">
        <v>3140</v>
      </c>
      <c r="D114" s="432"/>
      <c r="E114" s="432"/>
      <c r="F114" s="35" t="s">
        <v>265</v>
      </c>
      <c r="G114" s="38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BP114" s="33"/>
      <c r="BQ114" s="41" t="s">
        <v>3140</v>
      </c>
    </row>
    <row r="115" spans="1:69" s="3" customFormat="1" ht="15" x14ac:dyDescent="0.25">
      <c r="A115" s="42"/>
      <c r="B115" s="43"/>
      <c r="C115" s="44" t="s">
        <v>3141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200</v>
      </c>
      <c r="B116" s="36" t="s">
        <v>1581</v>
      </c>
      <c r="C116" s="432" t="s">
        <v>3142</v>
      </c>
      <c r="D116" s="432"/>
      <c r="E116" s="432"/>
      <c r="F116" s="35" t="s">
        <v>265</v>
      </c>
      <c r="G116" s="38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BP116" s="33"/>
      <c r="BQ116" s="41" t="s">
        <v>3142</v>
      </c>
    </row>
    <row r="117" spans="1:69" s="3" customFormat="1" ht="15" x14ac:dyDescent="0.25">
      <c r="A117" s="42"/>
      <c r="B117" s="43"/>
      <c r="C117" s="44" t="s">
        <v>283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202</v>
      </c>
      <c r="B118" s="36" t="s">
        <v>1559</v>
      </c>
      <c r="C118" s="432" t="s">
        <v>3143</v>
      </c>
      <c r="D118" s="432"/>
      <c r="E118" s="432"/>
      <c r="F118" s="35" t="s">
        <v>265</v>
      </c>
      <c r="G118" s="38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BP118" s="33"/>
      <c r="BQ118" s="41" t="s">
        <v>3143</v>
      </c>
    </row>
    <row r="119" spans="1:69" s="3" customFormat="1" ht="15" x14ac:dyDescent="0.25">
      <c r="A119" s="42"/>
      <c r="B119" s="43"/>
      <c r="C119" s="44" t="s">
        <v>3144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7.5" x14ac:dyDescent="0.25">
      <c r="A120" s="35" t="s">
        <v>211</v>
      </c>
      <c r="B120" s="36" t="s">
        <v>2647</v>
      </c>
      <c r="C120" s="432" t="s">
        <v>3145</v>
      </c>
      <c r="D120" s="432"/>
      <c r="E120" s="432"/>
      <c r="F120" s="35" t="s">
        <v>265</v>
      </c>
      <c r="G120" s="38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BP120" s="33"/>
      <c r="BQ120" s="41" t="s">
        <v>3145</v>
      </c>
    </row>
    <row r="121" spans="1:69" s="3" customFormat="1" ht="15" x14ac:dyDescent="0.25">
      <c r="A121" s="42"/>
      <c r="B121" s="43"/>
      <c r="C121" s="44" t="s">
        <v>3146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7.5" x14ac:dyDescent="0.25">
      <c r="A122" s="35" t="s">
        <v>213</v>
      </c>
      <c r="B122" s="36" t="s">
        <v>3147</v>
      </c>
      <c r="C122" s="432" t="s">
        <v>3148</v>
      </c>
      <c r="D122" s="432"/>
      <c r="E122" s="432"/>
      <c r="F122" s="35" t="s">
        <v>265</v>
      </c>
      <c r="G122" s="38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BP122" s="33"/>
      <c r="BQ122" s="41" t="s">
        <v>3148</v>
      </c>
    </row>
    <row r="123" spans="1:69" s="3" customFormat="1" ht="15" x14ac:dyDescent="0.25">
      <c r="A123" s="42"/>
      <c r="B123" s="43"/>
      <c r="C123" s="44" t="s">
        <v>3149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7.5" x14ac:dyDescent="0.25">
      <c r="A124" s="35" t="s">
        <v>215</v>
      </c>
      <c r="B124" s="36" t="s">
        <v>1581</v>
      </c>
      <c r="C124" s="432" t="s">
        <v>3150</v>
      </c>
      <c r="D124" s="432"/>
      <c r="E124" s="432"/>
      <c r="F124" s="35" t="s">
        <v>265</v>
      </c>
      <c r="G124" s="38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BP124" s="33"/>
      <c r="BQ124" s="41" t="s">
        <v>3150</v>
      </c>
    </row>
    <row r="125" spans="1:69" s="3" customFormat="1" ht="15" x14ac:dyDescent="0.25">
      <c r="A125" s="42"/>
      <c r="B125" s="43"/>
      <c r="C125" s="44" t="s">
        <v>3151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7.5" x14ac:dyDescent="0.25">
      <c r="A126" s="35" t="s">
        <v>217</v>
      </c>
      <c r="B126" s="36" t="s">
        <v>1581</v>
      </c>
      <c r="C126" s="432" t="s">
        <v>3152</v>
      </c>
      <c r="D126" s="432"/>
      <c r="E126" s="432"/>
      <c r="F126" s="35" t="s">
        <v>265</v>
      </c>
      <c r="G126" s="38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BP126" s="33"/>
      <c r="BQ126" s="41" t="s">
        <v>3152</v>
      </c>
    </row>
    <row r="127" spans="1:69" s="3" customFormat="1" ht="15" x14ac:dyDescent="0.25">
      <c r="A127" s="42"/>
      <c r="B127" s="43"/>
      <c r="C127" s="44" t="s">
        <v>3153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7.5" x14ac:dyDescent="0.25">
      <c r="A128" s="35" t="s">
        <v>219</v>
      </c>
      <c r="B128" s="36" t="s">
        <v>2664</v>
      </c>
      <c r="C128" s="432" t="s">
        <v>3154</v>
      </c>
      <c r="D128" s="432"/>
      <c r="E128" s="432"/>
      <c r="F128" s="35" t="s">
        <v>265</v>
      </c>
      <c r="G128" s="55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BP128" s="33"/>
      <c r="BQ128" s="41" t="s">
        <v>3154</v>
      </c>
    </row>
    <row r="129" spans="1:69" s="3" customFormat="1" ht="15" x14ac:dyDescent="0.25">
      <c r="A129" s="42"/>
      <c r="B129" s="43"/>
      <c r="C129" s="44" t="s">
        <v>287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432" t="s">
        <v>311</v>
      </c>
      <c r="D130" s="432"/>
      <c r="E130" s="432"/>
      <c r="F130" s="35" t="s">
        <v>238</v>
      </c>
      <c r="G130" s="60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3155</v>
      </c>
      <c r="O130" s="39">
        <v>2561.52</v>
      </c>
      <c r="BP130" s="33"/>
      <c r="BQ130" s="41" t="s">
        <v>311</v>
      </c>
    </row>
    <row r="131" spans="1:69" s="3" customFormat="1" ht="15" x14ac:dyDescent="0.25">
      <c r="A131" s="42"/>
      <c r="B131" s="43"/>
      <c r="C131" s="44" t="s">
        <v>3156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3157</v>
      </c>
      <c r="F132" s="49"/>
      <c r="G132" s="50"/>
      <c r="H132" s="51"/>
      <c r="I132" s="17"/>
      <c r="J132" s="17"/>
      <c r="K132" s="17"/>
      <c r="L132" s="52">
        <v>25122.04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3158</v>
      </c>
      <c r="F133" s="49"/>
      <c r="G133" s="50"/>
      <c r="H133" s="51"/>
      <c r="I133" s="17"/>
      <c r="J133" s="17"/>
      <c r="K133" s="17"/>
      <c r="L133" s="52">
        <v>13208.5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47</v>
      </c>
      <c r="F134" s="49"/>
      <c r="G134" s="50"/>
      <c r="H134" s="51"/>
      <c r="I134" s="17"/>
      <c r="J134" s="17"/>
      <c r="K134" s="17"/>
      <c r="L134" s="52">
        <v>67518.39</v>
      </c>
      <c r="M134" s="53"/>
      <c r="N134" s="53"/>
      <c r="O134" s="54"/>
      <c r="BP134" s="33"/>
      <c r="BQ134" s="41"/>
    </row>
    <row r="135" spans="1:69" s="3" customFormat="1" ht="67.5" x14ac:dyDescent="0.25">
      <c r="A135" s="35" t="s">
        <v>230</v>
      </c>
      <c r="B135" s="36" t="s">
        <v>1593</v>
      </c>
      <c r="C135" s="432" t="s">
        <v>3159</v>
      </c>
      <c r="D135" s="432"/>
      <c r="E135" s="432"/>
      <c r="F135" s="35" t="s">
        <v>265</v>
      </c>
      <c r="G135" s="38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BP135" s="33"/>
      <c r="BQ135" s="41" t="s">
        <v>3159</v>
      </c>
    </row>
    <row r="136" spans="1:69" s="3" customFormat="1" ht="15" x14ac:dyDescent="0.25">
      <c r="A136" s="42"/>
      <c r="B136" s="43"/>
      <c r="C136" s="44" t="s">
        <v>283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1593</v>
      </c>
      <c r="C137" s="432" t="s">
        <v>2671</v>
      </c>
      <c r="D137" s="432"/>
      <c r="E137" s="432"/>
      <c r="F137" s="35" t="s">
        <v>265</v>
      </c>
      <c r="G137" s="38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BP137" s="33"/>
      <c r="BQ137" s="41" t="s">
        <v>2671</v>
      </c>
    </row>
    <row r="138" spans="1:69" s="3" customFormat="1" ht="15" x14ac:dyDescent="0.25">
      <c r="A138" s="42"/>
      <c r="B138" s="43"/>
      <c r="C138" s="44" t="s">
        <v>266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1593</v>
      </c>
      <c r="C139" s="432" t="s">
        <v>2672</v>
      </c>
      <c r="D139" s="432"/>
      <c r="E139" s="432"/>
      <c r="F139" s="35" t="s">
        <v>265</v>
      </c>
      <c r="G139" s="38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BP139" s="33"/>
      <c r="BQ139" s="41" t="s">
        <v>2672</v>
      </c>
    </row>
    <row r="140" spans="1:69" s="3" customFormat="1" ht="15" x14ac:dyDescent="0.25">
      <c r="A140" s="42"/>
      <c r="B140" s="43"/>
      <c r="C140" s="44" t="s">
        <v>2913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1593</v>
      </c>
      <c r="C141" s="432" t="s">
        <v>2673</v>
      </c>
      <c r="D141" s="432"/>
      <c r="E141" s="432"/>
      <c r="F141" s="35" t="s">
        <v>265</v>
      </c>
      <c r="G141" s="38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BP141" s="33"/>
      <c r="BQ141" s="41" t="s">
        <v>2673</v>
      </c>
    </row>
    <row r="142" spans="1:69" s="3" customFormat="1" ht="15" x14ac:dyDescent="0.25">
      <c r="A142" s="42"/>
      <c r="B142" s="43"/>
      <c r="C142" s="44" t="s">
        <v>3160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15" x14ac:dyDescent="0.25">
      <c r="A143" s="434" t="s">
        <v>2107</v>
      </c>
      <c r="B143" s="435"/>
      <c r="C143" s="435"/>
      <c r="D143" s="435"/>
      <c r="E143" s="435"/>
      <c r="F143" s="435"/>
      <c r="G143" s="435"/>
      <c r="H143" s="435"/>
      <c r="I143" s="435"/>
      <c r="J143" s="435"/>
      <c r="K143" s="435"/>
      <c r="L143" s="435"/>
      <c r="M143" s="435"/>
      <c r="N143" s="435"/>
      <c r="O143" s="436"/>
      <c r="BP143" s="33" t="s">
        <v>2107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432" t="s">
        <v>590</v>
      </c>
      <c r="D144" s="432"/>
      <c r="E144" s="432"/>
      <c r="F144" s="35" t="s">
        <v>174</v>
      </c>
      <c r="G144" s="56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2674</v>
      </c>
      <c r="O144" s="39">
        <v>9.3699999999999992</v>
      </c>
      <c r="BP144" s="33"/>
      <c r="BQ144" s="41" t="s">
        <v>590</v>
      </c>
    </row>
    <row r="145" spans="1:69" s="3" customFormat="1" ht="15" x14ac:dyDescent="0.25">
      <c r="A145" s="42"/>
      <c r="B145" s="43"/>
      <c r="C145" s="44" t="s">
        <v>2314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2675</v>
      </c>
      <c r="F146" s="49"/>
      <c r="G146" s="50"/>
      <c r="H146" s="51"/>
      <c r="I146" s="17"/>
      <c r="J146" s="17"/>
      <c r="K146" s="17"/>
      <c r="L146" s="52">
        <v>149.49</v>
      </c>
      <c r="M146" s="53"/>
      <c r="N146" s="53"/>
      <c r="O146" s="54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2676</v>
      </c>
      <c r="F147" s="49"/>
      <c r="G147" s="50"/>
      <c r="H147" s="51"/>
      <c r="I147" s="17"/>
      <c r="J147" s="17"/>
      <c r="K147" s="17"/>
      <c r="L147" s="52">
        <v>78.599999999999994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393.34</v>
      </c>
      <c r="M148" s="53"/>
      <c r="N148" s="53"/>
      <c r="O148" s="54"/>
      <c r="BP148" s="33"/>
      <c r="BQ148" s="41"/>
    </row>
    <row r="149" spans="1:69" s="3" customFormat="1" ht="45" x14ac:dyDescent="0.25">
      <c r="A149" s="35" t="s">
        <v>3161</v>
      </c>
      <c r="B149" s="36" t="s">
        <v>2113</v>
      </c>
      <c r="C149" s="432" t="s">
        <v>1612</v>
      </c>
      <c r="D149" s="432"/>
      <c r="E149" s="432"/>
      <c r="F149" s="35" t="s">
        <v>437</v>
      </c>
      <c r="G149" s="55">
        <v>1</v>
      </c>
      <c r="H149" s="39">
        <v>1737.2</v>
      </c>
      <c r="I149" s="39"/>
      <c r="J149" s="39"/>
      <c r="K149" s="37" t="s">
        <v>52</v>
      </c>
      <c r="L149" s="39">
        <v>10822.76</v>
      </c>
      <c r="M149" s="39"/>
      <c r="N149" s="40"/>
      <c r="O149" s="39"/>
      <c r="BP149" s="33"/>
      <c r="BQ149" s="41" t="s">
        <v>1612</v>
      </c>
    </row>
    <row r="150" spans="1:69" s="3" customFormat="1" ht="15" x14ac:dyDescent="0.25">
      <c r="A150" s="434" t="s">
        <v>2679</v>
      </c>
      <c r="B150" s="435"/>
      <c r="C150" s="435"/>
      <c r="D150" s="435"/>
      <c r="E150" s="435"/>
      <c r="F150" s="435"/>
      <c r="G150" s="435"/>
      <c r="H150" s="435"/>
      <c r="I150" s="435"/>
      <c r="J150" s="435"/>
      <c r="K150" s="435"/>
      <c r="L150" s="435"/>
      <c r="M150" s="435"/>
      <c r="N150" s="435"/>
      <c r="O150" s="436"/>
      <c r="BP150" s="33" t="s">
        <v>2679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432" t="s">
        <v>325</v>
      </c>
      <c r="D151" s="432"/>
      <c r="E151" s="432"/>
      <c r="F151" s="35" t="s">
        <v>326</v>
      </c>
      <c r="G151" s="55">
        <v>10</v>
      </c>
      <c r="H151" s="39" t="s">
        <v>1438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BP151" s="33"/>
      <c r="BQ151" s="41" t="s">
        <v>325</v>
      </c>
    </row>
    <row r="152" spans="1:69" s="3" customFormat="1" ht="15" x14ac:dyDescent="0.25">
      <c r="A152" s="47"/>
      <c r="B152" s="48"/>
      <c r="C152" s="48"/>
      <c r="D152" s="48"/>
      <c r="E152" s="49" t="s">
        <v>1678</v>
      </c>
      <c r="F152" s="49"/>
      <c r="G152" s="50"/>
      <c r="H152" s="51"/>
      <c r="I152" s="17"/>
      <c r="J152" s="17"/>
      <c r="K152" s="17"/>
      <c r="L152" s="52">
        <v>1741.66</v>
      </c>
      <c r="M152" s="53"/>
      <c r="N152" s="53"/>
      <c r="O152" s="54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1679</v>
      </c>
      <c r="F153" s="49"/>
      <c r="G153" s="50"/>
      <c r="H153" s="51"/>
      <c r="I153" s="17"/>
      <c r="J153" s="17"/>
      <c r="K153" s="17"/>
      <c r="L153" s="52">
        <v>915.72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47</v>
      </c>
      <c r="F154" s="49"/>
      <c r="G154" s="50"/>
      <c r="H154" s="51"/>
      <c r="I154" s="17"/>
      <c r="J154" s="17"/>
      <c r="K154" s="17"/>
      <c r="L154" s="52">
        <v>4585.59</v>
      </c>
      <c r="M154" s="53"/>
      <c r="N154" s="53"/>
      <c r="O154" s="54"/>
      <c r="BP154" s="33"/>
      <c r="BQ154" s="41"/>
    </row>
    <row r="155" spans="1:69" s="3" customFormat="1" ht="67.5" x14ac:dyDescent="0.25">
      <c r="A155" s="35" t="s">
        <v>309</v>
      </c>
      <c r="B155" s="36" t="s">
        <v>1680</v>
      </c>
      <c r="C155" s="432" t="s">
        <v>2165</v>
      </c>
      <c r="D155" s="432"/>
      <c r="E155" s="432"/>
      <c r="F155" s="35" t="s">
        <v>437</v>
      </c>
      <c r="G155" s="55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BP155" s="33"/>
      <c r="BQ155" s="41" t="s">
        <v>2165</v>
      </c>
    </row>
    <row r="156" spans="1:69" s="3" customFormat="1" ht="67.5" x14ac:dyDescent="0.25">
      <c r="A156" s="35" t="s">
        <v>323</v>
      </c>
      <c r="B156" s="36" t="s">
        <v>1682</v>
      </c>
      <c r="C156" s="432" t="s">
        <v>2166</v>
      </c>
      <c r="D156" s="432"/>
      <c r="E156" s="432"/>
      <c r="F156" s="35" t="s">
        <v>437</v>
      </c>
      <c r="G156" s="55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BP156" s="33"/>
      <c r="BQ156" s="41" t="s">
        <v>2166</v>
      </c>
    </row>
    <row r="157" spans="1:69" s="3" customFormat="1" ht="67.5" x14ac:dyDescent="0.25">
      <c r="A157" s="35" t="s">
        <v>331</v>
      </c>
      <c r="B157" s="36" t="s">
        <v>2680</v>
      </c>
      <c r="C157" s="432" t="s">
        <v>2167</v>
      </c>
      <c r="D157" s="432"/>
      <c r="E157" s="432"/>
      <c r="F157" s="35" t="s">
        <v>437</v>
      </c>
      <c r="G157" s="55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BP157" s="33"/>
      <c r="BQ157" s="41" t="s">
        <v>2167</v>
      </c>
    </row>
    <row r="158" spans="1:69" s="3" customFormat="1" ht="67.5" x14ac:dyDescent="0.25">
      <c r="A158" s="35" t="s">
        <v>335</v>
      </c>
      <c r="B158" s="36" t="s">
        <v>1686</v>
      </c>
      <c r="C158" s="432" t="s">
        <v>1687</v>
      </c>
      <c r="D158" s="432"/>
      <c r="E158" s="432"/>
      <c r="F158" s="35" t="s">
        <v>1688</v>
      </c>
      <c r="G158" s="60">
        <v>0.28799999999999998</v>
      </c>
      <c r="H158" s="39" t="s">
        <v>1689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BP158" s="33"/>
      <c r="BQ158" s="41" t="s">
        <v>1687</v>
      </c>
    </row>
    <row r="159" spans="1:69" s="3" customFormat="1" ht="15" x14ac:dyDescent="0.25">
      <c r="A159" s="42"/>
      <c r="B159" s="43"/>
      <c r="C159" s="44" t="s">
        <v>3162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3163</v>
      </c>
      <c r="F160" s="49"/>
      <c r="G160" s="50"/>
      <c r="H160" s="51"/>
      <c r="I160" s="17"/>
      <c r="J160" s="17"/>
      <c r="K160" s="17"/>
      <c r="L160" s="52">
        <v>1348.52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3164</v>
      </c>
      <c r="F161" s="49"/>
      <c r="G161" s="50"/>
      <c r="H161" s="51"/>
      <c r="I161" s="17"/>
      <c r="J161" s="17"/>
      <c r="K161" s="17"/>
      <c r="L161" s="52">
        <v>764.63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3794.54</v>
      </c>
      <c r="M162" s="53"/>
      <c r="N162" s="53"/>
      <c r="O162" s="54"/>
      <c r="BP162" s="33"/>
      <c r="BQ162" s="41"/>
    </row>
    <row r="163" spans="1:69" s="3" customFormat="1" ht="67.5" x14ac:dyDescent="0.25">
      <c r="A163" s="35" t="s">
        <v>339</v>
      </c>
      <c r="B163" s="36" t="s">
        <v>1693</v>
      </c>
      <c r="C163" s="432" t="s">
        <v>1694</v>
      </c>
      <c r="D163" s="432"/>
      <c r="E163" s="432"/>
      <c r="F163" s="35" t="s">
        <v>437</v>
      </c>
      <c r="G163" s="55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BP163" s="33"/>
      <c r="BQ163" s="41" t="s">
        <v>1694</v>
      </c>
    </row>
    <row r="164" spans="1:69" s="3" customFormat="1" ht="15" x14ac:dyDescent="0.25">
      <c r="A164" s="434" t="s">
        <v>2684</v>
      </c>
      <c r="B164" s="435"/>
      <c r="C164" s="435"/>
      <c r="D164" s="435"/>
      <c r="E164" s="435"/>
      <c r="F164" s="435"/>
      <c r="G164" s="435"/>
      <c r="H164" s="435"/>
      <c r="I164" s="435"/>
      <c r="J164" s="435"/>
      <c r="K164" s="435"/>
      <c r="L164" s="435"/>
      <c r="M164" s="435"/>
      <c r="N164" s="435"/>
      <c r="O164" s="436"/>
      <c r="BP164" s="33" t="s">
        <v>2684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432" t="s">
        <v>579</v>
      </c>
      <c r="D165" s="432"/>
      <c r="E165" s="432"/>
      <c r="F165" s="35" t="s">
        <v>109</v>
      </c>
      <c r="G165" s="55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BP165" s="33"/>
      <c r="BQ165" s="41" t="s">
        <v>579</v>
      </c>
    </row>
    <row r="166" spans="1:69" s="3" customFormat="1" ht="15" x14ac:dyDescent="0.25">
      <c r="A166" s="47"/>
      <c r="B166" s="48"/>
      <c r="C166" s="48"/>
      <c r="D166" s="48"/>
      <c r="E166" s="49" t="s">
        <v>1616</v>
      </c>
      <c r="F166" s="49"/>
      <c r="G166" s="50"/>
      <c r="H166" s="51"/>
      <c r="I166" s="17"/>
      <c r="J166" s="17"/>
      <c r="K166" s="17"/>
      <c r="L166" s="52">
        <v>1089.73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1617</v>
      </c>
      <c r="F167" s="49"/>
      <c r="G167" s="50"/>
      <c r="H167" s="51"/>
      <c r="I167" s="17"/>
      <c r="J167" s="17"/>
      <c r="K167" s="17"/>
      <c r="L167" s="52">
        <v>572.95000000000005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2912.4</v>
      </c>
      <c r="M168" s="53"/>
      <c r="N168" s="53"/>
      <c r="O168" s="54"/>
      <c r="BP168" s="33"/>
      <c r="BQ168" s="41"/>
    </row>
    <row r="169" spans="1:69" s="3" customFormat="1" ht="45" x14ac:dyDescent="0.25">
      <c r="A169" s="35" t="s">
        <v>2690</v>
      </c>
      <c r="B169" s="36" t="s">
        <v>2120</v>
      </c>
      <c r="C169" s="432" t="s">
        <v>1619</v>
      </c>
      <c r="D169" s="432"/>
      <c r="E169" s="432"/>
      <c r="F169" s="35" t="s">
        <v>437</v>
      </c>
      <c r="G169" s="55">
        <v>2</v>
      </c>
      <c r="H169" s="39">
        <v>1576.88</v>
      </c>
      <c r="I169" s="39"/>
      <c r="J169" s="39"/>
      <c r="K169" s="37" t="s">
        <v>52</v>
      </c>
      <c r="L169" s="39">
        <v>19647.919999999998</v>
      </c>
      <c r="M169" s="39"/>
      <c r="N169" s="40"/>
      <c r="O169" s="39"/>
      <c r="BP169" s="33"/>
      <c r="BQ169" s="41" t="s">
        <v>1619</v>
      </c>
    </row>
    <row r="170" spans="1:69" s="3" customFormat="1" ht="67.5" x14ac:dyDescent="0.25">
      <c r="A170" s="35" t="s">
        <v>353</v>
      </c>
      <c r="B170" s="36" t="s">
        <v>1620</v>
      </c>
      <c r="C170" s="432" t="s">
        <v>1621</v>
      </c>
      <c r="D170" s="432"/>
      <c r="E170" s="432"/>
      <c r="F170" s="35" t="s">
        <v>109</v>
      </c>
      <c r="G170" s="55">
        <v>4</v>
      </c>
      <c r="H170" s="39" t="s">
        <v>1622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BP170" s="33"/>
      <c r="BQ170" s="41" t="s">
        <v>1621</v>
      </c>
    </row>
    <row r="171" spans="1:69" s="3" customFormat="1" ht="15" x14ac:dyDescent="0.25">
      <c r="A171" s="47"/>
      <c r="B171" s="48"/>
      <c r="C171" s="48"/>
      <c r="D171" s="48"/>
      <c r="E171" s="49" t="s">
        <v>3165</v>
      </c>
      <c r="F171" s="49"/>
      <c r="G171" s="50"/>
      <c r="H171" s="51"/>
      <c r="I171" s="17"/>
      <c r="J171" s="17"/>
      <c r="K171" s="17"/>
      <c r="L171" s="52">
        <v>3389.83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3166</v>
      </c>
      <c r="F172" s="49"/>
      <c r="G172" s="50"/>
      <c r="H172" s="51"/>
      <c r="I172" s="17"/>
      <c r="J172" s="17"/>
      <c r="K172" s="17"/>
      <c r="L172" s="52">
        <v>1782.28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10568.5</v>
      </c>
      <c r="M173" s="53"/>
      <c r="N173" s="53"/>
      <c r="O173" s="54"/>
      <c r="BP173" s="33"/>
      <c r="BQ173" s="41"/>
    </row>
    <row r="174" spans="1:69" s="3" customFormat="1" ht="45" x14ac:dyDescent="0.25">
      <c r="A174" s="35" t="s">
        <v>2693</v>
      </c>
      <c r="B174" s="36" t="s">
        <v>2125</v>
      </c>
      <c r="C174" s="432" t="s">
        <v>2126</v>
      </c>
      <c r="D174" s="432"/>
      <c r="E174" s="432"/>
      <c r="F174" s="35" t="s">
        <v>437</v>
      </c>
      <c r="G174" s="55">
        <v>4</v>
      </c>
      <c r="H174" s="39">
        <v>2403.11</v>
      </c>
      <c r="I174" s="39"/>
      <c r="J174" s="39"/>
      <c r="K174" s="37" t="s">
        <v>52</v>
      </c>
      <c r="L174" s="39">
        <v>59885.5</v>
      </c>
      <c r="M174" s="39"/>
      <c r="N174" s="40"/>
      <c r="O174" s="39"/>
      <c r="BP174" s="33"/>
      <c r="BQ174" s="41" t="s">
        <v>2126</v>
      </c>
    </row>
    <row r="175" spans="1:69" s="3" customFormat="1" ht="67.5" x14ac:dyDescent="0.25">
      <c r="A175" s="35" t="s">
        <v>363</v>
      </c>
      <c r="B175" s="36" t="s">
        <v>1629</v>
      </c>
      <c r="C175" s="432" t="s">
        <v>1630</v>
      </c>
      <c r="D175" s="432"/>
      <c r="E175" s="432"/>
      <c r="F175" s="35" t="s">
        <v>109</v>
      </c>
      <c r="G175" s="55">
        <v>86</v>
      </c>
      <c r="H175" s="39" t="s">
        <v>1631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BP175" s="33"/>
      <c r="BQ175" s="41" t="s">
        <v>1630</v>
      </c>
    </row>
    <row r="176" spans="1:69" s="3" customFormat="1" ht="15" x14ac:dyDescent="0.25">
      <c r="A176" s="47"/>
      <c r="B176" s="48"/>
      <c r="C176" s="48"/>
      <c r="D176" s="48"/>
      <c r="E176" s="49" t="s">
        <v>3167</v>
      </c>
      <c r="F176" s="49"/>
      <c r="G176" s="50"/>
      <c r="H176" s="51"/>
      <c r="I176" s="17"/>
      <c r="J176" s="17"/>
      <c r="K176" s="17"/>
      <c r="L176" s="52">
        <v>70136.47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3168</v>
      </c>
      <c r="F177" s="49"/>
      <c r="G177" s="50"/>
      <c r="H177" s="51"/>
      <c r="I177" s="17"/>
      <c r="J177" s="17"/>
      <c r="K177" s="17"/>
      <c r="L177" s="52">
        <v>36875.879999999997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205318.95</v>
      </c>
      <c r="M178" s="53"/>
      <c r="N178" s="53"/>
      <c r="O178" s="54"/>
      <c r="BP178" s="33"/>
      <c r="BQ178" s="41"/>
    </row>
    <row r="179" spans="1:69" s="3" customFormat="1" ht="45.75" x14ac:dyDescent="0.25">
      <c r="A179" s="35" t="s">
        <v>366</v>
      </c>
      <c r="B179" s="36" t="s">
        <v>2125</v>
      </c>
      <c r="C179" s="432" t="s">
        <v>2694</v>
      </c>
      <c r="D179" s="432"/>
      <c r="E179" s="432"/>
      <c r="F179" s="35" t="s">
        <v>437</v>
      </c>
      <c r="G179" s="55">
        <v>86</v>
      </c>
      <c r="H179" s="39">
        <v>2292.27</v>
      </c>
      <c r="I179" s="39"/>
      <c r="J179" s="39"/>
      <c r="K179" s="37" t="s">
        <v>52</v>
      </c>
      <c r="L179" s="39">
        <v>1228152.42</v>
      </c>
      <c r="M179" s="39"/>
      <c r="N179" s="40"/>
      <c r="O179" s="39"/>
      <c r="BP179" s="33"/>
      <c r="BQ179" s="41" t="s">
        <v>2694</v>
      </c>
    </row>
    <row r="180" spans="1:69" s="3" customFormat="1" ht="67.5" x14ac:dyDescent="0.25">
      <c r="A180" s="35" t="s">
        <v>371</v>
      </c>
      <c r="B180" s="36" t="s">
        <v>132</v>
      </c>
      <c r="C180" s="432" t="s">
        <v>133</v>
      </c>
      <c r="D180" s="432"/>
      <c r="E180" s="432"/>
      <c r="F180" s="35" t="s">
        <v>109</v>
      </c>
      <c r="G180" s="55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3169</v>
      </c>
      <c r="O180" s="39">
        <v>350.1</v>
      </c>
      <c r="BP180" s="33"/>
      <c r="BQ180" s="41" t="s">
        <v>133</v>
      </c>
    </row>
    <row r="181" spans="1:69" s="3" customFormat="1" ht="15" x14ac:dyDescent="0.25">
      <c r="A181" s="42"/>
      <c r="B181" s="43"/>
      <c r="C181" s="44" t="s">
        <v>3170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3171</v>
      </c>
      <c r="F182" s="49"/>
      <c r="G182" s="50"/>
      <c r="H182" s="51"/>
      <c r="I182" s="17"/>
      <c r="J182" s="17"/>
      <c r="K182" s="17"/>
      <c r="L182" s="52">
        <v>12638.98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3172</v>
      </c>
      <c r="F183" s="49"/>
      <c r="G183" s="50"/>
      <c r="H183" s="51"/>
      <c r="I183" s="17"/>
      <c r="J183" s="17"/>
      <c r="K183" s="17"/>
      <c r="L183" s="52">
        <v>6645.24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37402.01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2947</v>
      </c>
      <c r="B185" s="36" t="s">
        <v>3173</v>
      </c>
      <c r="C185" s="432" t="s">
        <v>1662</v>
      </c>
      <c r="D185" s="432"/>
      <c r="E185" s="432"/>
      <c r="F185" s="35" t="s">
        <v>437</v>
      </c>
      <c r="G185" s="55">
        <v>2</v>
      </c>
      <c r="H185" s="39">
        <v>6225.34</v>
      </c>
      <c r="I185" s="39"/>
      <c r="J185" s="39"/>
      <c r="K185" s="37" t="s">
        <v>52</v>
      </c>
      <c r="L185" s="39">
        <v>77567.740000000005</v>
      </c>
      <c r="M185" s="39"/>
      <c r="N185" s="40"/>
      <c r="O185" s="39"/>
      <c r="BP185" s="33"/>
      <c r="BQ185" s="41" t="s">
        <v>1662</v>
      </c>
    </row>
    <row r="186" spans="1:69" s="3" customFormat="1" ht="45" x14ac:dyDescent="0.25">
      <c r="A186" s="35" t="s">
        <v>3174</v>
      </c>
      <c r="B186" s="36" t="s">
        <v>3173</v>
      </c>
      <c r="C186" s="432" t="s">
        <v>2697</v>
      </c>
      <c r="D186" s="432"/>
      <c r="E186" s="432"/>
      <c r="F186" s="35" t="s">
        <v>437</v>
      </c>
      <c r="G186" s="55">
        <v>8</v>
      </c>
      <c r="H186" s="39">
        <v>3276.91</v>
      </c>
      <c r="I186" s="39"/>
      <c r="J186" s="39"/>
      <c r="K186" s="37" t="s">
        <v>52</v>
      </c>
      <c r="L186" s="39">
        <v>163321.19</v>
      </c>
      <c r="M186" s="39"/>
      <c r="N186" s="40"/>
      <c r="O186" s="39"/>
      <c r="BP186" s="33"/>
      <c r="BQ186" s="41" t="s">
        <v>2697</v>
      </c>
    </row>
    <row r="187" spans="1:69" s="3" customFormat="1" ht="67.5" x14ac:dyDescent="0.25">
      <c r="A187" s="35" t="s">
        <v>386</v>
      </c>
      <c r="B187" s="36" t="s">
        <v>1669</v>
      </c>
      <c r="C187" s="432" t="s">
        <v>1670</v>
      </c>
      <c r="D187" s="432"/>
      <c r="E187" s="432"/>
      <c r="F187" s="35" t="s">
        <v>174</v>
      </c>
      <c r="G187" s="56">
        <v>0.02</v>
      </c>
      <c r="H187" s="39" t="s">
        <v>1671</v>
      </c>
      <c r="I187" s="39" t="s">
        <v>1672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3175</v>
      </c>
      <c r="O187" s="39">
        <v>12.36</v>
      </c>
      <c r="BP187" s="33"/>
      <c r="BQ187" s="41" t="s">
        <v>1670</v>
      </c>
    </row>
    <row r="188" spans="1:69" s="3" customFormat="1" ht="15" x14ac:dyDescent="0.25">
      <c r="A188" s="42"/>
      <c r="B188" s="43"/>
      <c r="C188" s="44" t="s">
        <v>680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6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3176</v>
      </c>
      <c r="F189" s="49"/>
      <c r="G189" s="50"/>
      <c r="H189" s="51"/>
      <c r="I189" s="17"/>
      <c r="J189" s="17"/>
      <c r="K189" s="17"/>
      <c r="L189" s="52">
        <v>555.97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3177</v>
      </c>
      <c r="F190" s="49"/>
      <c r="G190" s="50"/>
      <c r="H190" s="51"/>
      <c r="I190" s="17"/>
      <c r="J190" s="17"/>
      <c r="K190" s="17"/>
      <c r="L190" s="52">
        <v>292.31</v>
      </c>
      <c r="M190" s="53"/>
      <c r="N190" s="53"/>
      <c r="O190" s="54"/>
      <c r="BP190" s="33"/>
      <c r="BQ190" s="41"/>
    </row>
    <row r="191" spans="1:69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1438.42</v>
      </c>
      <c r="M191" s="53"/>
      <c r="N191" s="53"/>
      <c r="O191" s="54"/>
      <c r="BP191" s="33"/>
      <c r="BQ191" s="41"/>
    </row>
    <row r="192" spans="1:69" s="3" customFormat="1" ht="67.5" x14ac:dyDescent="0.25">
      <c r="A192" s="35" t="s">
        <v>388</v>
      </c>
      <c r="B192" s="36" t="s">
        <v>1655</v>
      </c>
      <c r="C192" s="432" t="s">
        <v>1656</v>
      </c>
      <c r="D192" s="432"/>
      <c r="E192" s="432"/>
      <c r="F192" s="35" t="s">
        <v>437</v>
      </c>
      <c r="G192" s="55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BP192" s="33"/>
      <c r="BQ192" s="41" t="s">
        <v>1656</v>
      </c>
    </row>
    <row r="193" spans="1:69" s="3" customFormat="1" ht="67.5" x14ac:dyDescent="0.25">
      <c r="A193" s="35" t="s">
        <v>391</v>
      </c>
      <c r="B193" s="36" t="s">
        <v>429</v>
      </c>
      <c r="C193" s="432" t="s">
        <v>430</v>
      </c>
      <c r="D193" s="432"/>
      <c r="E193" s="432"/>
      <c r="F193" s="35" t="s">
        <v>109</v>
      </c>
      <c r="G193" s="55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BP193" s="33"/>
      <c r="BQ193" s="41" t="s">
        <v>430</v>
      </c>
    </row>
    <row r="194" spans="1:69" s="3" customFormat="1" ht="15" x14ac:dyDescent="0.25">
      <c r="A194" s="47"/>
      <c r="B194" s="48"/>
      <c r="C194" s="48"/>
      <c r="D194" s="48"/>
      <c r="E194" s="49" t="s">
        <v>3178</v>
      </c>
      <c r="F194" s="49"/>
      <c r="G194" s="50"/>
      <c r="H194" s="51"/>
      <c r="I194" s="17"/>
      <c r="J194" s="17"/>
      <c r="K194" s="17"/>
      <c r="L194" s="52">
        <v>254725.62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3179</v>
      </c>
      <c r="F195" s="49"/>
      <c r="G195" s="50"/>
      <c r="H195" s="51"/>
      <c r="I195" s="17"/>
      <c r="J195" s="17"/>
      <c r="K195" s="17"/>
      <c r="L195" s="52">
        <v>142110.07999999999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675171.45</v>
      </c>
      <c r="M196" s="53"/>
      <c r="N196" s="53"/>
      <c r="O196" s="54"/>
      <c r="BP196" s="33"/>
      <c r="BQ196" s="41"/>
    </row>
    <row r="197" spans="1:69" s="3" customFormat="1" ht="67.5" x14ac:dyDescent="0.25">
      <c r="A197" s="35" t="s">
        <v>393</v>
      </c>
      <c r="B197" s="36" t="s">
        <v>1644</v>
      </c>
      <c r="C197" s="432" t="s">
        <v>3180</v>
      </c>
      <c r="D197" s="432"/>
      <c r="E197" s="432"/>
      <c r="F197" s="35" t="s">
        <v>437</v>
      </c>
      <c r="G197" s="55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BP197" s="33"/>
      <c r="BQ197" s="41" t="s">
        <v>3180</v>
      </c>
    </row>
    <row r="198" spans="1:69" s="3" customFormat="1" ht="67.5" x14ac:dyDescent="0.25">
      <c r="A198" s="35" t="s">
        <v>395</v>
      </c>
      <c r="B198" s="36" t="s">
        <v>3181</v>
      </c>
      <c r="C198" s="432" t="s">
        <v>3182</v>
      </c>
      <c r="D198" s="432"/>
      <c r="E198" s="432"/>
      <c r="F198" s="35" t="s">
        <v>437</v>
      </c>
      <c r="G198" s="55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BP198" s="33"/>
      <c r="BQ198" s="41" t="s">
        <v>3182</v>
      </c>
    </row>
    <row r="199" spans="1:69" s="3" customFormat="1" ht="15" x14ac:dyDescent="0.25">
      <c r="A199" s="434" t="s">
        <v>2700</v>
      </c>
      <c r="B199" s="435"/>
      <c r="C199" s="435"/>
      <c r="D199" s="435"/>
      <c r="E199" s="435"/>
      <c r="F199" s="435"/>
      <c r="G199" s="435"/>
      <c r="H199" s="435"/>
      <c r="I199" s="435"/>
      <c r="J199" s="435"/>
      <c r="K199" s="435"/>
      <c r="L199" s="435"/>
      <c r="M199" s="435"/>
      <c r="N199" s="435"/>
      <c r="O199" s="436"/>
      <c r="BP199" s="33" t="s">
        <v>2700</v>
      </c>
      <c r="BQ199" s="41"/>
    </row>
    <row r="200" spans="1:69" s="3" customFormat="1" ht="67.5" x14ac:dyDescent="0.25">
      <c r="A200" s="35" t="s">
        <v>397</v>
      </c>
      <c r="B200" s="36" t="s">
        <v>1916</v>
      </c>
      <c r="C200" s="432" t="s">
        <v>1917</v>
      </c>
      <c r="D200" s="432"/>
      <c r="E200" s="432"/>
      <c r="F200" s="35" t="s">
        <v>1918</v>
      </c>
      <c r="G200" s="60">
        <v>0.27500000000000002</v>
      </c>
      <c r="H200" s="39" t="s">
        <v>1919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BP200" s="33"/>
      <c r="BQ200" s="41" t="s">
        <v>1917</v>
      </c>
    </row>
    <row r="201" spans="1:69" s="3" customFormat="1" ht="15" x14ac:dyDescent="0.25">
      <c r="A201" s="42"/>
      <c r="B201" s="43"/>
      <c r="C201" s="44" t="s">
        <v>3183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5" x14ac:dyDescent="0.25">
      <c r="A202" s="47"/>
      <c r="B202" s="48"/>
      <c r="C202" s="48"/>
      <c r="D202" s="48"/>
      <c r="E202" s="49" t="s">
        <v>3184</v>
      </c>
      <c r="F202" s="49"/>
      <c r="G202" s="50"/>
      <c r="H202" s="51"/>
      <c r="I202" s="17"/>
      <c r="J202" s="17"/>
      <c r="K202" s="17"/>
      <c r="L202" s="52">
        <v>14443.44</v>
      </c>
      <c r="M202" s="53"/>
      <c r="N202" s="53"/>
      <c r="O202" s="54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3185</v>
      </c>
      <c r="F203" s="49"/>
      <c r="G203" s="50"/>
      <c r="H203" s="51"/>
      <c r="I203" s="17"/>
      <c r="J203" s="17"/>
      <c r="K203" s="17"/>
      <c r="L203" s="52">
        <v>6491.43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37163.449999999997</v>
      </c>
      <c r="M204" s="53"/>
      <c r="N204" s="53"/>
      <c r="O204" s="54"/>
      <c r="BP204" s="33"/>
      <c r="BQ204" s="41"/>
    </row>
    <row r="205" spans="1:69" s="3" customFormat="1" ht="67.5" x14ac:dyDescent="0.25">
      <c r="A205" s="35" t="s">
        <v>399</v>
      </c>
      <c r="B205" s="36" t="s">
        <v>1923</v>
      </c>
      <c r="C205" s="432" t="s">
        <v>1924</v>
      </c>
      <c r="D205" s="432"/>
      <c r="E205" s="432"/>
      <c r="F205" s="35" t="s">
        <v>1918</v>
      </c>
      <c r="G205" s="60">
        <v>0.27500000000000002</v>
      </c>
      <c r="H205" s="39" t="s">
        <v>1925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BP205" s="33"/>
      <c r="BQ205" s="41" t="s">
        <v>1924</v>
      </c>
    </row>
    <row r="206" spans="1:69" s="3" customFormat="1" ht="15" x14ac:dyDescent="0.25">
      <c r="A206" s="47"/>
      <c r="B206" s="48"/>
      <c r="C206" s="48"/>
      <c r="D206" s="48"/>
      <c r="E206" s="49" t="s">
        <v>3186</v>
      </c>
      <c r="F206" s="49"/>
      <c r="G206" s="50"/>
      <c r="H206" s="51"/>
      <c r="I206" s="17"/>
      <c r="J206" s="17"/>
      <c r="K206" s="17"/>
      <c r="L206" s="52">
        <v>7980.4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3187</v>
      </c>
      <c r="F207" s="49"/>
      <c r="G207" s="50"/>
      <c r="H207" s="51"/>
      <c r="I207" s="17"/>
      <c r="J207" s="17"/>
      <c r="K207" s="17"/>
      <c r="L207" s="52">
        <v>3586.7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20533.84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401</v>
      </c>
      <c r="B209" s="36" t="s">
        <v>1064</v>
      </c>
      <c r="C209" s="432" t="s">
        <v>1929</v>
      </c>
      <c r="D209" s="432"/>
      <c r="E209" s="432"/>
      <c r="F209" s="35" t="s">
        <v>238</v>
      </c>
      <c r="G209" s="38">
        <v>1.1000000000000001</v>
      </c>
      <c r="H209" s="39" t="s">
        <v>1066</v>
      </c>
      <c r="I209" s="39" t="s">
        <v>1067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3188</v>
      </c>
      <c r="O209" s="39">
        <v>1169</v>
      </c>
      <c r="BP209" s="33"/>
      <c r="BQ209" s="41" t="s">
        <v>1929</v>
      </c>
    </row>
    <row r="210" spans="1:69" s="3" customFormat="1" ht="15" x14ac:dyDescent="0.25">
      <c r="A210" s="42"/>
      <c r="B210" s="43"/>
      <c r="C210" s="44" t="s">
        <v>3189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3190</v>
      </c>
      <c r="F211" s="49"/>
      <c r="G211" s="50"/>
      <c r="H211" s="51"/>
      <c r="I211" s="17"/>
      <c r="J211" s="17"/>
      <c r="K211" s="17"/>
      <c r="L211" s="52">
        <v>8331.7800000000007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3191</v>
      </c>
      <c r="F212" s="49"/>
      <c r="G212" s="50"/>
      <c r="H212" s="51"/>
      <c r="I212" s="17"/>
      <c r="J212" s="17"/>
      <c r="K212" s="17"/>
      <c r="L212" s="52">
        <v>4380.62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23545.62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432" t="s">
        <v>813</v>
      </c>
      <c r="D214" s="432"/>
      <c r="E214" s="432"/>
      <c r="F214" s="35" t="s">
        <v>238</v>
      </c>
      <c r="G214" s="38">
        <v>11.9</v>
      </c>
      <c r="H214" s="39" t="s">
        <v>1934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3192</v>
      </c>
      <c r="O214" s="39">
        <v>2273.6</v>
      </c>
      <c r="BP214" s="33"/>
      <c r="BQ214" s="41" t="s">
        <v>813</v>
      </c>
    </row>
    <row r="215" spans="1:69" s="3" customFormat="1" ht="15" x14ac:dyDescent="0.25">
      <c r="A215" s="42"/>
      <c r="B215" s="43"/>
      <c r="C215" s="44" t="s">
        <v>3193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3194</v>
      </c>
      <c r="F216" s="49"/>
      <c r="G216" s="50"/>
      <c r="H216" s="51"/>
      <c r="I216" s="17"/>
      <c r="J216" s="17"/>
      <c r="K216" s="17"/>
      <c r="L216" s="52">
        <v>115415.4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3195</v>
      </c>
      <c r="F217" s="49"/>
      <c r="G217" s="50"/>
      <c r="H217" s="51"/>
      <c r="I217" s="17"/>
      <c r="J217" s="17"/>
      <c r="K217" s="17"/>
      <c r="L217" s="52">
        <v>60682.32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310314.67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405</v>
      </c>
      <c r="B219" s="36" t="s">
        <v>1939</v>
      </c>
      <c r="C219" s="432" t="s">
        <v>822</v>
      </c>
      <c r="D219" s="432"/>
      <c r="E219" s="432"/>
      <c r="F219" s="35" t="s">
        <v>265</v>
      </c>
      <c r="G219" s="55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432" t="s">
        <v>850</v>
      </c>
      <c r="D220" s="432"/>
      <c r="E220" s="432"/>
      <c r="F220" s="35" t="s">
        <v>520</v>
      </c>
      <c r="G220" s="55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BP220" s="33"/>
      <c r="BQ220" s="41" t="s">
        <v>850</v>
      </c>
    </row>
    <row r="221" spans="1:69" s="3" customFormat="1" ht="15" x14ac:dyDescent="0.25">
      <c r="A221" s="42"/>
      <c r="B221" s="43"/>
      <c r="C221" s="44" t="s">
        <v>3196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855</v>
      </c>
      <c r="F222" s="49"/>
      <c r="G222" s="50"/>
      <c r="H222" s="51"/>
      <c r="I222" s="17"/>
      <c r="J222" s="17"/>
      <c r="K222" s="17"/>
      <c r="L222" s="52">
        <v>9823.68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856</v>
      </c>
      <c r="F223" s="49"/>
      <c r="G223" s="50"/>
      <c r="H223" s="51"/>
      <c r="I223" s="17"/>
      <c r="J223" s="17"/>
      <c r="K223" s="17"/>
      <c r="L223" s="52">
        <v>5165.03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27787.16</v>
      </c>
      <c r="M224" s="53"/>
      <c r="N224" s="53"/>
      <c r="O224" s="54"/>
      <c r="BP224" s="33"/>
      <c r="BQ224" s="41"/>
    </row>
    <row r="225" spans="1:69" s="3" customFormat="1" ht="67.5" x14ac:dyDescent="0.25">
      <c r="A225" s="35" t="s">
        <v>409</v>
      </c>
      <c r="B225" s="36" t="s">
        <v>1971</v>
      </c>
      <c r="C225" s="432" t="s">
        <v>1972</v>
      </c>
      <c r="D225" s="432"/>
      <c r="E225" s="432"/>
      <c r="F225" s="35" t="s">
        <v>1973</v>
      </c>
      <c r="G225" s="55">
        <v>20</v>
      </c>
      <c r="H225" s="39" t="s">
        <v>1974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BP225" s="33"/>
      <c r="BQ225" s="41" t="s">
        <v>1972</v>
      </c>
    </row>
    <row r="226" spans="1:69" s="3" customFormat="1" ht="15" x14ac:dyDescent="0.25">
      <c r="A226" s="47"/>
      <c r="B226" s="48"/>
      <c r="C226" s="48"/>
      <c r="D226" s="48"/>
      <c r="E226" s="49" t="s">
        <v>3197</v>
      </c>
      <c r="F226" s="49"/>
      <c r="G226" s="50"/>
      <c r="H226" s="51"/>
      <c r="I226" s="17"/>
      <c r="J226" s="17"/>
      <c r="K226" s="17"/>
      <c r="L226" s="52">
        <v>44048.17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3198</v>
      </c>
      <c r="F227" s="49"/>
      <c r="G227" s="50"/>
      <c r="H227" s="51"/>
      <c r="I227" s="17"/>
      <c r="J227" s="17"/>
      <c r="K227" s="17"/>
      <c r="L227" s="52">
        <v>19796.93</v>
      </c>
      <c r="M227" s="53"/>
      <c r="N227" s="53"/>
      <c r="O227" s="54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248790.87</v>
      </c>
      <c r="M228" s="53"/>
      <c r="N228" s="53"/>
      <c r="O228" s="54"/>
      <c r="BP228" s="33"/>
      <c r="BQ228" s="41"/>
    </row>
    <row r="229" spans="1:69" s="3" customFormat="1" ht="67.5" x14ac:dyDescent="0.25">
      <c r="A229" s="35" t="s">
        <v>411</v>
      </c>
      <c r="B229" s="36" t="s">
        <v>2720</v>
      </c>
      <c r="C229" s="432" t="s">
        <v>1986</v>
      </c>
      <c r="D229" s="432"/>
      <c r="E229" s="432"/>
      <c r="F229" s="35" t="s">
        <v>265</v>
      </c>
      <c r="G229" s="55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BP229" s="33"/>
      <c r="BQ229" s="41" t="s">
        <v>1986</v>
      </c>
    </row>
    <row r="230" spans="1:69" s="3" customFormat="1" ht="67.5" x14ac:dyDescent="0.25">
      <c r="A230" s="35" t="s">
        <v>413</v>
      </c>
      <c r="B230" s="36" t="s">
        <v>1940</v>
      </c>
      <c r="C230" s="432" t="s">
        <v>824</v>
      </c>
      <c r="D230" s="432"/>
      <c r="E230" s="432"/>
      <c r="F230" s="35" t="s">
        <v>437</v>
      </c>
      <c r="G230" s="55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2721</v>
      </c>
      <c r="C231" s="432" t="s">
        <v>2722</v>
      </c>
      <c r="D231" s="432"/>
      <c r="E231" s="432"/>
      <c r="F231" s="35" t="s">
        <v>437</v>
      </c>
      <c r="G231" s="55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BP231" s="33"/>
      <c r="BQ231" s="41" t="s">
        <v>2722</v>
      </c>
    </row>
    <row r="232" spans="1:69" s="3" customFormat="1" ht="67.5" x14ac:dyDescent="0.25">
      <c r="A232" s="35" t="s">
        <v>417</v>
      </c>
      <c r="B232" s="36" t="s">
        <v>1960</v>
      </c>
      <c r="C232" s="432" t="s">
        <v>1961</v>
      </c>
      <c r="D232" s="432"/>
      <c r="E232" s="432"/>
      <c r="F232" s="35" t="s">
        <v>437</v>
      </c>
      <c r="G232" s="55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BP232" s="33"/>
      <c r="BQ232" s="41" t="s">
        <v>1961</v>
      </c>
    </row>
    <row r="233" spans="1:69" s="3" customFormat="1" ht="67.5" x14ac:dyDescent="0.25">
      <c r="A233" s="35" t="s">
        <v>426</v>
      </c>
      <c r="B233" s="36" t="s">
        <v>1988</v>
      </c>
      <c r="C233" s="432" t="s">
        <v>1989</v>
      </c>
      <c r="D233" s="432"/>
      <c r="E233" s="432"/>
      <c r="F233" s="35" t="s">
        <v>238</v>
      </c>
      <c r="G233" s="60">
        <v>5.0000000000000001E-3</v>
      </c>
      <c r="H233" s="39" t="s">
        <v>1990</v>
      </c>
      <c r="I233" s="39" t="s">
        <v>1991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1992</v>
      </c>
      <c r="O233" s="39">
        <v>9.32</v>
      </c>
      <c r="BP233" s="33"/>
      <c r="BQ233" s="41" t="s">
        <v>1989</v>
      </c>
    </row>
    <row r="234" spans="1:69" s="3" customFormat="1" ht="15" x14ac:dyDescent="0.25">
      <c r="A234" s="42"/>
      <c r="B234" s="43"/>
      <c r="C234" s="44" t="s">
        <v>1993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1994</v>
      </c>
      <c r="F235" s="49"/>
      <c r="G235" s="50"/>
      <c r="H235" s="51"/>
      <c r="I235" s="17"/>
      <c r="J235" s="17"/>
      <c r="K235" s="17"/>
      <c r="L235" s="52">
        <v>167.21</v>
      </c>
      <c r="M235" s="53"/>
      <c r="N235" s="53"/>
      <c r="O235" s="54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1995</v>
      </c>
      <c r="F236" s="49"/>
      <c r="G236" s="50"/>
      <c r="H236" s="51"/>
      <c r="I236" s="17"/>
      <c r="J236" s="17"/>
      <c r="K236" s="17"/>
      <c r="L236" s="52">
        <v>87.91</v>
      </c>
      <c r="M236" s="53"/>
      <c r="N236" s="53"/>
      <c r="O236" s="54"/>
      <c r="BP236" s="33"/>
      <c r="BQ236" s="41"/>
    </row>
    <row r="237" spans="1:69" s="3" customFormat="1" ht="15" x14ac:dyDescent="0.25">
      <c r="A237" s="47"/>
      <c r="B237" s="48"/>
      <c r="C237" s="48"/>
      <c r="D237" s="48"/>
      <c r="E237" s="49" t="s">
        <v>47</v>
      </c>
      <c r="F237" s="49"/>
      <c r="G237" s="50"/>
      <c r="H237" s="51"/>
      <c r="I237" s="17"/>
      <c r="J237" s="17"/>
      <c r="K237" s="17"/>
      <c r="L237" s="52">
        <v>439.06</v>
      </c>
      <c r="M237" s="53"/>
      <c r="N237" s="53"/>
      <c r="O237" s="54"/>
      <c r="BP237" s="33"/>
      <c r="BQ237" s="41"/>
    </row>
    <row r="238" spans="1:69" s="3" customFormat="1" ht="67.5" x14ac:dyDescent="0.25">
      <c r="A238" s="35" t="s">
        <v>428</v>
      </c>
      <c r="B238" s="36" t="s">
        <v>1997</v>
      </c>
      <c r="C238" s="432" t="s">
        <v>3199</v>
      </c>
      <c r="D238" s="432"/>
      <c r="E238" s="432"/>
      <c r="F238" s="35" t="s">
        <v>2406</v>
      </c>
      <c r="G238" s="55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BP238" s="33"/>
      <c r="BQ238" s="41" t="s">
        <v>3199</v>
      </c>
    </row>
    <row r="239" spans="1:69" s="3" customFormat="1" ht="15" x14ac:dyDescent="0.25">
      <c r="A239" s="434" t="s">
        <v>2723</v>
      </c>
      <c r="B239" s="435"/>
      <c r="C239" s="435"/>
      <c r="D239" s="435"/>
      <c r="E239" s="435"/>
      <c r="F239" s="435"/>
      <c r="G239" s="435"/>
      <c r="H239" s="435"/>
      <c r="I239" s="435"/>
      <c r="J239" s="435"/>
      <c r="K239" s="435"/>
      <c r="L239" s="435"/>
      <c r="M239" s="435"/>
      <c r="N239" s="435"/>
      <c r="O239" s="436"/>
      <c r="BP239" s="33" t="s">
        <v>2723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432" t="s">
        <v>738</v>
      </c>
      <c r="D240" s="432"/>
      <c r="E240" s="432"/>
      <c r="F240" s="35" t="s">
        <v>739</v>
      </c>
      <c r="G240" s="56">
        <v>2.5099999999999998</v>
      </c>
      <c r="H240" s="39" t="s">
        <v>2322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3200</v>
      </c>
      <c r="O240" s="39">
        <v>925.6</v>
      </c>
      <c r="BP240" s="33"/>
      <c r="BQ240" s="41" t="s">
        <v>738</v>
      </c>
    </row>
    <row r="241" spans="1:69" s="3" customFormat="1" ht="15" x14ac:dyDescent="0.25">
      <c r="A241" s="42"/>
      <c r="B241" s="43"/>
      <c r="C241" s="44" t="s">
        <v>3201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3202</v>
      </c>
      <c r="F242" s="49"/>
      <c r="G242" s="50"/>
      <c r="H242" s="51"/>
      <c r="I242" s="17"/>
      <c r="J242" s="17"/>
      <c r="K242" s="17"/>
      <c r="L242" s="52">
        <v>11723.76</v>
      </c>
      <c r="M242" s="53"/>
      <c r="N242" s="53"/>
      <c r="O242" s="54"/>
      <c r="BP242" s="33"/>
      <c r="BQ242" s="41"/>
    </row>
    <row r="243" spans="1:69" s="3" customFormat="1" ht="15" x14ac:dyDescent="0.25">
      <c r="A243" s="47"/>
      <c r="B243" s="48"/>
      <c r="C243" s="48"/>
      <c r="D243" s="48"/>
      <c r="E243" s="49" t="s">
        <v>3203</v>
      </c>
      <c r="F243" s="49"/>
      <c r="G243" s="50"/>
      <c r="H243" s="51"/>
      <c r="I243" s="17"/>
      <c r="J243" s="17"/>
      <c r="K243" s="17"/>
      <c r="L243" s="52">
        <v>6164.04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32810.11</v>
      </c>
      <c r="M244" s="53"/>
      <c r="N244" s="53"/>
      <c r="O244" s="54"/>
      <c r="BP244" s="33"/>
      <c r="BQ244" s="41"/>
    </row>
    <row r="245" spans="1:69" s="3" customFormat="1" ht="67.5" x14ac:dyDescent="0.25">
      <c r="A245" s="35" t="s">
        <v>438</v>
      </c>
      <c r="B245" s="36" t="s">
        <v>2979</v>
      </c>
      <c r="C245" s="432" t="s">
        <v>2329</v>
      </c>
      <c r="D245" s="432"/>
      <c r="E245" s="432"/>
      <c r="F245" s="35" t="s">
        <v>265</v>
      </c>
      <c r="G245" s="56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BP245" s="33"/>
      <c r="BQ245" s="41" t="s">
        <v>2329</v>
      </c>
    </row>
    <row r="246" spans="1:69" s="3" customFormat="1" ht="15" x14ac:dyDescent="0.25">
      <c r="A246" s="42"/>
      <c r="B246" s="43"/>
      <c r="C246" s="44" t="s">
        <v>3204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67.5" x14ac:dyDescent="0.25">
      <c r="A247" s="35" t="s">
        <v>1457</v>
      </c>
      <c r="B247" s="36"/>
      <c r="C247" s="432" t="s">
        <v>3205</v>
      </c>
      <c r="D247" s="432"/>
      <c r="E247" s="432"/>
      <c r="F247" s="35" t="s">
        <v>437</v>
      </c>
      <c r="G247" s="55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BP247" s="33"/>
      <c r="BQ247" s="41" t="s">
        <v>3205</v>
      </c>
    </row>
    <row r="248" spans="1:69" s="3" customFormat="1" ht="67.5" x14ac:dyDescent="0.25">
      <c r="A248" s="35" t="s">
        <v>450</v>
      </c>
      <c r="B248" s="36" t="s">
        <v>2378</v>
      </c>
      <c r="C248" s="432" t="s">
        <v>2391</v>
      </c>
      <c r="D248" s="432"/>
      <c r="E248" s="432"/>
      <c r="F248" s="35" t="s">
        <v>437</v>
      </c>
      <c r="G248" s="55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BP248" s="33"/>
      <c r="BQ248" s="41" t="s">
        <v>2391</v>
      </c>
    </row>
    <row r="249" spans="1:69" s="3" customFormat="1" ht="67.5" x14ac:dyDescent="0.25">
      <c r="A249" s="35" t="s">
        <v>1708</v>
      </c>
      <c r="B249" s="36" t="s">
        <v>2450</v>
      </c>
      <c r="C249" s="432" t="s">
        <v>2451</v>
      </c>
      <c r="D249" s="432"/>
      <c r="E249" s="432"/>
      <c r="F249" s="35" t="s">
        <v>739</v>
      </c>
      <c r="G249" s="38">
        <v>1.2</v>
      </c>
      <c r="H249" s="39" t="s">
        <v>2452</v>
      </c>
      <c r="I249" s="39" t="s">
        <v>2453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3206</v>
      </c>
      <c r="O249" s="39">
        <v>4340.0200000000004</v>
      </c>
      <c r="BP249" s="33"/>
      <c r="BQ249" s="41" t="s">
        <v>2451</v>
      </c>
    </row>
    <row r="250" spans="1:69" s="3" customFormat="1" ht="15" x14ac:dyDescent="0.25">
      <c r="A250" s="42"/>
      <c r="B250" s="43"/>
      <c r="C250" s="44" t="s">
        <v>3207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3208</v>
      </c>
      <c r="F251" s="49"/>
      <c r="G251" s="50"/>
      <c r="H251" s="51"/>
      <c r="I251" s="17"/>
      <c r="J251" s="17"/>
      <c r="K251" s="17"/>
      <c r="L251" s="52">
        <v>15544.68</v>
      </c>
      <c r="M251" s="53"/>
      <c r="N251" s="53"/>
      <c r="O251" s="54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3209</v>
      </c>
      <c r="F252" s="49"/>
      <c r="G252" s="50"/>
      <c r="H252" s="51"/>
      <c r="I252" s="17"/>
      <c r="J252" s="17"/>
      <c r="K252" s="17"/>
      <c r="L252" s="52">
        <v>8172.97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63593.31</v>
      </c>
      <c r="M253" s="53"/>
      <c r="N253" s="53"/>
      <c r="O253" s="54"/>
      <c r="BP253" s="33"/>
      <c r="BQ253" s="41"/>
    </row>
    <row r="254" spans="1:69" s="3" customFormat="1" ht="67.5" x14ac:dyDescent="0.25">
      <c r="A254" s="35" t="s">
        <v>462</v>
      </c>
      <c r="B254" s="36" t="s">
        <v>2459</v>
      </c>
      <c r="C254" s="432" t="s">
        <v>3210</v>
      </c>
      <c r="D254" s="432"/>
      <c r="E254" s="432"/>
      <c r="F254" s="35" t="s">
        <v>265</v>
      </c>
      <c r="G254" s="38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BP254" s="33"/>
      <c r="BQ254" s="41" t="s">
        <v>3210</v>
      </c>
    </row>
    <row r="255" spans="1:69" s="3" customFormat="1" ht="15" x14ac:dyDescent="0.25">
      <c r="A255" s="42"/>
      <c r="B255" s="43"/>
      <c r="C255" s="44" t="s">
        <v>2915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67.5" x14ac:dyDescent="0.25">
      <c r="A256" s="35" t="s">
        <v>464</v>
      </c>
      <c r="B256" s="36" t="s">
        <v>2463</v>
      </c>
      <c r="C256" s="432" t="s">
        <v>2464</v>
      </c>
      <c r="D256" s="432"/>
      <c r="E256" s="432"/>
      <c r="F256" s="35" t="s">
        <v>437</v>
      </c>
      <c r="G256" s="55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BP256" s="33"/>
      <c r="BQ256" s="41" t="s">
        <v>2464</v>
      </c>
    </row>
    <row r="257" spans="1:69" s="3" customFormat="1" ht="67.5" x14ac:dyDescent="0.25">
      <c r="A257" s="35" t="s">
        <v>466</v>
      </c>
      <c r="B257" s="36" t="s">
        <v>2463</v>
      </c>
      <c r="C257" s="432" t="s">
        <v>2466</v>
      </c>
      <c r="D257" s="432"/>
      <c r="E257" s="432"/>
      <c r="F257" s="35" t="s">
        <v>437</v>
      </c>
      <c r="G257" s="55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BP257" s="33"/>
      <c r="BQ257" s="41" t="s">
        <v>2466</v>
      </c>
    </row>
    <row r="258" spans="1:69" s="3" customFormat="1" ht="67.5" x14ac:dyDescent="0.25">
      <c r="A258" s="35" t="s">
        <v>469</v>
      </c>
      <c r="B258" s="36" t="s">
        <v>2430</v>
      </c>
      <c r="C258" s="432" t="s">
        <v>2431</v>
      </c>
      <c r="D258" s="432"/>
      <c r="E258" s="432"/>
      <c r="F258" s="35" t="s">
        <v>437</v>
      </c>
      <c r="G258" s="55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BP258" s="33"/>
      <c r="BQ258" s="41" t="s">
        <v>2431</v>
      </c>
    </row>
    <row r="259" spans="1:69" s="3" customFormat="1" ht="67.5" x14ac:dyDescent="0.25">
      <c r="A259" s="35" t="s">
        <v>478</v>
      </c>
      <c r="B259" s="36" t="s">
        <v>2430</v>
      </c>
      <c r="C259" s="432" t="s">
        <v>2433</v>
      </c>
      <c r="D259" s="432"/>
      <c r="E259" s="432"/>
      <c r="F259" s="35" t="s">
        <v>437</v>
      </c>
      <c r="G259" s="55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BP259" s="33"/>
      <c r="BQ259" s="41" t="s">
        <v>2433</v>
      </c>
    </row>
    <row r="260" spans="1:69" s="3" customFormat="1" ht="67.5" x14ac:dyDescent="0.25">
      <c r="A260" s="35" t="s">
        <v>480</v>
      </c>
      <c r="B260" s="36" t="s">
        <v>2443</v>
      </c>
      <c r="C260" s="432" t="s">
        <v>2444</v>
      </c>
      <c r="D260" s="432"/>
      <c r="E260" s="432"/>
      <c r="F260" s="35" t="s">
        <v>265</v>
      </c>
      <c r="G260" s="55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BP260" s="33"/>
      <c r="BQ260" s="41" t="s">
        <v>2444</v>
      </c>
    </row>
    <row r="261" spans="1:69" s="3" customFormat="1" ht="67.5" x14ac:dyDescent="0.25">
      <c r="A261" s="35" t="s">
        <v>482</v>
      </c>
      <c r="B261" s="36" t="s">
        <v>2440</v>
      </c>
      <c r="C261" s="432" t="s">
        <v>2441</v>
      </c>
      <c r="D261" s="432"/>
      <c r="E261" s="432"/>
      <c r="F261" s="35" t="s">
        <v>437</v>
      </c>
      <c r="G261" s="55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BP261" s="33"/>
      <c r="BQ261" s="41" t="s">
        <v>2441</v>
      </c>
    </row>
    <row r="262" spans="1:69" s="3" customFormat="1" ht="67.5" x14ac:dyDescent="0.25">
      <c r="A262" s="35" t="s">
        <v>484</v>
      </c>
      <c r="B262" s="36" t="s">
        <v>324</v>
      </c>
      <c r="C262" s="432" t="s">
        <v>325</v>
      </c>
      <c r="D262" s="432"/>
      <c r="E262" s="432"/>
      <c r="F262" s="35" t="s">
        <v>326</v>
      </c>
      <c r="G262" s="55">
        <v>1</v>
      </c>
      <c r="H262" s="39" t="s">
        <v>1438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BP262" s="33"/>
      <c r="BQ262" s="41" t="s">
        <v>325</v>
      </c>
    </row>
    <row r="263" spans="1:69" s="3" customFormat="1" ht="15" x14ac:dyDescent="0.25">
      <c r="A263" s="47"/>
      <c r="B263" s="48"/>
      <c r="C263" s="48"/>
      <c r="D263" s="48"/>
      <c r="E263" s="49" t="s">
        <v>1439</v>
      </c>
      <c r="F263" s="49"/>
      <c r="G263" s="50"/>
      <c r="H263" s="51"/>
      <c r="I263" s="17"/>
      <c r="J263" s="17"/>
      <c r="K263" s="17"/>
      <c r="L263" s="52">
        <v>174.16</v>
      </c>
      <c r="M263" s="53"/>
      <c r="N263" s="53"/>
      <c r="O263" s="54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1440</v>
      </c>
      <c r="F264" s="49"/>
      <c r="G264" s="50"/>
      <c r="H264" s="51"/>
      <c r="I264" s="17"/>
      <c r="J264" s="17"/>
      <c r="K264" s="17"/>
      <c r="L264" s="52">
        <v>91.57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47</v>
      </c>
      <c r="F265" s="49"/>
      <c r="G265" s="50"/>
      <c r="H265" s="51"/>
      <c r="I265" s="17"/>
      <c r="J265" s="17"/>
      <c r="K265" s="17"/>
      <c r="L265" s="52">
        <v>458.55</v>
      </c>
      <c r="M265" s="53"/>
      <c r="N265" s="53"/>
      <c r="O265" s="54"/>
      <c r="BP265" s="33"/>
      <c r="BQ265" s="41"/>
    </row>
    <row r="266" spans="1:69" s="3" customFormat="1" ht="67.5" x14ac:dyDescent="0.25">
      <c r="A266" s="35" t="s">
        <v>486</v>
      </c>
      <c r="B266" s="36" t="s">
        <v>2733</v>
      </c>
      <c r="C266" s="432" t="s">
        <v>2734</v>
      </c>
      <c r="D266" s="432"/>
      <c r="E266" s="432"/>
      <c r="F266" s="35" t="s">
        <v>437</v>
      </c>
      <c r="G266" s="55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BP266" s="33"/>
      <c r="BQ266" s="41" t="s">
        <v>2734</v>
      </c>
    </row>
    <row r="267" spans="1:69" s="3" customFormat="1" ht="67.5" x14ac:dyDescent="0.25">
      <c r="A267" s="35" t="s">
        <v>487</v>
      </c>
      <c r="B267" s="36" t="s">
        <v>1757</v>
      </c>
      <c r="C267" s="432" t="s">
        <v>1758</v>
      </c>
      <c r="D267" s="432"/>
      <c r="E267" s="432"/>
      <c r="F267" s="35" t="s">
        <v>238</v>
      </c>
      <c r="G267" s="56">
        <v>1.25</v>
      </c>
      <c r="H267" s="39" t="s">
        <v>1759</v>
      </c>
      <c r="I267" s="39" t="s">
        <v>1760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3211</v>
      </c>
      <c r="O267" s="39">
        <v>6452.64</v>
      </c>
      <c r="BP267" s="33"/>
      <c r="BQ267" s="41" t="s">
        <v>1758</v>
      </c>
    </row>
    <row r="268" spans="1:69" s="3" customFormat="1" ht="15" x14ac:dyDescent="0.25">
      <c r="A268" s="42"/>
      <c r="B268" s="43"/>
      <c r="C268" s="44" t="s">
        <v>3212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3213</v>
      </c>
      <c r="F269" s="49"/>
      <c r="G269" s="50"/>
      <c r="H269" s="51"/>
      <c r="I269" s="17"/>
      <c r="J269" s="17"/>
      <c r="K269" s="17"/>
      <c r="L269" s="52">
        <v>15688.16</v>
      </c>
      <c r="M269" s="53"/>
      <c r="N269" s="53"/>
      <c r="O269" s="54"/>
      <c r="BP269" s="33"/>
      <c r="BQ269" s="41"/>
    </row>
    <row r="270" spans="1:69" s="3" customFormat="1" ht="15" x14ac:dyDescent="0.25">
      <c r="A270" s="47"/>
      <c r="B270" s="48"/>
      <c r="C270" s="48"/>
      <c r="D270" s="48"/>
      <c r="E270" s="49" t="s">
        <v>3214</v>
      </c>
      <c r="F270" s="49"/>
      <c r="G270" s="50"/>
      <c r="H270" s="51"/>
      <c r="I270" s="17"/>
      <c r="J270" s="17"/>
      <c r="K270" s="17"/>
      <c r="L270" s="52">
        <v>8248.41</v>
      </c>
      <c r="M270" s="53"/>
      <c r="N270" s="53"/>
      <c r="O270" s="54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49287.67</v>
      </c>
      <c r="M271" s="53"/>
      <c r="N271" s="53"/>
      <c r="O271" s="54"/>
      <c r="BP271" s="33"/>
      <c r="BQ271" s="41"/>
    </row>
    <row r="272" spans="1:69" s="3" customFormat="1" ht="67.5" x14ac:dyDescent="0.25">
      <c r="A272" s="35" t="s">
        <v>488</v>
      </c>
      <c r="B272" s="36" t="s">
        <v>2281</v>
      </c>
      <c r="C272" s="432" t="s">
        <v>3215</v>
      </c>
      <c r="D272" s="432"/>
      <c r="E272" s="432"/>
      <c r="F272" s="35" t="s">
        <v>265</v>
      </c>
      <c r="G272" s="56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BP272" s="33"/>
      <c r="BQ272" s="41" t="s">
        <v>3215</v>
      </c>
    </row>
    <row r="273" spans="1:69" s="3" customFormat="1" ht="15" x14ac:dyDescent="0.25">
      <c r="A273" s="42"/>
      <c r="B273" s="43"/>
      <c r="C273" s="44" t="s">
        <v>3216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6"/>
      <c r="BP273" s="33"/>
      <c r="BQ273" s="41"/>
    </row>
    <row r="274" spans="1:69" s="3" customFormat="1" ht="15" x14ac:dyDescent="0.25">
      <c r="A274" s="434" t="s">
        <v>2739</v>
      </c>
      <c r="B274" s="435"/>
      <c r="C274" s="435"/>
      <c r="D274" s="435"/>
      <c r="E274" s="435"/>
      <c r="F274" s="435"/>
      <c r="G274" s="435"/>
      <c r="H274" s="435"/>
      <c r="I274" s="435"/>
      <c r="J274" s="435"/>
      <c r="K274" s="435"/>
      <c r="L274" s="435"/>
      <c r="M274" s="435"/>
      <c r="N274" s="435"/>
      <c r="O274" s="436"/>
      <c r="BP274" s="33" t="s">
        <v>2739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432" t="s">
        <v>373</v>
      </c>
      <c r="D275" s="432"/>
      <c r="E275" s="432"/>
      <c r="F275" s="35" t="s">
        <v>374</v>
      </c>
      <c r="G275" s="57">
        <v>6.1510369999999996</v>
      </c>
      <c r="H275" s="39" t="s">
        <v>1696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3217</v>
      </c>
      <c r="O275" s="39">
        <v>3017.01</v>
      </c>
      <c r="BP275" s="33"/>
      <c r="BQ275" s="41" t="s">
        <v>373</v>
      </c>
    </row>
    <row r="276" spans="1:69" s="3" customFormat="1" ht="15" x14ac:dyDescent="0.25">
      <c r="A276" s="42"/>
      <c r="B276" s="43"/>
      <c r="C276" s="44" t="s">
        <v>3218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3219</v>
      </c>
      <c r="F277" s="49"/>
      <c r="G277" s="50"/>
      <c r="H277" s="51"/>
      <c r="I277" s="17"/>
      <c r="J277" s="17"/>
      <c r="K277" s="17"/>
      <c r="L277" s="52">
        <v>161023.34</v>
      </c>
      <c r="M277" s="53"/>
      <c r="N277" s="53"/>
      <c r="O277" s="54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3220</v>
      </c>
      <c r="F278" s="49"/>
      <c r="G278" s="50"/>
      <c r="H278" s="51"/>
      <c r="I278" s="17"/>
      <c r="J278" s="17"/>
      <c r="K278" s="17"/>
      <c r="L278" s="52">
        <v>84661.75</v>
      </c>
      <c r="M278" s="53"/>
      <c r="N278" s="53"/>
      <c r="O278" s="54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443950.27</v>
      </c>
      <c r="M279" s="53"/>
      <c r="N279" s="53"/>
      <c r="O279" s="54"/>
      <c r="BP279" s="33"/>
      <c r="BQ279" s="41"/>
    </row>
    <row r="280" spans="1:69" s="3" customFormat="1" ht="67.5" x14ac:dyDescent="0.25">
      <c r="A280" s="35" t="s">
        <v>492</v>
      </c>
      <c r="B280" s="36" t="s">
        <v>1701</v>
      </c>
      <c r="C280" s="432" t="s">
        <v>2746</v>
      </c>
      <c r="D280" s="432"/>
      <c r="E280" s="432"/>
      <c r="F280" s="35" t="s">
        <v>437</v>
      </c>
      <c r="G280" s="55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BP280" s="33"/>
      <c r="BQ280" s="41" t="s">
        <v>2746</v>
      </c>
    </row>
    <row r="281" spans="1:69" s="3" customFormat="1" ht="67.5" x14ac:dyDescent="0.25">
      <c r="A281" s="35" t="s">
        <v>493</v>
      </c>
      <c r="B281" s="36" t="s">
        <v>1833</v>
      </c>
      <c r="C281" s="432" t="s">
        <v>2749</v>
      </c>
      <c r="D281" s="432"/>
      <c r="E281" s="432"/>
      <c r="F281" s="35" t="s">
        <v>437</v>
      </c>
      <c r="G281" s="55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BP281" s="33"/>
      <c r="BQ281" s="41" t="s">
        <v>2749</v>
      </c>
    </row>
    <row r="282" spans="1:69" s="3" customFormat="1" ht="67.5" x14ac:dyDescent="0.25">
      <c r="A282" s="35" t="s">
        <v>494</v>
      </c>
      <c r="B282" s="36" t="s">
        <v>1701</v>
      </c>
      <c r="C282" s="432" t="s">
        <v>3221</v>
      </c>
      <c r="D282" s="432"/>
      <c r="E282" s="432"/>
      <c r="F282" s="35" t="s">
        <v>437</v>
      </c>
      <c r="G282" s="55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BP282" s="33"/>
      <c r="BQ282" s="41" t="s">
        <v>3221</v>
      </c>
    </row>
    <row r="283" spans="1:69" s="3" customFormat="1" ht="67.5" x14ac:dyDescent="0.25">
      <c r="A283" s="35" t="s">
        <v>495</v>
      </c>
      <c r="B283" s="36" t="s">
        <v>1701</v>
      </c>
      <c r="C283" s="432" t="s">
        <v>3222</v>
      </c>
      <c r="D283" s="432"/>
      <c r="E283" s="432"/>
      <c r="F283" s="35" t="s">
        <v>437</v>
      </c>
      <c r="G283" s="55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BP283" s="33"/>
      <c r="BQ283" s="41" t="s">
        <v>3222</v>
      </c>
    </row>
    <row r="284" spans="1:69" s="3" customFormat="1" ht="67.5" x14ac:dyDescent="0.25">
      <c r="A284" s="35" t="s">
        <v>496</v>
      </c>
      <c r="B284" s="36" t="s">
        <v>1701</v>
      </c>
      <c r="C284" s="432" t="s">
        <v>3223</v>
      </c>
      <c r="D284" s="432"/>
      <c r="E284" s="432"/>
      <c r="F284" s="35" t="s">
        <v>437</v>
      </c>
      <c r="G284" s="55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BP284" s="33"/>
      <c r="BQ284" s="41" t="s">
        <v>3223</v>
      </c>
    </row>
    <row r="285" spans="1:69" s="3" customFormat="1" ht="67.5" x14ac:dyDescent="0.25">
      <c r="A285" s="35" t="s">
        <v>498</v>
      </c>
      <c r="B285" s="36" t="s">
        <v>1701</v>
      </c>
      <c r="C285" s="432" t="s">
        <v>3224</v>
      </c>
      <c r="D285" s="432"/>
      <c r="E285" s="432"/>
      <c r="F285" s="35" t="s">
        <v>437</v>
      </c>
      <c r="G285" s="55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BP285" s="33"/>
      <c r="BQ285" s="41" t="s">
        <v>3224</v>
      </c>
    </row>
    <row r="286" spans="1:69" s="3" customFormat="1" ht="67.5" x14ac:dyDescent="0.25">
      <c r="A286" s="35" t="s">
        <v>500</v>
      </c>
      <c r="B286" s="36" t="s">
        <v>534</v>
      </c>
      <c r="C286" s="432" t="s">
        <v>535</v>
      </c>
      <c r="D286" s="432"/>
      <c r="E286" s="432"/>
      <c r="F286" s="35" t="s">
        <v>174</v>
      </c>
      <c r="G286" s="56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3225</v>
      </c>
      <c r="O286" s="39">
        <v>53.7</v>
      </c>
      <c r="BP286" s="33"/>
      <c r="BQ286" s="41" t="s">
        <v>535</v>
      </c>
    </row>
    <row r="287" spans="1:69" s="3" customFormat="1" ht="15" x14ac:dyDescent="0.25">
      <c r="A287" s="42"/>
      <c r="B287" s="43"/>
      <c r="C287" s="44" t="s">
        <v>3226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5" x14ac:dyDescent="0.25">
      <c r="A288" s="47"/>
      <c r="B288" s="48"/>
      <c r="C288" s="48"/>
      <c r="D288" s="48"/>
      <c r="E288" s="49" t="s">
        <v>3227</v>
      </c>
      <c r="F288" s="49"/>
      <c r="G288" s="50"/>
      <c r="H288" s="51"/>
      <c r="I288" s="17"/>
      <c r="J288" s="17"/>
      <c r="K288" s="17"/>
      <c r="L288" s="52">
        <v>2298.09</v>
      </c>
      <c r="M288" s="53"/>
      <c r="N288" s="53"/>
      <c r="O288" s="54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3228</v>
      </c>
      <c r="F289" s="49"/>
      <c r="G289" s="50"/>
      <c r="H289" s="51"/>
      <c r="I289" s="17"/>
      <c r="J289" s="17"/>
      <c r="K289" s="17"/>
      <c r="L289" s="52">
        <v>1208.27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6002.17</v>
      </c>
      <c r="M290" s="53"/>
      <c r="N290" s="53"/>
      <c r="O290" s="54"/>
      <c r="BP290" s="33"/>
      <c r="BQ290" s="41"/>
    </row>
    <row r="291" spans="1:69" s="3" customFormat="1" ht="67.5" x14ac:dyDescent="0.25">
      <c r="A291" s="35" t="s">
        <v>502</v>
      </c>
      <c r="B291" s="36" t="s">
        <v>1715</v>
      </c>
      <c r="C291" s="432" t="s">
        <v>3229</v>
      </c>
      <c r="D291" s="432"/>
      <c r="E291" s="432"/>
      <c r="F291" s="35" t="s">
        <v>437</v>
      </c>
      <c r="G291" s="55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BP291" s="33"/>
      <c r="BQ291" s="41" t="s">
        <v>3229</v>
      </c>
    </row>
    <row r="292" spans="1:69" s="3" customFormat="1" ht="67.5" x14ac:dyDescent="0.25">
      <c r="A292" s="35" t="s">
        <v>504</v>
      </c>
      <c r="B292" s="36" t="s">
        <v>1791</v>
      </c>
      <c r="C292" s="432" t="s">
        <v>3230</v>
      </c>
      <c r="D292" s="432"/>
      <c r="E292" s="432"/>
      <c r="F292" s="35" t="s">
        <v>437</v>
      </c>
      <c r="G292" s="55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BP292" s="33"/>
      <c r="BQ292" s="41" t="s">
        <v>3230</v>
      </c>
    </row>
    <row r="293" spans="1:69" s="3" customFormat="1" ht="67.5" x14ac:dyDescent="0.25">
      <c r="A293" s="35" t="s">
        <v>506</v>
      </c>
      <c r="B293" s="36" t="s">
        <v>1776</v>
      </c>
      <c r="C293" s="432" t="s">
        <v>3231</v>
      </c>
      <c r="D293" s="432"/>
      <c r="E293" s="432"/>
      <c r="F293" s="35" t="s">
        <v>437</v>
      </c>
      <c r="G293" s="55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BP293" s="33"/>
      <c r="BQ293" s="41" t="s">
        <v>3231</v>
      </c>
    </row>
    <row r="294" spans="1:69" s="3" customFormat="1" ht="67.5" x14ac:dyDescent="0.25">
      <c r="A294" s="35" t="s">
        <v>508</v>
      </c>
      <c r="B294" s="36" t="s">
        <v>1778</v>
      </c>
      <c r="C294" s="432" t="s">
        <v>3232</v>
      </c>
      <c r="D294" s="432"/>
      <c r="E294" s="432"/>
      <c r="F294" s="35" t="s">
        <v>437</v>
      </c>
      <c r="G294" s="55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BP294" s="33"/>
      <c r="BQ294" s="41" t="s">
        <v>3232</v>
      </c>
    </row>
    <row r="295" spans="1:69" s="3" customFormat="1" ht="67.5" x14ac:dyDescent="0.25">
      <c r="A295" s="35" t="s">
        <v>510</v>
      </c>
      <c r="B295" s="36" t="s">
        <v>1780</v>
      </c>
      <c r="C295" s="432" t="s">
        <v>3233</v>
      </c>
      <c r="D295" s="432"/>
      <c r="E295" s="432"/>
      <c r="F295" s="35" t="s">
        <v>437</v>
      </c>
      <c r="G295" s="55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BP295" s="33"/>
      <c r="BQ295" s="41" t="s">
        <v>3233</v>
      </c>
    </row>
    <row r="296" spans="1:69" s="3" customFormat="1" ht="67.5" x14ac:dyDescent="0.25">
      <c r="A296" s="35" t="s">
        <v>511</v>
      </c>
      <c r="B296" s="36" t="s">
        <v>1776</v>
      </c>
      <c r="C296" s="432" t="s">
        <v>3234</v>
      </c>
      <c r="D296" s="432"/>
      <c r="E296" s="432"/>
      <c r="F296" s="35" t="s">
        <v>437</v>
      </c>
      <c r="G296" s="55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BP296" s="33"/>
      <c r="BQ296" s="41" t="s">
        <v>3234</v>
      </c>
    </row>
    <row r="297" spans="1:69" s="3" customFormat="1" ht="67.5" x14ac:dyDescent="0.25">
      <c r="A297" s="35" t="s">
        <v>515</v>
      </c>
      <c r="B297" s="36" t="s">
        <v>1778</v>
      </c>
      <c r="C297" s="432" t="s">
        <v>3235</v>
      </c>
      <c r="D297" s="432"/>
      <c r="E297" s="432"/>
      <c r="F297" s="35" t="s">
        <v>437</v>
      </c>
      <c r="G297" s="55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BP297" s="33"/>
      <c r="BQ297" s="41" t="s">
        <v>3235</v>
      </c>
    </row>
    <row r="298" spans="1:69" s="3" customFormat="1" ht="67.5" x14ac:dyDescent="0.25">
      <c r="A298" s="35" t="s">
        <v>517</v>
      </c>
      <c r="B298" s="36" t="s">
        <v>3236</v>
      </c>
      <c r="C298" s="432" t="s">
        <v>3237</v>
      </c>
      <c r="D298" s="432"/>
      <c r="E298" s="432"/>
      <c r="F298" s="35" t="s">
        <v>174</v>
      </c>
      <c r="G298" s="56">
        <v>0.83</v>
      </c>
      <c r="H298" s="39" t="s">
        <v>3238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3239</v>
      </c>
      <c r="O298" s="39">
        <v>645.33000000000004</v>
      </c>
      <c r="BP298" s="33"/>
      <c r="BQ298" s="41" t="s">
        <v>3237</v>
      </c>
    </row>
    <row r="299" spans="1:69" s="3" customFormat="1" ht="15" x14ac:dyDescent="0.25">
      <c r="A299" s="42"/>
      <c r="B299" s="43"/>
      <c r="C299" s="44" t="s">
        <v>3240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3241</v>
      </c>
      <c r="F300" s="49"/>
      <c r="G300" s="50"/>
      <c r="H300" s="51"/>
      <c r="I300" s="17"/>
      <c r="J300" s="17"/>
      <c r="K300" s="17"/>
      <c r="L300" s="52">
        <v>8649.7000000000007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3242</v>
      </c>
      <c r="F301" s="49"/>
      <c r="G301" s="50"/>
      <c r="H301" s="51"/>
      <c r="I301" s="17"/>
      <c r="J301" s="17"/>
      <c r="K301" s="17"/>
      <c r="L301" s="52">
        <v>4547.78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24378.15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522</v>
      </c>
      <c r="B303" s="36" t="s">
        <v>3243</v>
      </c>
      <c r="C303" s="432" t="s">
        <v>3244</v>
      </c>
      <c r="D303" s="432"/>
      <c r="E303" s="432"/>
      <c r="F303" s="35" t="s">
        <v>437</v>
      </c>
      <c r="G303" s="55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BP303" s="33"/>
      <c r="BQ303" s="41" t="s">
        <v>3244</v>
      </c>
    </row>
    <row r="304" spans="1:69" s="3" customFormat="1" ht="67.5" x14ac:dyDescent="0.25">
      <c r="A304" s="35" t="s">
        <v>1785</v>
      </c>
      <c r="B304" s="36" t="s">
        <v>3245</v>
      </c>
      <c r="C304" s="432" t="s">
        <v>3246</v>
      </c>
      <c r="D304" s="432"/>
      <c r="E304" s="432"/>
      <c r="F304" s="35" t="s">
        <v>437</v>
      </c>
      <c r="G304" s="55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BP304" s="33"/>
      <c r="BQ304" s="41" t="s">
        <v>3246</v>
      </c>
    </row>
    <row r="305" spans="1:69" s="3" customFormat="1" ht="67.5" x14ac:dyDescent="0.25">
      <c r="A305" s="35" t="s">
        <v>529</v>
      </c>
      <c r="B305" s="36" t="s">
        <v>1778</v>
      </c>
      <c r="C305" s="432" t="s">
        <v>3247</v>
      </c>
      <c r="D305" s="432"/>
      <c r="E305" s="432"/>
      <c r="F305" s="35" t="s">
        <v>437</v>
      </c>
      <c r="G305" s="55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BP305" s="33"/>
      <c r="BQ305" s="41" t="s">
        <v>3247</v>
      </c>
    </row>
    <row r="306" spans="1:69" s="3" customFormat="1" ht="67.5" x14ac:dyDescent="0.25">
      <c r="A306" s="35" t="s">
        <v>531</v>
      </c>
      <c r="B306" s="36" t="s">
        <v>1801</v>
      </c>
      <c r="C306" s="432" t="s">
        <v>3248</v>
      </c>
      <c r="D306" s="432"/>
      <c r="E306" s="432"/>
      <c r="F306" s="35" t="s">
        <v>437</v>
      </c>
      <c r="G306" s="55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BP306" s="33"/>
      <c r="BQ306" s="41" t="s">
        <v>3248</v>
      </c>
    </row>
    <row r="307" spans="1:69" s="3" customFormat="1" ht="67.5" x14ac:dyDescent="0.25">
      <c r="A307" s="35" t="s">
        <v>533</v>
      </c>
      <c r="B307" s="36" t="s">
        <v>1778</v>
      </c>
      <c r="C307" s="432" t="s">
        <v>1822</v>
      </c>
      <c r="D307" s="432"/>
      <c r="E307" s="432"/>
      <c r="F307" s="35" t="s">
        <v>437</v>
      </c>
      <c r="G307" s="55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BP307" s="33"/>
      <c r="BQ307" s="41" t="s">
        <v>1822</v>
      </c>
    </row>
    <row r="308" spans="1:69" s="3" customFormat="1" ht="67.5" x14ac:dyDescent="0.25">
      <c r="A308" s="35" t="s">
        <v>541</v>
      </c>
      <c r="B308" s="36" t="s">
        <v>3249</v>
      </c>
      <c r="C308" s="432" t="s">
        <v>1768</v>
      </c>
      <c r="D308" s="432"/>
      <c r="E308" s="432"/>
      <c r="F308" s="35" t="s">
        <v>437</v>
      </c>
      <c r="G308" s="55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BP308" s="33"/>
      <c r="BQ308" s="41" t="s">
        <v>1768</v>
      </c>
    </row>
    <row r="309" spans="1:69" s="3" customFormat="1" ht="67.5" x14ac:dyDescent="0.25">
      <c r="A309" s="35" t="s">
        <v>544</v>
      </c>
      <c r="B309" s="36" t="s">
        <v>1757</v>
      </c>
      <c r="C309" s="432" t="s">
        <v>1758</v>
      </c>
      <c r="D309" s="432"/>
      <c r="E309" s="432"/>
      <c r="F309" s="35" t="s">
        <v>238</v>
      </c>
      <c r="G309" s="38">
        <v>10.5</v>
      </c>
      <c r="H309" s="39" t="s">
        <v>1759</v>
      </c>
      <c r="I309" s="39" t="s">
        <v>1760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3250</v>
      </c>
      <c r="O309" s="39">
        <v>54202.13</v>
      </c>
      <c r="BP309" s="33"/>
      <c r="BQ309" s="41" t="s">
        <v>1758</v>
      </c>
    </row>
    <row r="310" spans="1:69" s="3" customFormat="1" ht="15" x14ac:dyDescent="0.25">
      <c r="A310" s="42"/>
      <c r="B310" s="43"/>
      <c r="C310" s="44" t="s">
        <v>3251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3252</v>
      </c>
      <c r="F311" s="49"/>
      <c r="G311" s="50"/>
      <c r="H311" s="51"/>
      <c r="I311" s="17"/>
      <c r="J311" s="17"/>
      <c r="K311" s="17"/>
      <c r="L311" s="52">
        <v>131780.51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3253</v>
      </c>
      <c r="F312" s="49"/>
      <c r="G312" s="50"/>
      <c r="H312" s="51"/>
      <c r="I312" s="17"/>
      <c r="J312" s="17"/>
      <c r="K312" s="17"/>
      <c r="L312" s="52">
        <v>69286.66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414016.32</v>
      </c>
      <c r="M313" s="53"/>
      <c r="N313" s="53"/>
      <c r="O313" s="54"/>
      <c r="BP313" s="33"/>
      <c r="BQ313" s="41"/>
    </row>
    <row r="314" spans="1:69" s="3" customFormat="1" ht="67.5" x14ac:dyDescent="0.25">
      <c r="A314" s="35" t="s">
        <v>546</v>
      </c>
      <c r="B314" s="36" t="s">
        <v>2281</v>
      </c>
      <c r="C314" s="432" t="s">
        <v>3254</v>
      </c>
      <c r="D314" s="432"/>
      <c r="E314" s="432"/>
      <c r="F314" s="35" t="s">
        <v>265</v>
      </c>
      <c r="G314" s="38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BP314" s="33"/>
      <c r="BQ314" s="41" t="s">
        <v>3254</v>
      </c>
    </row>
    <row r="315" spans="1:69" s="3" customFormat="1" ht="15" x14ac:dyDescent="0.25">
      <c r="A315" s="42"/>
      <c r="B315" s="43"/>
      <c r="C315" s="44" t="s">
        <v>3255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554</v>
      </c>
      <c r="B316" s="36" t="s">
        <v>3256</v>
      </c>
      <c r="C316" s="432" t="s">
        <v>3257</v>
      </c>
      <c r="D316" s="432"/>
      <c r="E316" s="432"/>
      <c r="F316" s="35" t="s">
        <v>437</v>
      </c>
      <c r="G316" s="55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BP316" s="33"/>
      <c r="BQ316" s="41" t="s">
        <v>3257</v>
      </c>
    </row>
    <row r="317" spans="1:69" s="3" customFormat="1" ht="15" x14ac:dyDescent="0.25">
      <c r="A317" s="42"/>
      <c r="B317" s="43"/>
      <c r="C317" s="44" t="s">
        <v>2832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67.5" x14ac:dyDescent="0.25">
      <c r="A318" s="35" t="s">
        <v>556</v>
      </c>
      <c r="B318" s="36" t="s">
        <v>1911</v>
      </c>
      <c r="C318" s="432" t="s">
        <v>2779</v>
      </c>
      <c r="D318" s="432"/>
      <c r="E318" s="432"/>
      <c r="F318" s="35" t="s">
        <v>437</v>
      </c>
      <c r="G318" s="55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BP318" s="33"/>
      <c r="BQ318" s="41" t="s">
        <v>2779</v>
      </c>
    </row>
    <row r="319" spans="1:69" s="3" customFormat="1" ht="67.5" x14ac:dyDescent="0.25">
      <c r="A319" s="35" t="s">
        <v>558</v>
      </c>
      <c r="B319" s="36" t="s">
        <v>1741</v>
      </c>
      <c r="C319" s="432" t="s">
        <v>2210</v>
      </c>
      <c r="D319" s="432"/>
      <c r="E319" s="432"/>
      <c r="F319" s="35" t="s">
        <v>437</v>
      </c>
      <c r="G319" s="55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BP319" s="33"/>
      <c r="BQ319" s="41" t="s">
        <v>2210</v>
      </c>
    </row>
    <row r="320" spans="1:69" s="3" customFormat="1" ht="67.5" x14ac:dyDescent="0.25">
      <c r="A320" s="35" t="s">
        <v>567</v>
      </c>
      <c r="B320" s="36" t="s">
        <v>1743</v>
      </c>
      <c r="C320" s="432" t="s">
        <v>3258</v>
      </c>
      <c r="D320" s="432"/>
      <c r="E320" s="432"/>
      <c r="F320" s="35" t="s">
        <v>437</v>
      </c>
      <c r="G320" s="55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BP320" s="33"/>
      <c r="BQ320" s="41" t="s">
        <v>3258</v>
      </c>
    </row>
    <row r="321" spans="1:69" s="3" customFormat="1" ht="67.5" x14ac:dyDescent="0.25">
      <c r="A321" s="35" t="s">
        <v>569</v>
      </c>
      <c r="B321" s="36" t="s">
        <v>1737</v>
      </c>
      <c r="C321" s="432" t="s">
        <v>3259</v>
      </c>
      <c r="D321" s="432"/>
      <c r="E321" s="432"/>
      <c r="F321" s="35" t="s">
        <v>437</v>
      </c>
      <c r="G321" s="55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BP321" s="33"/>
      <c r="BQ321" s="41" t="s">
        <v>3259</v>
      </c>
    </row>
    <row r="322" spans="1:69" s="3" customFormat="1" ht="67.5" x14ac:dyDescent="0.25">
      <c r="A322" s="35" t="s">
        <v>1808</v>
      </c>
      <c r="B322" s="36" t="s">
        <v>3260</v>
      </c>
      <c r="C322" s="432" t="s">
        <v>2839</v>
      </c>
      <c r="D322" s="432"/>
      <c r="E322" s="432"/>
      <c r="F322" s="35" t="s">
        <v>437</v>
      </c>
      <c r="G322" s="55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BP322" s="33"/>
      <c r="BQ322" s="41" t="s">
        <v>2839</v>
      </c>
    </row>
    <row r="323" spans="1:69" s="3" customFormat="1" ht="67.5" x14ac:dyDescent="0.25">
      <c r="A323" s="35" t="s">
        <v>577</v>
      </c>
      <c r="B323" s="36" t="s">
        <v>3260</v>
      </c>
      <c r="C323" s="432" t="s">
        <v>3261</v>
      </c>
      <c r="D323" s="432"/>
      <c r="E323" s="432"/>
      <c r="F323" s="35" t="s">
        <v>437</v>
      </c>
      <c r="G323" s="55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BP323" s="33"/>
      <c r="BQ323" s="41" t="s">
        <v>3261</v>
      </c>
    </row>
    <row r="324" spans="1:69" s="3" customFormat="1" ht="67.5" x14ac:dyDescent="0.25">
      <c r="A324" s="35" t="s">
        <v>1812</v>
      </c>
      <c r="B324" s="36" t="s">
        <v>3260</v>
      </c>
      <c r="C324" s="432" t="s">
        <v>3262</v>
      </c>
      <c r="D324" s="432"/>
      <c r="E324" s="432"/>
      <c r="F324" s="35" t="s">
        <v>437</v>
      </c>
      <c r="G324" s="55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BP324" s="33"/>
      <c r="BQ324" s="41" t="s">
        <v>3262</v>
      </c>
    </row>
    <row r="325" spans="1:69" s="3" customFormat="1" ht="67.5" x14ac:dyDescent="0.25">
      <c r="A325" s="35" t="s">
        <v>588</v>
      </c>
      <c r="B325" s="36" t="s">
        <v>1778</v>
      </c>
      <c r="C325" s="432" t="s">
        <v>1884</v>
      </c>
      <c r="D325" s="432"/>
      <c r="E325" s="432"/>
      <c r="F325" s="35" t="s">
        <v>437</v>
      </c>
      <c r="G325" s="55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BP325" s="33"/>
      <c r="BQ325" s="41" t="s">
        <v>1884</v>
      </c>
    </row>
    <row r="326" spans="1:69" s="3" customFormat="1" ht="67.5" x14ac:dyDescent="0.25">
      <c r="A326" s="35" t="s">
        <v>1815</v>
      </c>
      <c r="B326" s="36" t="s">
        <v>870</v>
      </c>
      <c r="C326" s="432" t="s">
        <v>871</v>
      </c>
      <c r="D326" s="432"/>
      <c r="E326" s="432"/>
      <c r="F326" s="35" t="s">
        <v>238</v>
      </c>
      <c r="G326" s="38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3263</v>
      </c>
      <c r="O326" s="39">
        <v>2685.77</v>
      </c>
      <c r="BP326" s="33"/>
      <c r="BQ326" s="41" t="s">
        <v>871</v>
      </c>
    </row>
    <row r="327" spans="1:69" s="3" customFormat="1" ht="15" x14ac:dyDescent="0.25">
      <c r="A327" s="42"/>
      <c r="B327" s="43"/>
      <c r="C327" s="44" t="s">
        <v>2897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6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3264</v>
      </c>
      <c r="F328" s="49"/>
      <c r="G328" s="50"/>
      <c r="H328" s="51"/>
      <c r="I328" s="17"/>
      <c r="J328" s="17"/>
      <c r="K328" s="17"/>
      <c r="L328" s="52">
        <v>10890.14</v>
      </c>
      <c r="M328" s="53"/>
      <c r="N328" s="53"/>
      <c r="O328" s="54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3265</v>
      </c>
      <c r="F329" s="49"/>
      <c r="G329" s="50"/>
      <c r="H329" s="51"/>
      <c r="I329" s="17"/>
      <c r="J329" s="17"/>
      <c r="K329" s="17"/>
      <c r="L329" s="52">
        <v>5725.74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47</v>
      </c>
      <c r="F330" s="49"/>
      <c r="G330" s="50"/>
      <c r="H330" s="51"/>
      <c r="I330" s="17"/>
      <c r="J330" s="17"/>
      <c r="K330" s="17"/>
      <c r="L330" s="52">
        <v>32051.84</v>
      </c>
      <c r="M330" s="53"/>
      <c r="N330" s="53"/>
      <c r="O330" s="54"/>
      <c r="BP330" s="33"/>
      <c r="BQ330" s="41"/>
    </row>
    <row r="331" spans="1:69" s="3" customFormat="1" ht="67.5" x14ac:dyDescent="0.25">
      <c r="A331" s="35" t="s">
        <v>600</v>
      </c>
      <c r="B331" s="36" t="s">
        <v>1755</v>
      </c>
      <c r="C331" s="432" t="s">
        <v>2783</v>
      </c>
      <c r="D331" s="432"/>
      <c r="E331" s="432"/>
      <c r="F331" s="35" t="s">
        <v>265</v>
      </c>
      <c r="G331" s="38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BP331" s="33"/>
      <c r="BQ331" s="41" t="s">
        <v>2783</v>
      </c>
    </row>
    <row r="332" spans="1:69" s="3" customFormat="1" ht="15" x14ac:dyDescent="0.25">
      <c r="A332" s="42"/>
      <c r="B332" s="43"/>
      <c r="C332" s="44" t="s">
        <v>3266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15" x14ac:dyDescent="0.25">
      <c r="A333" s="434" t="s">
        <v>2785</v>
      </c>
      <c r="B333" s="435"/>
      <c r="C333" s="435"/>
      <c r="D333" s="435"/>
      <c r="E333" s="435"/>
      <c r="F333" s="435"/>
      <c r="G333" s="435"/>
      <c r="H333" s="435"/>
      <c r="I333" s="435"/>
      <c r="J333" s="435"/>
      <c r="K333" s="435"/>
      <c r="L333" s="435"/>
      <c r="M333" s="435"/>
      <c r="N333" s="435"/>
      <c r="O333" s="436"/>
      <c r="BP333" s="33" t="s">
        <v>2785</v>
      </c>
      <c r="BQ333" s="41"/>
    </row>
    <row r="334" spans="1:69" s="3" customFormat="1" ht="67.5" x14ac:dyDescent="0.25">
      <c r="A334" s="35" t="s">
        <v>1820</v>
      </c>
      <c r="B334" s="36" t="s">
        <v>1717</v>
      </c>
      <c r="C334" s="432" t="s">
        <v>1718</v>
      </c>
      <c r="D334" s="432"/>
      <c r="E334" s="432"/>
      <c r="F334" s="35" t="s">
        <v>374</v>
      </c>
      <c r="G334" s="57">
        <v>3.1029010000000001</v>
      </c>
      <c r="H334" s="39" t="s">
        <v>1719</v>
      </c>
      <c r="I334" s="39" t="s">
        <v>1720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3267</v>
      </c>
      <c r="O334" s="39">
        <v>1978.78</v>
      </c>
      <c r="BP334" s="33"/>
      <c r="BQ334" s="41" t="s">
        <v>1718</v>
      </c>
    </row>
    <row r="335" spans="1:69" s="3" customFormat="1" ht="15" x14ac:dyDescent="0.25">
      <c r="A335" s="42"/>
      <c r="B335" s="43"/>
      <c r="C335" s="44" t="s">
        <v>3268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3269</v>
      </c>
      <c r="F336" s="49"/>
      <c r="G336" s="50"/>
      <c r="H336" s="51"/>
      <c r="I336" s="17"/>
      <c r="J336" s="17"/>
      <c r="K336" s="17"/>
      <c r="L336" s="52">
        <v>70249.77</v>
      </c>
      <c r="M336" s="53"/>
      <c r="N336" s="53"/>
      <c r="O336" s="54"/>
      <c r="BP336" s="33"/>
      <c r="BQ336" s="41"/>
    </row>
    <row r="337" spans="1:69" s="3" customFormat="1" ht="15" x14ac:dyDescent="0.25">
      <c r="A337" s="47"/>
      <c r="B337" s="48"/>
      <c r="C337" s="48"/>
      <c r="D337" s="48"/>
      <c r="E337" s="49" t="s">
        <v>3270</v>
      </c>
      <c r="F337" s="49"/>
      <c r="G337" s="50"/>
      <c r="H337" s="51"/>
      <c r="I337" s="17"/>
      <c r="J337" s="17"/>
      <c r="K337" s="17"/>
      <c r="L337" s="52">
        <v>36935.440000000002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195661.71</v>
      </c>
      <c r="M338" s="53"/>
      <c r="N338" s="53"/>
      <c r="O338" s="54"/>
      <c r="BP338" s="33"/>
      <c r="BQ338" s="41"/>
    </row>
    <row r="339" spans="1:69" s="3" customFormat="1" ht="67.5" x14ac:dyDescent="0.25">
      <c r="A339" s="35" t="s">
        <v>611</v>
      </c>
      <c r="B339" s="36" t="s">
        <v>1701</v>
      </c>
      <c r="C339" s="432" t="s">
        <v>3271</v>
      </c>
      <c r="D339" s="432"/>
      <c r="E339" s="432"/>
      <c r="F339" s="35" t="s">
        <v>437</v>
      </c>
      <c r="G339" s="57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BP339" s="33"/>
      <c r="BQ339" s="41" t="s">
        <v>3271</v>
      </c>
    </row>
    <row r="340" spans="1:69" s="3" customFormat="1" ht="15" x14ac:dyDescent="0.25">
      <c r="A340" s="42"/>
      <c r="B340" s="43"/>
      <c r="C340" s="44" t="s">
        <v>3272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7.5" x14ac:dyDescent="0.25">
      <c r="A341" s="35" t="s">
        <v>619</v>
      </c>
      <c r="B341" s="36" t="s">
        <v>1701</v>
      </c>
      <c r="C341" s="432" t="s">
        <v>3273</v>
      </c>
      <c r="D341" s="432"/>
      <c r="E341" s="432"/>
      <c r="F341" s="35" t="s">
        <v>437</v>
      </c>
      <c r="G341" s="55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BP341" s="33"/>
      <c r="BQ341" s="41" t="s">
        <v>3273</v>
      </c>
    </row>
    <row r="342" spans="1:69" s="3" customFormat="1" ht="15" x14ac:dyDescent="0.25">
      <c r="A342" s="42"/>
      <c r="B342" s="43"/>
      <c r="C342" s="44" t="s">
        <v>3274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67.5" x14ac:dyDescent="0.25">
      <c r="A343" s="35" t="s">
        <v>623</v>
      </c>
      <c r="B343" s="36" t="s">
        <v>1701</v>
      </c>
      <c r="C343" s="432" t="s">
        <v>2746</v>
      </c>
      <c r="D343" s="432"/>
      <c r="E343" s="432"/>
      <c r="F343" s="35" t="s">
        <v>437</v>
      </c>
      <c r="G343" s="57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BP343" s="33"/>
      <c r="BQ343" s="41" t="s">
        <v>2746</v>
      </c>
    </row>
    <row r="344" spans="1:69" s="3" customFormat="1" ht="15" x14ac:dyDescent="0.25">
      <c r="A344" s="42"/>
      <c r="B344" s="43"/>
      <c r="C344" s="44" t="s">
        <v>3275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7.5" x14ac:dyDescent="0.25">
      <c r="A345" s="35" t="s">
        <v>627</v>
      </c>
      <c r="B345" s="36" t="s">
        <v>1833</v>
      </c>
      <c r="C345" s="432" t="s">
        <v>3276</v>
      </c>
      <c r="D345" s="432"/>
      <c r="E345" s="432"/>
      <c r="F345" s="35" t="s">
        <v>437</v>
      </c>
      <c r="G345" s="55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BP345" s="33"/>
      <c r="BQ345" s="41" t="s">
        <v>3276</v>
      </c>
    </row>
    <row r="346" spans="1:69" s="3" customFormat="1" ht="67.5" x14ac:dyDescent="0.25">
      <c r="A346" s="35" t="s">
        <v>629</v>
      </c>
      <c r="B346" s="36" t="s">
        <v>1833</v>
      </c>
      <c r="C346" s="432" t="s">
        <v>3277</v>
      </c>
      <c r="D346" s="432"/>
      <c r="E346" s="432"/>
      <c r="F346" s="35" t="s">
        <v>437</v>
      </c>
      <c r="G346" s="55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BP346" s="33"/>
      <c r="BQ346" s="41" t="s">
        <v>3277</v>
      </c>
    </row>
    <row r="347" spans="1:69" s="3" customFormat="1" ht="67.5" x14ac:dyDescent="0.25">
      <c r="A347" s="35" t="s">
        <v>633</v>
      </c>
      <c r="B347" s="36" t="s">
        <v>1833</v>
      </c>
      <c r="C347" s="432" t="s">
        <v>2749</v>
      </c>
      <c r="D347" s="432"/>
      <c r="E347" s="432"/>
      <c r="F347" s="35" t="s">
        <v>437</v>
      </c>
      <c r="G347" s="55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BP347" s="33"/>
      <c r="BQ347" s="41" t="s">
        <v>2749</v>
      </c>
    </row>
    <row r="348" spans="1:69" s="3" customFormat="1" ht="67.5" x14ac:dyDescent="0.25">
      <c r="A348" s="35" t="s">
        <v>636</v>
      </c>
      <c r="B348" s="36" t="s">
        <v>1701</v>
      </c>
      <c r="C348" s="432" t="s">
        <v>3278</v>
      </c>
      <c r="D348" s="432"/>
      <c r="E348" s="432"/>
      <c r="F348" s="35" t="s">
        <v>437</v>
      </c>
      <c r="G348" s="55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BP348" s="33"/>
      <c r="BQ348" s="41" t="s">
        <v>3278</v>
      </c>
    </row>
    <row r="349" spans="1:69" s="3" customFormat="1" ht="67.5" x14ac:dyDescent="0.25">
      <c r="A349" s="35" t="s">
        <v>641</v>
      </c>
      <c r="B349" s="36" t="s">
        <v>1701</v>
      </c>
      <c r="C349" s="432" t="s">
        <v>3279</v>
      </c>
      <c r="D349" s="432"/>
      <c r="E349" s="432"/>
      <c r="F349" s="35" t="s">
        <v>437</v>
      </c>
      <c r="G349" s="55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BP349" s="33"/>
      <c r="BQ349" s="41" t="s">
        <v>3279</v>
      </c>
    </row>
    <row r="350" spans="1:69" s="3" customFormat="1" ht="67.5" x14ac:dyDescent="0.25">
      <c r="A350" s="35" t="s">
        <v>644</v>
      </c>
      <c r="B350" s="36" t="s">
        <v>1701</v>
      </c>
      <c r="C350" s="432" t="s">
        <v>3280</v>
      </c>
      <c r="D350" s="432"/>
      <c r="E350" s="432"/>
      <c r="F350" s="35" t="s">
        <v>437</v>
      </c>
      <c r="G350" s="55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BP350" s="33"/>
      <c r="BQ350" s="41" t="s">
        <v>3280</v>
      </c>
    </row>
    <row r="351" spans="1:69" s="3" customFormat="1" ht="67.5" x14ac:dyDescent="0.25">
      <c r="A351" s="35" t="s">
        <v>647</v>
      </c>
      <c r="B351" s="36" t="s">
        <v>1701</v>
      </c>
      <c r="C351" s="432" t="s">
        <v>3223</v>
      </c>
      <c r="D351" s="432"/>
      <c r="E351" s="432"/>
      <c r="F351" s="35" t="s">
        <v>437</v>
      </c>
      <c r="G351" s="55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BP351" s="33"/>
      <c r="BQ351" s="41" t="s">
        <v>3223</v>
      </c>
    </row>
    <row r="352" spans="1:69" s="3" customFormat="1" ht="67.5" x14ac:dyDescent="0.25">
      <c r="A352" s="35" t="s">
        <v>652</v>
      </c>
      <c r="B352" s="36" t="s">
        <v>1701</v>
      </c>
      <c r="C352" s="432" t="s">
        <v>3281</v>
      </c>
      <c r="D352" s="432"/>
      <c r="E352" s="432"/>
      <c r="F352" s="35" t="s">
        <v>437</v>
      </c>
      <c r="G352" s="55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BP352" s="33"/>
      <c r="BQ352" s="41" t="s">
        <v>3281</v>
      </c>
    </row>
    <row r="353" spans="1:69" s="3" customFormat="1" ht="67.5" x14ac:dyDescent="0.25">
      <c r="A353" s="35" t="s">
        <v>660</v>
      </c>
      <c r="B353" s="36" t="s">
        <v>534</v>
      </c>
      <c r="C353" s="432" t="s">
        <v>535</v>
      </c>
      <c r="D353" s="432"/>
      <c r="E353" s="432"/>
      <c r="F353" s="35" t="s">
        <v>174</v>
      </c>
      <c r="G353" s="56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3282</v>
      </c>
      <c r="O353" s="39">
        <v>56.45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3283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3284</v>
      </c>
      <c r="F355" s="49"/>
      <c r="G355" s="50"/>
      <c r="H355" s="51"/>
      <c r="I355" s="17"/>
      <c r="J355" s="17"/>
      <c r="K355" s="17"/>
      <c r="L355" s="52">
        <v>2415.71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3285</v>
      </c>
      <c r="F356" s="49"/>
      <c r="G356" s="50"/>
      <c r="H356" s="51"/>
      <c r="I356" s="17"/>
      <c r="J356" s="17"/>
      <c r="K356" s="17"/>
      <c r="L356" s="52">
        <v>1270.1099999999999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6309.37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662</v>
      </c>
      <c r="B358" s="36" t="s">
        <v>1715</v>
      </c>
      <c r="C358" s="432" t="s">
        <v>3286</v>
      </c>
      <c r="D358" s="432"/>
      <c r="E358" s="432"/>
      <c r="F358" s="35" t="s">
        <v>437</v>
      </c>
      <c r="G358" s="55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BP358" s="33"/>
      <c r="BQ358" s="41" t="s">
        <v>3286</v>
      </c>
    </row>
    <row r="359" spans="1:69" s="3" customFormat="1" ht="67.5" x14ac:dyDescent="0.25">
      <c r="A359" s="35" t="s">
        <v>669</v>
      </c>
      <c r="B359" s="36" t="s">
        <v>1715</v>
      </c>
      <c r="C359" s="432" t="s">
        <v>3229</v>
      </c>
      <c r="D359" s="432"/>
      <c r="E359" s="432"/>
      <c r="F359" s="35" t="s">
        <v>437</v>
      </c>
      <c r="G359" s="55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BP359" s="33"/>
      <c r="BQ359" s="41" t="s">
        <v>3229</v>
      </c>
    </row>
    <row r="360" spans="1:69" s="3" customFormat="1" ht="67.5" x14ac:dyDescent="0.25">
      <c r="A360" s="35" t="s">
        <v>671</v>
      </c>
      <c r="B360" s="36" t="s">
        <v>1791</v>
      </c>
      <c r="C360" s="432" t="s">
        <v>3287</v>
      </c>
      <c r="D360" s="432"/>
      <c r="E360" s="432"/>
      <c r="F360" s="35" t="s">
        <v>437</v>
      </c>
      <c r="G360" s="55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BP360" s="33"/>
      <c r="BQ360" s="41" t="s">
        <v>3287</v>
      </c>
    </row>
    <row r="361" spans="1:69" s="3" customFormat="1" ht="67.5" x14ac:dyDescent="0.25">
      <c r="A361" s="35" t="s">
        <v>674</v>
      </c>
      <c r="B361" s="36" t="s">
        <v>1776</v>
      </c>
      <c r="C361" s="432" t="s">
        <v>3234</v>
      </c>
      <c r="D361" s="432"/>
      <c r="E361" s="432"/>
      <c r="F361" s="35" t="s">
        <v>437</v>
      </c>
      <c r="G361" s="55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BP361" s="33"/>
      <c r="BQ361" s="41" t="s">
        <v>3234</v>
      </c>
    </row>
    <row r="362" spans="1:69" s="3" customFormat="1" ht="67.5" x14ac:dyDescent="0.25">
      <c r="A362" s="35" t="s">
        <v>683</v>
      </c>
      <c r="B362" s="36" t="s">
        <v>1778</v>
      </c>
      <c r="C362" s="432" t="s">
        <v>3288</v>
      </c>
      <c r="D362" s="432"/>
      <c r="E362" s="432"/>
      <c r="F362" s="35" t="s">
        <v>437</v>
      </c>
      <c r="G362" s="55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BP362" s="33"/>
      <c r="BQ362" s="41" t="s">
        <v>3288</v>
      </c>
    </row>
    <row r="363" spans="1:69" s="3" customFormat="1" ht="67.5" x14ac:dyDescent="0.25">
      <c r="A363" s="35" t="s">
        <v>685</v>
      </c>
      <c r="B363" s="36" t="s">
        <v>1780</v>
      </c>
      <c r="C363" s="432" t="s">
        <v>3233</v>
      </c>
      <c r="D363" s="432"/>
      <c r="E363" s="432"/>
      <c r="F363" s="35" t="s">
        <v>437</v>
      </c>
      <c r="G363" s="55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BP363" s="33"/>
      <c r="BQ363" s="41" t="s">
        <v>3233</v>
      </c>
    </row>
    <row r="364" spans="1:69" s="3" customFormat="1" ht="67.5" x14ac:dyDescent="0.25">
      <c r="A364" s="35" t="s">
        <v>688</v>
      </c>
      <c r="B364" s="36" t="s">
        <v>3236</v>
      </c>
      <c r="C364" s="432" t="s">
        <v>3237</v>
      </c>
      <c r="D364" s="432"/>
      <c r="E364" s="432"/>
      <c r="F364" s="35" t="s">
        <v>174</v>
      </c>
      <c r="G364" s="56">
        <v>1.08</v>
      </c>
      <c r="H364" s="39" t="s">
        <v>3238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3289</v>
      </c>
      <c r="O364" s="39">
        <v>839.71</v>
      </c>
      <c r="BP364" s="33"/>
      <c r="BQ364" s="41" t="s">
        <v>3237</v>
      </c>
    </row>
    <row r="365" spans="1:69" s="3" customFormat="1" ht="15" x14ac:dyDescent="0.25">
      <c r="A365" s="42"/>
      <c r="B365" s="43"/>
      <c r="C365" s="44" t="s">
        <v>3290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3291</v>
      </c>
      <c r="F366" s="49"/>
      <c r="G366" s="50"/>
      <c r="H366" s="51"/>
      <c r="I366" s="17"/>
      <c r="J366" s="17"/>
      <c r="K366" s="17"/>
      <c r="L366" s="52">
        <v>11255.04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3292</v>
      </c>
      <c r="F367" s="49"/>
      <c r="G367" s="50"/>
      <c r="H367" s="51"/>
      <c r="I367" s="17"/>
      <c r="J367" s="17"/>
      <c r="K367" s="17"/>
      <c r="L367" s="52">
        <v>5917.6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31720.99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690</v>
      </c>
      <c r="B369" s="36" t="s">
        <v>3243</v>
      </c>
      <c r="C369" s="432" t="s">
        <v>3293</v>
      </c>
      <c r="D369" s="432"/>
      <c r="E369" s="432"/>
      <c r="F369" s="35" t="s">
        <v>437</v>
      </c>
      <c r="G369" s="55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BP369" s="33"/>
      <c r="BQ369" s="41" t="s">
        <v>3293</v>
      </c>
    </row>
    <row r="370" spans="1:69" s="3" customFormat="1" ht="67.5" x14ac:dyDescent="0.25">
      <c r="A370" s="35" t="s">
        <v>695</v>
      </c>
      <c r="B370" s="36" t="s">
        <v>1737</v>
      </c>
      <c r="C370" s="432" t="s">
        <v>3294</v>
      </c>
      <c r="D370" s="432"/>
      <c r="E370" s="432"/>
      <c r="F370" s="35" t="s">
        <v>437</v>
      </c>
      <c r="G370" s="55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BP370" s="33"/>
      <c r="BQ370" s="41" t="s">
        <v>3294</v>
      </c>
    </row>
    <row r="371" spans="1:69" s="3" customFormat="1" ht="67.5" x14ac:dyDescent="0.25">
      <c r="A371" s="35" t="s">
        <v>698</v>
      </c>
      <c r="B371" s="36" t="s">
        <v>3295</v>
      </c>
      <c r="C371" s="432" t="s">
        <v>2837</v>
      </c>
      <c r="D371" s="432"/>
      <c r="E371" s="432"/>
      <c r="F371" s="35" t="s">
        <v>437</v>
      </c>
      <c r="G371" s="55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BP371" s="33"/>
      <c r="BQ371" s="41" t="s">
        <v>2837</v>
      </c>
    </row>
    <row r="372" spans="1:69" s="3" customFormat="1" ht="67.5" x14ac:dyDescent="0.25">
      <c r="A372" s="35" t="s">
        <v>700</v>
      </c>
      <c r="B372" s="36" t="s">
        <v>1778</v>
      </c>
      <c r="C372" s="432" t="s">
        <v>3296</v>
      </c>
      <c r="D372" s="432"/>
      <c r="E372" s="432"/>
      <c r="F372" s="35" t="s">
        <v>437</v>
      </c>
      <c r="G372" s="55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BP372" s="33"/>
      <c r="BQ372" s="41" t="s">
        <v>3296</v>
      </c>
    </row>
    <row r="373" spans="1:69" s="3" customFormat="1" ht="67.5" x14ac:dyDescent="0.25">
      <c r="A373" s="35" t="s">
        <v>702</v>
      </c>
      <c r="B373" s="36" t="s">
        <v>1780</v>
      </c>
      <c r="C373" s="432" t="s">
        <v>3297</v>
      </c>
      <c r="D373" s="432"/>
      <c r="E373" s="432"/>
      <c r="F373" s="35" t="s">
        <v>437</v>
      </c>
      <c r="G373" s="55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BP373" s="33"/>
      <c r="BQ373" s="41" t="s">
        <v>3297</v>
      </c>
    </row>
    <row r="374" spans="1:69" s="3" customFormat="1" ht="67.5" x14ac:dyDescent="0.25">
      <c r="A374" s="35" t="s">
        <v>705</v>
      </c>
      <c r="B374" s="36" t="s">
        <v>1866</v>
      </c>
      <c r="C374" s="432" t="s">
        <v>3298</v>
      </c>
      <c r="D374" s="432"/>
      <c r="E374" s="432"/>
      <c r="F374" s="35" t="s">
        <v>437</v>
      </c>
      <c r="G374" s="55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BP374" s="33"/>
      <c r="BQ374" s="41" t="s">
        <v>3298</v>
      </c>
    </row>
    <row r="375" spans="1:69" s="3" customFormat="1" ht="67.5" x14ac:dyDescent="0.25">
      <c r="A375" s="35" t="s">
        <v>707</v>
      </c>
      <c r="B375" s="36" t="s">
        <v>1816</v>
      </c>
      <c r="C375" s="432" t="s">
        <v>3299</v>
      </c>
      <c r="D375" s="432"/>
      <c r="E375" s="432"/>
      <c r="F375" s="35" t="s">
        <v>437</v>
      </c>
      <c r="G375" s="55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BP375" s="33"/>
      <c r="BQ375" s="41" t="s">
        <v>3299</v>
      </c>
    </row>
    <row r="376" spans="1:69" s="3" customFormat="1" ht="67.5" x14ac:dyDescent="0.25">
      <c r="A376" s="35" t="s">
        <v>710</v>
      </c>
      <c r="B376" s="36" t="s">
        <v>1776</v>
      </c>
      <c r="C376" s="432" t="s">
        <v>1886</v>
      </c>
      <c r="D376" s="432"/>
      <c r="E376" s="432"/>
      <c r="F376" s="35" t="s">
        <v>437</v>
      </c>
      <c r="G376" s="55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BP376" s="33"/>
      <c r="BQ376" s="41" t="s">
        <v>1886</v>
      </c>
    </row>
    <row r="377" spans="1:69" s="3" customFormat="1" ht="67.5" x14ac:dyDescent="0.25">
      <c r="A377" s="35" t="s">
        <v>713</v>
      </c>
      <c r="B377" s="36" t="s">
        <v>1801</v>
      </c>
      <c r="C377" s="432" t="s">
        <v>3300</v>
      </c>
      <c r="D377" s="432"/>
      <c r="E377" s="432"/>
      <c r="F377" s="35" t="s">
        <v>437</v>
      </c>
      <c r="G377" s="55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BP377" s="33"/>
      <c r="BQ377" s="41" t="s">
        <v>3300</v>
      </c>
    </row>
    <row r="378" spans="1:69" s="3" customFormat="1" ht="67.5" x14ac:dyDescent="0.25">
      <c r="A378" s="35" t="s">
        <v>1872</v>
      </c>
      <c r="B378" s="36" t="s">
        <v>1778</v>
      </c>
      <c r="C378" s="432" t="s">
        <v>1822</v>
      </c>
      <c r="D378" s="432"/>
      <c r="E378" s="432"/>
      <c r="F378" s="35" t="s">
        <v>437</v>
      </c>
      <c r="G378" s="55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BP378" s="33"/>
      <c r="BQ378" s="41" t="s">
        <v>1822</v>
      </c>
    </row>
    <row r="379" spans="1:69" s="3" customFormat="1" ht="67.5" x14ac:dyDescent="0.25">
      <c r="A379" s="35" t="s">
        <v>724</v>
      </c>
      <c r="B379" s="36" t="s">
        <v>1780</v>
      </c>
      <c r="C379" s="432" t="s">
        <v>3043</v>
      </c>
      <c r="D379" s="432"/>
      <c r="E379" s="432"/>
      <c r="F379" s="35" t="s">
        <v>437</v>
      </c>
      <c r="G379" s="55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BP379" s="33"/>
      <c r="BQ379" s="41" t="s">
        <v>3043</v>
      </c>
    </row>
    <row r="380" spans="1:69" s="3" customFormat="1" ht="67.5" x14ac:dyDescent="0.25">
      <c r="A380" s="35" t="s">
        <v>1874</v>
      </c>
      <c r="B380" s="36" t="s">
        <v>3236</v>
      </c>
      <c r="C380" s="432" t="s">
        <v>3237</v>
      </c>
      <c r="D380" s="432"/>
      <c r="E380" s="432"/>
      <c r="F380" s="35" t="s">
        <v>174</v>
      </c>
      <c r="G380" s="56">
        <v>0.35</v>
      </c>
      <c r="H380" s="39" t="s">
        <v>3238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3301</v>
      </c>
      <c r="O380" s="39">
        <v>272.13</v>
      </c>
      <c r="BP380" s="33"/>
      <c r="BQ380" s="41" t="s">
        <v>3237</v>
      </c>
    </row>
    <row r="381" spans="1:69" s="3" customFormat="1" ht="15" x14ac:dyDescent="0.25">
      <c r="A381" s="42"/>
      <c r="B381" s="43"/>
      <c r="C381" s="44" t="s">
        <v>3302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6"/>
      <c r="BP381" s="33"/>
      <c r="BQ381" s="41"/>
    </row>
    <row r="382" spans="1:69" s="3" customFormat="1" ht="15" x14ac:dyDescent="0.25">
      <c r="A382" s="47"/>
      <c r="B382" s="48"/>
      <c r="C382" s="48"/>
      <c r="D382" s="48"/>
      <c r="E382" s="49" t="s">
        <v>3303</v>
      </c>
      <c r="F382" s="49"/>
      <c r="G382" s="50"/>
      <c r="H382" s="51"/>
      <c r="I382" s="17"/>
      <c r="J382" s="17"/>
      <c r="K382" s="17"/>
      <c r="L382" s="52">
        <v>3647.46</v>
      </c>
      <c r="M382" s="53"/>
      <c r="N382" s="53"/>
      <c r="O382" s="54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3304</v>
      </c>
      <c r="F383" s="49"/>
      <c r="G383" s="50"/>
      <c r="H383" s="51"/>
      <c r="I383" s="17"/>
      <c r="J383" s="17"/>
      <c r="K383" s="17"/>
      <c r="L383" s="52">
        <v>1917.74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47</v>
      </c>
      <c r="F384" s="49"/>
      <c r="G384" s="50"/>
      <c r="H384" s="51"/>
      <c r="I384" s="17"/>
      <c r="J384" s="17"/>
      <c r="K384" s="17"/>
      <c r="L384" s="52">
        <v>10279.94</v>
      </c>
      <c r="M384" s="53"/>
      <c r="N384" s="53"/>
      <c r="O384" s="54"/>
      <c r="BP384" s="33"/>
      <c r="BQ384" s="41"/>
    </row>
    <row r="385" spans="1:69" s="3" customFormat="1" ht="67.5" x14ac:dyDescent="0.25">
      <c r="A385" s="35" t="s">
        <v>1875</v>
      </c>
      <c r="B385" s="36" t="s">
        <v>3243</v>
      </c>
      <c r="C385" s="432" t="s">
        <v>3293</v>
      </c>
      <c r="D385" s="432"/>
      <c r="E385" s="432"/>
      <c r="F385" s="35" t="s">
        <v>437</v>
      </c>
      <c r="G385" s="55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BP385" s="33"/>
      <c r="BQ385" s="41" t="s">
        <v>3293</v>
      </c>
    </row>
    <row r="386" spans="1:69" s="3" customFormat="1" ht="67.5" x14ac:dyDescent="0.25">
      <c r="A386" s="35" t="s">
        <v>736</v>
      </c>
      <c r="B386" s="36" t="s">
        <v>1816</v>
      </c>
      <c r="C386" s="432" t="s">
        <v>2761</v>
      </c>
      <c r="D386" s="432"/>
      <c r="E386" s="432"/>
      <c r="F386" s="35" t="s">
        <v>437</v>
      </c>
      <c r="G386" s="55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BP386" s="33"/>
      <c r="BQ386" s="41" t="s">
        <v>2761</v>
      </c>
    </row>
    <row r="387" spans="1:69" s="3" customFormat="1" ht="67.5" x14ac:dyDescent="0.25">
      <c r="A387" s="35" t="s">
        <v>746</v>
      </c>
      <c r="B387" s="36" t="s">
        <v>1801</v>
      </c>
      <c r="C387" s="432" t="s">
        <v>3300</v>
      </c>
      <c r="D387" s="432"/>
      <c r="E387" s="432"/>
      <c r="F387" s="35" t="s">
        <v>437</v>
      </c>
      <c r="G387" s="55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BP387" s="33"/>
      <c r="BQ387" s="41" t="s">
        <v>3300</v>
      </c>
    </row>
    <row r="388" spans="1:69" s="3" customFormat="1" ht="67.5" x14ac:dyDescent="0.25">
      <c r="A388" s="35" t="s">
        <v>1878</v>
      </c>
      <c r="B388" s="36" t="s">
        <v>1778</v>
      </c>
      <c r="C388" s="432" t="s">
        <v>1822</v>
      </c>
      <c r="D388" s="432"/>
      <c r="E388" s="432"/>
      <c r="F388" s="35" t="s">
        <v>437</v>
      </c>
      <c r="G388" s="55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BP388" s="33"/>
      <c r="BQ388" s="41" t="s">
        <v>1822</v>
      </c>
    </row>
    <row r="389" spans="1:69" s="3" customFormat="1" ht="67.5" x14ac:dyDescent="0.25">
      <c r="A389" s="35" t="s">
        <v>753</v>
      </c>
      <c r="B389" s="36" t="s">
        <v>1780</v>
      </c>
      <c r="C389" s="432" t="s">
        <v>3043</v>
      </c>
      <c r="D389" s="432"/>
      <c r="E389" s="432"/>
      <c r="F389" s="35" t="s">
        <v>437</v>
      </c>
      <c r="G389" s="55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BP389" s="33"/>
      <c r="BQ389" s="41" t="s">
        <v>3043</v>
      </c>
    </row>
    <row r="390" spans="1:69" s="3" customFormat="1" ht="67.5" x14ac:dyDescent="0.25">
      <c r="A390" s="35" t="s">
        <v>755</v>
      </c>
      <c r="B390" s="36" t="s">
        <v>3236</v>
      </c>
      <c r="C390" s="432" t="s">
        <v>3237</v>
      </c>
      <c r="D390" s="432"/>
      <c r="E390" s="432"/>
      <c r="F390" s="35" t="s">
        <v>174</v>
      </c>
      <c r="G390" s="56">
        <v>1.1399999999999999</v>
      </c>
      <c r="H390" s="39" t="s">
        <v>3238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3305</v>
      </c>
      <c r="O390" s="39">
        <v>886.36</v>
      </c>
      <c r="BP390" s="33"/>
      <c r="BQ390" s="41" t="s">
        <v>3237</v>
      </c>
    </row>
    <row r="391" spans="1:69" s="3" customFormat="1" ht="15" x14ac:dyDescent="0.25">
      <c r="A391" s="42"/>
      <c r="B391" s="43"/>
      <c r="C391" s="44" t="s">
        <v>3306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6"/>
      <c r="BP391" s="33"/>
      <c r="BQ391" s="41"/>
    </row>
    <row r="392" spans="1:69" s="3" customFormat="1" ht="15" x14ac:dyDescent="0.25">
      <c r="A392" s="47"/>
      <c r="B392" s="48"/>
      <c r="C392" s="48"/>
      <c r="D392" s="48"/>
      <c r="E392" s="49" t="s">
        <v>3307</v>
      </c>
      <c r="F392" s="49"/>
      <c r="G392" s="50"/>
      <c r="H392" s="51"/>
      <c r="I392" s="17"/>
      <c r="J392" s="17"/>
      <c r="K392" s="17"/>
      <c r="L392" s="52">
        <v>11880.31</v>
      </c>
      <c r="M392" s="53"/>
      <c r="N392" s="53"/>
      <c r="O392" s="54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3308</v>
      </c>
      <c r="F393" s="49"/>
      <c r="G393" s="50"/>
      <c r="H393" s="51"/>
      <c r="I393" s="17"/>
      <c r="J393" s="17"/>
      <c r="K393" s="17"/>
      <c r="L393" s="52">
        <v>6246.35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47</v>
      </c>
      <c r="F394" s="49"/>
      <c r="G394" s="50"/>
      <c r="H394" s="51"/>
      <c r="I394" s="17"/>
      <c r="J394" s="17"/>
      <c r="K394" s="17"/>
      <c r="L394" s="52">
        <v>33483.25</v>
      </c>
      <c r="M394" s="53"/>
      <c r="N394" s="53"/>
      <c r="O394" s="54"/>
      <c r="BP394" s="33"/>
      <c r="BQ394" s="41"/>
    </row>
    <row r="395" spans="1:69" s="3" customFormat="1" ht="67.5" x14ac:dyDescent="0.25">
      <c r="A395" s="35" t="s">
        <v>758</v>
      </c>
      <c r="B395" s="36" t="s">
        <v>3243</v>
      </c>
      <c r="C395" s="432" t="s">
        <v>3244</v>
      </c>
      <c r="D395" s="432"/>
      <c r="E395" s="432"/>
      <c r="F395" s="35" t="s">
        <v>437</v>
      </c>
      <c r="G395" s="55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BP395" s="33"/>
      <c r="BQ395" s="41" t="s">
        <v>3244</v>
      </c>
    </row>
    <row r="396" spans="1:69" s="3" customFormat="1" ht="67.5" x14ac:dyDescent="0.25">
      <c r="A396" s="35" t="s">
        <v>1880</v>
      </c>
      <c r="B396" s="36" t="s">
        <v>3245</v>
      </c>
      <c r="C396" s="432" t="s">
        <v>3246</v>
      </c>
      <c r="D396" s="432"/>
      <c r="E396" s="432"/>
      <c r="F396" s="35" t="s">
        <v>437</v>
      </c>
      <c r="G396" s="55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BP396" s="33"/>
      <c r="BQ396" s="41" t="s">
        <v>3246</v>
      </c>
    </row>
    <row r="397" spans="1:69" s="3" customFormat="1" ht="67.5" x14ac:dyDescent="0.25">
      <c r="A397" s="35" t="s">
        <v>763</v>
      </c>
      <c r="B397" s="36" t="s">
        <v>1778</v>
      </c>
      <c r="C397" s="432" t="s">
        <v>3247</v>
      </c>
      <c r="D397" s="432"/>
      <c r="E397" s="432"/>
      <c r="F397" s="35" t="s">
        <v>437</v>
      </c>
      <c r="G397" s="55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BP397" s="33"/>
      <c r="BQ397" s="41" t="s">
        <v>3247</v>
      </c>
    </row>
    <row r="398" spans="1:69" s="3" customFormat="1" ht="67.5" x14ac:dyDescent="0.25">
      <c r="A398" s="35" t="s">
        <v>771</v>
      </c>
      <c r="B398" s="36" t="s">
        <v>1801</v>
      </c>
      <c r="C398" s="432" t="s">
        <v>3248</v>
      </c>
      <c r="D398" s="432"/>
      <c r="E398" s="432"/>
      <c r="F398" s="35" t="s">
        <v>437</v>
      </c>
      <c r="G398" s="55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BP398" s="33"/>
      <c r="BQ398" s="41" t="s">
        <v>3248</v>
      </c>
    </row>
    <row r="399" spans="1:69" s="3" customFormat="1" ht="67.5" x14ac:dyDescent="0.25">
      <c r="A399" s="35" t="s">
        <v>774</v>
      </c>
      <c r="B399" s="36" t="s">
        <v>1778</v>
      </c>
      <c r="C399" s="432" t="s">
        <v>1822</v>
      </c>
      <c r="D399" s="432"/>
      <c r="E399" s="432"/>
      <c r="F399" s="35" t="s">
        <v>437</v>
      </c>
      <c r="G399" s="55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BP399" s="33"/>
      <c r="BQ399" s="41" t="s">
        <v>1822</v>
      </c>
    </row>
    <row r="400" spans="1:69" s="3" customFormat="1" ht="67.5" x14ac:dyDescent="0.25">
      <c r="A400" s="35" t="s">
        <v>779</v>
      </c>
      <c r="B400" s="36" t="s">
        <v>1757</v>
      </c>
      <c r="C400" s="432" t="s">
        <v>1758</v>
      </c>
      <c r="D400" s="432"/>
      <c r="E400" s="432"/>
      <c r="F400" s="35" t="s">
        <v>238</v>
      </c>
      <c r="G400" s="55">
        <v>12</v>
      </c>
      <c r="H400" s="39" t="s">
        <v>1759</v>
      </c>
      <c r="I400" s="39" t="s">
        <v>1760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3309</v>
      </c>
      <c r="O400" s="39">
        <v>61945.3</v>
      </c>
      <c r="BP400" s="33"/>
      <c r="BQ400" s="41" t="s">
        <v>1758</v>
      </c>
    </row>
    <row r="401" spans="1:69" s="3" customFormat="1" ht="15" x14ac:dyDescent="0.25">
      <c r="A401" s="42"/>
      <c r="B401" s="43"/>
      <c r="C401" s="44" t="s">
        <v>3310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41"/>
    </row>
    <row r="402" spans="1:69" s="3" customFormat="1" ht="15" x14ac:dyDescent="0.25">
      <c r="A402" s="47"/>
      <c r="B402" s="48"/>
      <c r="C402" s="48"/>
      <c r="D402" s="48"/>
      <c r="E402" s="49" t="s">
        <v>3311</v>
      </c>
      <c r="F402" s="49"/>
      <c r="G402" s="50"/>
      <c r="H402" s="51"/>
      <c r="I402" s="17"/>
      <c r="J402" s="17"/>
      <c r="K402" s="17"/>
      <c r="L402" s="52">
        <v>150606.29999999999</v>
      </c>
      <c r="M402" s="53"/>
      <c r="N402" s="53"/>
      <c r="O402" s="54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3312</v>
      </c>
      <c r="F403" s="49"/>
      <c r="G403" s="50"/>
      <c r="H403" s="51"/>
      <c r="I403" s="17"/>
      <c r="J403" s="17"/>
      <c r="K403" s="17"/>
      <c r="L403" s="52">
        <v>79184.759999999995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47</v>
      </c>
      <c r="F404" s="49"/>
      <c r="G404" s="50"/>
      <c r="H404" s="51"/>
      <c r="I404" s="17"/>
      <c r="J404" s="17"/>
      <c r="K404" s="17"/>
      <c r="L404" s="52">
        <v>473161.52</v>
      </c>
      <c r="M404" s="53"/>
      <c r="N404" s="53"/>
      <c r="O404" s="54"/>
      <c r="BP404" s="33"/>
      <c r="BQ404" s="41"/>
    </row>
    <row r="405" spans="1:69" s="3" customFormat="1" ht="67.5" x14ac:dyDescent="0.25">
      <c r="A405" s="35" t="s">
        <v>788</v>
      </c>
      <c r="B405" s="36" t="s">
        <v>2281</v>
      </c>
      <c r="C405" s="432" t="s">
        <v>3313</v>
      </c>
      <c r="D405" s="432"/>
      <c r="E405" s="432"/>
      <c r="F405" s="35" t="s">
        <v>265</v>
      </c>
      <c r="G405" s="38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BP405" s="33"/>
      <c r="BQ405" s="41" t="s">
        <v>3313</v>
      </c>
    </row>
    <row r="406" spans="1:69" s="3" customFormat="1" ht="15" x14ac:dyDescent="0.25">
      <c r="A406" s="42"/>
      <c r="B406" s="43"/>
      <c r="C406" s="44" t="s">
        <v>3314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</row>
    <row r="407" spans="1:69" s="3" customFormat="1" ht="67.5" x14ac:dyDescent="0.25">
      <c r="A407" s="35" t="s">
        <v>792</v>
      </c>
      <c r="B407" s="36" t="s">
        <v>2281</v>
      </c>
      <c r="C407" s="432" t="s">
        <v>3315</v>
      </c>
      <c r="D407" s="432"/>
      <c r="E407" s="432"/>
      <c r="F407" s="35" t="s">
        <v>265</v>
      </c>
      <c r="G407" s="38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BP407" s="33"/>
      <c r="BQ407" s="41" t="s">
        <v>3315</v>
      </c>
    </row>
    <row r="408" spans="1:69" s="3" customFormat="1" ht="15" x14ac:dyDescent="0.25">
      <c r="A408" s="42"/>
      <c r="B408" s="43"/>
      <c r="C408" s="44" t="s">
        <v>3316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69" s="3" customFormat="1" ht="67.5" x14ac:dyDescent="0.25">
      <c r="A409" s="35" t="s">
        <v>794</v>
      </c>
      <c r="B409" s="36" t="s">
        <v>2824</v>
      </c>
      <c r="C409" s="432" t="s">
        <v>2825</v>
      </c>
      <c r="D409" s="432"/>
      <c r="E409" s="432"/>
      <c r="F409" s="35" t="s">
        <v>238</v>
      </c>
      <c r="G409" s="38">
        <v>0.2</v>
      </c>
      <c r="H409" s="39" t="s">
        <v>2826</v>
      </c>
      <c r="I409" s="39" t="s">
        <v>2827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3317</v>
      </c>
      <c r="O409" s="39">
        <v>1032.95</v>
      </c>
      <c r="BP409" s="33"/>
      <c r="BQ409" s="41" t="s">
        <v>2825</v>
      </c>
    </row>
    <row r="410" spans="1:69" s="3" customFormat="1" ht="15" x14ac:dyDescent="0.25">
      <c r="A410" s="42"/>
      <c r="B410" s="43"/>
      <c r="C410" s="44" t="s">
        <v>1544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</row>
    <row r="411" spans="1:69" s="3" customFormat="1" ht="15" x14ac:dyDescent="0.25">
      <c r="A411" s="47"/>
      <c r="B411" s="48"/>
      <c r="C411" s="48"/>
      <c r="D411" s="48"/>
      <c r="E411" s="49" t="s">
        <v>3318</v>
      </c>
      <c r="F411" s="49"/>
      <c r="G411" s="50"/>
      <c r="H411" s="51"/>
      <c r="I411" s="17"/>
      <c r="J411" s="17"/>
      <c r="K411" s="17"/>
      <c r="L411" s="52">
        <v>2598.8200000000002</v>
      </c>
      <c r="M411" s="53"/>
      <c r="N411" s="53"/>
      <c r="O411" s="54"/>
      <c r="BP411" s="33"/>
      <c r="BQ411" s="41"/>
    </row>
    <row r="412" spans="1:69" s="3" customFormat="1" ht="15" x14ac:dyDescent="0.25">
      <c r="A412" s="47"/>
      <c r="B412" s="48"/>
      <c r="C412" s="48"/>
      <c r="D412" s="48"/>
      <c r="E412" s="49" t="s">
        <v>3319</v>
      </c>
      <c r="F412" s="49"/>
      <c r="G412" s="50"/>
      <c r="H412" s="51"/>
      <c r="I412" s="17"/>
      <c r="J412" s="17"/>
      <c r="K412" s="17"/>
      <c r="L412" s="52">
        <v>1366.39</v>
      </c>
      <c r="M412" s="53"/>
      <c r="N412" s="53"/>
      <c r="O412" s="54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8160.48</v>
      </c>
      <c r="M413" s="53"/>
      <c r="N413" s="53"/>
      <c r="O413" s="54"/>
      <c r="BP413" s="33"/>
      <c r="BQ413" s="41"/>
    </row>
    <row r="414" spans="1:69" s="3" customFormat="1" ht="67.5" x14ac:dyDescent="0.25">
      <c r="A414" s="35" t="s">
        <v>796</v>
      </c>
      <c r="B414" s="36" t="s">
        <v>2281</v>
      </c>
      <c r="C414" s="432" t="s">
        <v>2831</v>
      </c>
      <c r="D414" s="432"/>
      <c r="E414" s="432"/>
      <c r="F414" s="35" t="s">
        <v>265</v>
      </c>
      <c r="G414" s="38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BP414" s="33"/>
      <c r="BQ414" s="41" t="s">
        <v>2831</v>
      </c>
    </row>
    <row r="415" spans="1:69" s="3" customFormat="1" ht="15" x14ac:dyDescent="0.25">
      <c r="A415" s="42"/>
      <c r="B415" s="43"/>
      <c r="C415" s="44" t="s">
        <v>3014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6"/>
      <c r="BP415" s="33"/>
      <c r="BQ415" s="41"/>
    </row>
    <row r="416" spans="1:69" s="3" customFormat="1" ht="67.5" x14ac:dyDescent="0.25">
      <c r="A416" s="35" t="s">
        <v>798</v>
      </c>
      <c r="B416" s="36" t="s">
        <v>2286</v>
      </c>
      <c r="C416" s="432" t="s">
        <v>3257</v>
      </c>
      <c r="D416" s="432"/>
      <c r="E416" s="432"/>
      <c r="F416" s="35" t="s">
        <v>437</v>
      </c>
      <c r="G416" s="55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BP416" s="33"/>
      <c r="BQ416" s="41" t="s">
        <v>3257</v>
      </c>
    </row>
    <row r="417" spans="1:69" s="3" customFormat="1" ht="15" x14ac:dyDescent="0.25">
      <c r="A417" s="42"/>
      <c r="B417" s="43"/>
      <c r="C417" s="44" t="s">
        <v>3320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800</v>
      </c>
      <c r="B418" s="36" t="s">
        <v>1771</v>
      </c>
      <c r="C418" s="432" t="s">
        <v>2779</v>
      </c>
      <c r="D418" s="432"/>
      <c r="E418" s="432"/>
      <c r="F418" s="35" t="s">
        <v>437</v>
      </c>
      <c r="G418" s="55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BP418" s="33"/>
      <c r="BQ418" s="41" t="s">
        <v>2779</v>
      </c>
    </row>
    <row r="419" spans="1:69" s="3" customFormat="1" ht="67.5" x14ac:dyDescent="0.25">
      <c r="A419" s="35" t="s">
        <v>802</v>
      </c>
      <c r="B419" s="36" t="s">
        <v>1911</v>
      </c>
      <c r="C419" s="432" t="s">
        <v>3321</v>
      </c>
      <c r="D419" s="432"/>
      <c r="E419" s="432"/>
      <c r="F419" s="35" t="s">
        <v>437</v>
      </c>
      <c r="G419" s="55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BP419" s="33"/>
      <c r="BQ419" s="41" t="s">
        <v>3321</v>
      </c>
    </row>
    <row r="420" spans="1:69" s="3" customFormat="1" ht="67.5" x14ac:dyDescent="0.25">
      <c r="A420" s="35" t="s">
        <v>807</v>
      </c>
      <c r="B420" s="36" t="s">
        <v>1911</v>
      </c>
      <c r="C420" s="432" t="s">
        <v>3322</v>
      </c>
      <c r="D420" s="432"/>
      <c r="E420" s="432"/>
      <c r="F420" s="35" t="s">
        <v>437</v>
      </c>
      <c r="G420" s="55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BP420" s="33"/>
      <c r="BQ420" s="41" t="s">
        <v>3322</v>
      </c>
    </row>
    <row r="421" spans="1:69" s="3" customFormat="1" ht="67.5" x14ac:dyDescent="0.25">
      <c r="A421" s="35" t="s">
        <v>809</v>
      </c>
      <c r="B421" s="36" t="s">
        <v>1741</v>
      </c>
      <c r="C421" s="432" t="s">
        <v>1784</v>
      </c>
      <c r="D421" s="432"/>
      <c r="E421" s="432"/>
      <c r="F421" s="35" t="s">
        <v>437</v>
      </c>
      <c r="G421" s="55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BP421" s="33"/>
      <c r="BQ421" s="41" t="s">
        <v>1784</v>
      </c>
    </row>
    <row r="422" spans="1:69" s="3" customFormat="1" ht="67.5" x14ac:dyDescent="0.25">
      <c r="A422" s="35" t="s">
        <v>811</v>
      </c>
      <c r="B422" s="36" t="s">
        <v>1743</v>
      </c>
      <c r="C422" s="432" t="s">
        <v>3258</v>
      </c>
      <c r="D422" s="432"/>
      <c r="E422" s="432"/>
      <c r="F422" s="35" t="s">
        <v>437</v>
      </c>
      <c r="G422" s="55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BP422" s="33"/>
      <c r="BQ422" s="41" t="s">
        <v>3258</v>
      </c>
    </row>
    <row r="423" spans="1:69" s="3" customFormat="1" ht="67.5" x14ac:dyDescent="0.25">
      <c r="A423" s="35" t="s">
        <v>820</v>
      </c>
      <c r="B423" s="36" t="s">
        <v>1737</v>
      </c>
      <c r="C423" s="432" t="s">
        <v>3259</v>
      </c>
      <c r="D423" s="432"/>
      <c r="E423" s="432"/>
      <c r="F423" s="35" t="s">
        <v>437</v>
      </c>
      <c r="G423" s="55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BP423" s="33"/>
      <c r="BQ423" s="41" t="s">
        <v>3259</v>
      </c>
    </row>
    <row r="424" spans="1:69" s="3" customFormat="1" ht="67.5" x14ac:dyDescent="0.25">
      <c r="A424" s="35" t="s">
        <v>1892</v>
      </c>
      <c r="B424" s="36" t="s">
        <v>2838</v>
      </c>
      <c r="C424" s="432" t="s">
        <v>2839</v>
      </c>
      <c r="D424" s="432"/>
      <c r="E424" s="432"/>
      <c r="F424" s="35" t="s">
        <v>437</v>
      </c>
      <c r="G424" s="55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BP424" s="33"/>
      <c r="BQ424" s="41" t="s">
        <v>2839</v>
      </c>
    </row>
    <row r="425" spans="1:69" s="3" customFormat="1" ht="67.5" x14ac:dyDescent="0.25">
      <c r="A425" s="35" t="s">
        <v>825</v>
      </c>
      <c r="B425" s="36" t="s">
        <v>2838</v>
      </c>
      <c r="C425" s="432" t="s">
        <v>2840</v>
      </c>
      <c r="D425" s="432"/>
      <c r="E425" s="432"/>
      <c r="F425" s="35" t="s">
        <v>437</v>
      </c>
      <c r="G425" s="55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BP425" s="33"/>
      <c r="BQ425" s="41" t="s">
        <v>2840</v>
      </c>
    </row>
    <row r="426" spans="1:69" s="3" customFormat="1" ht="67.5" x14ac:dyDescent="0.25">
      <c r="A426" s="35" t="s">
        <v>827</v>
      </c>
      <c r="B426" s="36" t="s">
        <v>2838</v>
      </c>
      <c r="C426" s="432" t="s">
        <v>2841</v>
      </c>
      <c r="D426" s="432"/>
      <c r="E426" s="432"/>
      <c r="F426" s="35" t="s">
        <v>437</v>
      </c>
      <c r="G426" s="55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BP426" s="33"/>
      <c r="BQ426" s="41" t="s">
        <v>2841</v>
      </c>
    </row>
    <row r="427" spans="1:69" s="3" customFormat="1" ht="67.5" x14ac:dyDescent="0.25">
      <c r="A427" s="35" t="s">
        <v>832</v>
      </c>
      <c r="B427" s="36" t="s">
        <v>1778</v>
      </c>
      <c r="C427" s="432" t="s">
        <v>1884</v>
      </c>
      <c r="D427" s="432"/>
      <c r="E427" s="432"/>
      <c r="F427" s="35" t="s">
        <v>437</v>
      </c>
      <c r="G427" s="55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BP427" s="33"/>
      <c r="BQ427" s="41" t="s">
        <v>1884</v>
      </c>
    </row>
    <row r="428" spans="1:69" s="3" customFormat="1" ht="67.5" x14ac:dyDescent="0.25">
      <c r="A428" s="35" t="s">
        <v>835</v>
      </c>
      <c r="B428" s="36" t="s">
        <v>870</v>
      </c>
      <c r="C428" s="432" t="s">
        <v>871</v>
      </c>
      <c r="D428" s="432"/>
      <c r="E428" s="432"/>
      <c r="F428" s="35" t="s">
        <v>238</v>
      </c>
      <c r="G428" s="38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3323</v>
      </c>
      <c r="O428" s="39">
        <v>2387.35</v>
      </c>
      <c r="BP428" s="33"/>
      <c r="BQ428" s="41" t="s">
        <v>871</v>
      </c>
    </row>
    <row r="429" spans="1:69" s="3" customFormat="1" ht="15" x14ac:dyDescent="0.25">
      <c r="A429" s="42"/>
      <c r="B429" s="43"/>
      <c r="C429" s="44" t="s">
        <v>3324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6"/>
      <c r="BP429" s="33"/>
      <c r="BQ429" s="41"/>
    </row>
    <row r="430" spans="1:69" s="3" customFormat="1" ht="15" x14ac:dyDescent="0.25">
      <c r="A430" s="47"/>
      <c r="B430" s="48"/>
      <c r="C430" s="48"/>
      <c r="D430" s="48"/>
      <c r="E430" s="49" t="s">
        <v>3325</v>
      </c>
      <c r="F430" s="49"/>
      <c r="G430" s="50"/>
      <c r="H430" s="51"/>
      <c r="I430" s="17"/>
      <c r="J430" s="17"/>
      <c r="K430" s="17"/>
      <c r="L430" s="52">
        <v>9680.1200000000008</v>
      </c>
      <c r="M430" s="53"/>
      <c r="N430" s="53"/>
      <c r="O430" s="54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3326</v>
      </c>
      <c r="F431" s="49"/>
      <c r="G431" s="50"/>
      <c r="H431" s="51"/>
      <c r="I431" s="17"/>
      <c r="J431" s="17"/>
      <c r="K431" s="17"/>
      <c r="L431" s="52">
        <v>5089.55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47</v>
      </c>
      <c r="F432" s="49"/>
      <c r="G432" s="50"/>
      <c r="H432" s="51"/>
      <c r="I432" s="17"/>
      <c r="J432" s="17"/>
      <c r="K432" s="17"/>
      <c r="L432" s="52">
        <v>28490.52</v>
      </c>
      <c r="M432" s="53"/>
      <c r="N432" s="53"/>
      <c r="O432" s="54"/>
      <c r="BP432" s="33"/>
      <c r="BQ432" s="41"/>
    </row>
    <row r="433" spans="1:71" s="3" customFormat="1" ht="67.5" x14ac:dyDescent="0.25">
      <c r="A433" s="35" t="s">
        <v>837</v>
      </c>
      <c r="B433" s="36" t="s">
        <v>1755</v>
      </c>
      <c r="C433" s="432" t="s">
        <v>2783</v>
      </c>
      <c r="D433" s="432"/>
      <c r="E433" s="432"/>
      <c r="F433" s="35" t="s">
        <v>265</v>
      </c>
      <c r="G433" s="38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BP433" s="33"/>
      <c r="BQ433" s="41" t="s">
        <v>2783</v>
      </c>
    </row>
    <row r="434" spans="1:71" s="3" customFormat="1" ht="15" x14ac:dyDescent="0.25">
      <c r="A434" s="42"/>
      <c r="B434" s="43"/>
      <c r="C434" s="44" t="s">
        <v>3316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6"/>
      <c r="BP434" s="33"/>
      <c r="BQ434" s="41"/>
    </row>
    <row r="435" spans="1:71" s="3" customFormat="1" ht="22.5" x14ac:dyDescent="0.25">
      <c r="A435" s="440" t="s">
        <v>938</v>
      </c>
      <c r="B435" s="441"/>
      <c r="C435" s="441"/>
      <c r="D435" s="441"/>
      <c r="E435" s="441"/>
      <c r="F435" s="441"/>
      <c r="G435" s="441"/>
      <c r="H435" s="441"/>
      <c r="I435" s="441"/>
      <c r="J435" s="441"/>
      <c r="K435" s="442"/>
      <c r="L435" s="39">
        <v>63580147.969999999</v>
      </c>
      <c r="M435" s="39">
        <v>1682843.48</v>
      </c>
      <c r="N435" s="39" t="s">
        <v>3327</v>
      </c>
      <c r="O435" s="39">
        <v>60130766.890000001</v>
      </c>
      <c r="BR435" s="41" t="s">
        <v>938</v>
      </c>
    </row>
    <row r="436" spans="1:71" s="3" customFormat="1" ht="15" x14ac:dyDescent="0.25">
      <c r="A436" s="440" t="s">
        <v>940</v>
      </c>
      <c r="B436" s="441"/>
      <c r="C436" s="441"/>
      <c r="D436" s="441"/>
      <c r="E436" s="441"/>
      <c r="F436" s="441"/>
      <c r="G436" s="441"/>
      <c r="H436" s="441"/>
      <c r="I436" s="441"/>
      <c r="J436" s="441"/>
      <c r="K436" s="442"/>
      <c r="L436" s="39">
        <v>1647371.45</v>
      </c>
      <c r="M436" s="39"/>
      <c r="N436" s="39"/>
      <c r="O436" s="39"/>
      <c r="BR436" s="41" t="s">
        <v>940</v>
      </c>
    </row>
    <row r="437" spans="1:71" s="3" customFormat="1" ht="15" x14ac:dyDescent="0.25">
      <c r="A437" s="437" t="s">
        <v>941</v>
      </c>
      <c r="B437" s="438"/>
      <c r="C437" s="438"/>
      <c r="D437" s="438"/>
      <c r="E437" s="438"/>
      <c r="F437" s="438"/>
      <c r="G437" s="438"/>
      <c r="H437" s="438"/>
      <c r="I437" s="438"/>
      <c r="J437" s="438"/>
      <c r="K437" s="439"/>
      <c r="L437" s="61"/>
      <c r="M437" s="61"/>
      <c r="N437" s="61"/>
      <c r="O437" s="61"/>
      <c r="BR437" s="41"/>
      <c r="BS437" s="2" t="s">
        <v>941</v>
      </c>
    </row>
    <row r="438" spans="1:71" s="3" customFormat="1" ht="15" x14ac:dyDescent="0.25">
      <c r="A438" s="437" t="s">
        <v>3328</v>
      </c>
      <c r="B438" s="438"/>
      <c r="C438" s="438"/>
      <c r="D438" s="438"/>
      <c r="E438" s="438"/>
      <c r="F438" s="438"/>
      <c r="G438" s="438"/>
      <c r="H438" s="438"/>
      <c r="I438" s="438"/>
      <c r="J438" s="438"/>
      <c r="K438" s="439"/>
      <c r="L438" s="61">
        <v>66472.009999999995</v>
      </c>
      <c r="M438" s="61"/>
      <c r="N438" s="61"/>
      <c r="O438" s="61"/>
      <c r="BR438" s="41"/>
      <c r="BS438" s="2" t="s">
        <v>3328</v>
      </c>
    </row>
    <row r="439" spans="1:71" s="3" customFormat="1" ht="15" x14ac:dyDescent="0.25">
      <c r="A439" s="437" t="s">
        <v>3329</v>
      </c>
      <c r="B439" s="438"/>
      <c r="C439" s="438"/>
      <c r="D439" s="438"/>
      <c r="E439" s="438"/>
      <c r="F439" s="438"/>
      <c r="G439" s="438"/>
      <c r="H439" s="438"/>
      <c r="I439" s="438"/>
      <c r="J439" s="438"/>
      <c r="K439" s="439"/>
      <c r="L439" s="61">
        <v>254725.62</v>
      </c>
      <c r="M439" s="61"/>
      <c r="N439" s="61"/>
      <c r="O439" s="61"/>
      <c r="BR439" s="41"/>
      <c r="BS439" s="2" t="s">
        <v>3329</v>
      </c>
    </row>
    <row r="440" spans="1:71" s="3" customFormat="1" ht="23.25" x14ac:dyDescent="0.25">
      <c r="A440" s="437" t="s">
        <v>3330</v>
      </c>
      <c r="B440" s="438"/>
      <c r="C440" s="438"/>
      <c r="D440" s="438"/>
      <c r="E440" s="438"/>
      <c r="F440" s="438"/>
      <c r="G440" s="438"/>
      <c r="H440" s="438"/>
      <c r="I440" s="438"/>
      <c r="J440" s="438"/>
      <c r="K440" s="439"/>
      <c r="L440" s="61">
        <v>1326173.82</v>
      </c>
      <c r="M440" s="61"/>
      <c r="N440" s="61"/>
      <c r="O440" s="61"/>
      <c r="BR440" s="41"/>
      <c r="BS440" s="2" t="s">
        <v>3330</v>
      </c>
    </row>
    <row r="441" spans="1:71" s="3" customFormat="1" ht="15" x14ac:dyDescent="0.25">
      <c r="A441" s="440" t="s">
        <v>945</v>
      </c>
      <c r="B441" s="441"/>
      <c r="C441" s="441"/>
      <c r="D441" s="441"/>
      <c r="E441" s="441"/>
      <c r="F441" s="441"/>
      <c r="G441" s="441"/>
      <c r="H441" s="441"/>
      <c r="I441" s="441"/>
      <c r="J441" s="441"/>
      <c r="K441" s="442"/>
      <c r="L441" s="39">
        <v>869307.4</v>
      </c>
      <c r="M441" s="39"/>
      <c r="N441" s="39"/>
      <c r="O441" s="39"/>
      <c r="BR441" s="41" t="s">
        <v>945</v>
      </c>
    </row>
    <row r="442" spans="1:71" s="3" customFormat="1" ht="15" x14ac:dyDescent="0.25">
      <c r="A442" s="437" t="s">
        <v>941</v>
      </c>
      <c r="B442" s="438"/>
      <c r="C442" s="438"/>
      <c r="D442" s="438"/>
      <c r="E442" s="438"/>
      <c r="F442" s="438"/>
      <c r="G442" s="438"/>
      <c r="H442" s="438"/>
      <c r="I442" s="438"/>
      <c r="J442" s="438"/>
      <c r="K442" s="439"/>
      <c r="L442" s="61"/>
      <c r="M442" s="61"/>
      <c r="N442" s="61"/>
      <c r="O442" s="61"/>
      <c r="BR442" s="41"/>
      <c r="BS442" s="2" t="s">
        <v>941</v>
      </c>
    </row>
    <row r="443" spans="1:71" s="3" customFormat="1" ht="15" x14ac:dyDescent="0.25">
      <c r="A443" s="437" t="s">
        <v>3331</v>
      </c>
      <c r="B443" s="438"/>
      <c r="C443" s="438"/>
      <c r="D443" s="438"/>
      <c r="E443" s="438"/>
      <c r="F443" s="438"/>
      <c r="G443" s="438"/>
      <c r="H443" s="438"/>
      <c r="I443" s="438"/>
      <c r="J443" s="438"/>
      <c r="K443" s="439"/>
      <c r="L443" s="61">
        <v>29875.06</v>
      </c>
      <c r="M443" s="61"/>
      <c r="N443" s="61"/>
      <c r="O443" s="61"/>
      <c r="BR443" s="41"/>
      <c r="BS443" s="2" t="s">
        <v>3331</v>
      </c>
    </row>
    <row r="444" spans="1:71" s="3" customFormat="1" ht="15" x14ac:dyDescent="0.25">
      <c r="A444" s="437" t="s">
        <v>3332</v>
      </c>
      <c r="B444" s="438"/>
      <c r="C444" s="438"/>
      <c r="D444" s="438"/>
      <c r="E444" s="438"/>
      <c r="F444" s="438"/>
      <c r="G444" s="438"/>
      <c r="H444" s="438"/>
      <c r="I444" s="438"/>
      <c r="J444" s="438"/>
      <c r="K444" s="439"/>
      <c r="L444" s="61">
        <v>696557.63</v>
      </c>
      <c r="M444" s="61"/>
      <c r="N444" s="61"/>
      <c r="O444" s="61"/>
      <c r="BR444" s="41"/>
      <c r="BS444" s="2" t="s">
        <v>3332</v>
      </c>
    </row>
    <row r="445" spans="1:71" s="3" customFormat="1" ht="15" x14ac:dyDescent="0.25">
      <c r="A445" s="437" t="s">
        <v>3333</v>
      </c>
      <c r="B445" s="438"/>
      <c r="C445" s="438"/>
      <c r="D445" s="438"/>
      <c r="E445" s="438"/>
      <c r="F445" s="438"/>
      <c r="G445" s="438"/>
      <c r="H445" s="438"/>
      <c r="I445" s="438"/>
      <c r="J445" s="438"/>
      <c r="K445" s="439"/>
      <c r="L445" s="61">
        <v>142110.07999999999</v>
      </c>
      <c r="M445" s="61"/>
      <c r="N445" s="61"/>
      <c r="O445" s="61"/>
      <c r="BR445" s="41"/>
      <c r="BS445" s="2" t="s">
        <v>3333</v>
      </c>
    </row>
    <row r="446" spans="1:71" s="3" customFormat="1" ht="15" x14ac:dyDescent="0.25">
      <c r="A446" s="437" t="s">
        <v>3334</v>
      </c>
      <c r="B446" s="438"/>
      <c r="C446" s="438"/>
      <c r="D446" s="438"/>
      <c r="E446" s="438"/>
      <c r="F446" s="438"/>
      <c r="G446" s="438"/>
      <c r="H446" s="438"/>
      <c r="I446" s="438"/>
      <c r="J446" s="438"/>
      <c r="K446" s="439"/>
      <c r="L446" s="61">
        <v>764.63</v>
      </c>
      <c r="M446" s="61"/>
      <c r="N446" s="61"/>
      <c r="O446" s="61"/>
      <c r="BR446" s="41"/>
      <c r="BS446" s="2" t="s">
        <v>3334</v>
      </c>
    </row>
    <row r="447" spans="1:71" s="3" customFormat="1" ht="15" x14ac:dyDescent="0.25">
      <c r="A447" s="440" t="s">
        <v>951</v>
      </c>
      <c r="B447" s="441"/>
      <c r="C447" s="441"/>
      <c r="D447" s="441"/>
      <c r="E447" s="441"/>
      <c r="F447" s="441"/>
      <c r="G447" s="441"/>
      <c r="H447" s="441"/>
      <c r="I447" s="441"/>
      <c r="J447" s="441"/>
      <c r="K447" s="442"/>
      <c r="L447" s="39"/>
      <c r="M447" s="39"/>
      <c r="N447" s="39"/>
      <c r="O447" s="39"/>
      <c r="BR447" s="41" t="s">
        <v>951</v>
      </c>
    </row>
    <row r="448" spans="1:71" s="3" customFormat="1" ht="15" x14ac:dyDescent="0.25">
      <c r="A448" s="437" t="s">
        <v>952</v>
      </c>
      <c r="B448" s="438"/>
      <c r="C448" s="438"/>
      <c r="D448" s="438"/>
      <c r="E448" s="438"/>
      <c r="F448" s="438"/>
      <c r="G448" s="438"/>
      <c r="H448" s="438"/>
      <c r="I448" s="438"/>
      <c r="J448" s="438"/>
      <c r="K448" s="439"/>
      <c r="L448" s="61"/>
      <c r="M448" s="61"/>
      <c r="N448" s="61"/>
      <c r="O448" s="61"/>
      <c r="BR448" s="41"/>
      <c r="BS448" s="2" t="s">
        <v>952</v>
      </c>
    </row>
    <row r="449" spans="1:71" s="3" customFormat="1" ht="15" x14ac:dyDescent="0.25">
      <c r="A449" s="437" t="s">
        <v>2007</v>
      </c>
      <c r="B449" s="438"/>
      <c r="C449" s="438"/>
      <c r="D449" s="438"/>
      <c r="E449" s="438"/>
      <c r="F449" s="438"/>
      <c r="G449" s="438"/>
      <c r="H449" s="438"/>
      <c r="I449" s="438"/>
      <c r="J449" s="438"/>
      <c r="K449" s="439"/>
      <c r="L449" s="61"/>
      <c r="M449" s="61"/>
      <c r="N449" s="61"/>
      <c r="O449" s="61"/>
      <c r="BR449" s="41"/>
      <c r="BS449" s="2" t="s">
        <v>2007</v>
      </c>
    </row>
    <row r="450" spans="1:71" s="3" customFormat="1" ht="23.25" x14ac:dyDescent="0.25">
      <c r="A450" s="437" t="s">
        <v>3335</v>
      </c>
      <c r="B450" s="438"/>
      <c r="C450" s="438"/>
      <c r="D450" s="438"/>
      <c r="E450" s="438"/>
      <c r="F450" s="438"/>
      <c r="G450" s="438"/>
      <c r="H450" s="438"/>
      <c r="I450" s="438"/>
      <c r="J450" s="438"/>
      <c r="K450" s="439"/>
      <c r="L450" s="61">
        <v>59753896.579999998</v>
      </c>
      <c r="M450" s="61"/>
      <c r="N450" s="61"/>
      <c r="O450" s="61">
        <v>59753896.579999998</v>
      </c>
      <c r="BR450" s="41"/>
      <c r="BS450" s="2" t="s">
        <v>3335</v>
      </c>
    </row>
    <row r="451" spans="1:71" s="3" customFormat="1" ht="15" x14ac:dyDescent="0.25">
      <c r="A451" s="437" t="s">
        <v>953</v>
      </c>
      <c r="B451" s="438"/>
      <c r="C451" s="438"/>
      <c r="D451" s="438"/>
      <c r="E451" s="438"/>
      <c r="F451" s="438"/>
      <c r="G451" s="438"/>
      <c r="H451" s="438"/>
      <c r="I451" s="438"/>
      <c r="J451" s="438"/>
      <c r="K451" s="439"/>
      <c r="L451" s="61"/>
      <c r="M451" s="61"/>
      <c r="N451" s="61"/>
      <c r="O451" s="61"/>
      <c r="BR451" s="41"/>
      <c r="BS451" s="2" t="s">
        <v>953</v>
      </c>
    </row>
    <row r="452" spans="1:71" s="3" customFormat="1" ht="15" x14ac:dyDescent="0.25">
      <c r="A452" s="437" t="s">
        <v>3336</v>
      </c>
      <c r="B452" s="438"/>
      <c r="C452" s="438"/>
      <c r="D452" s="438"/>
      <c r="E452" s="438"/>
      <c r="F452" s="438"/>
      <c r="G452" s="438"/>
      <c r="H452" s="438"/>
      <c r="I452" s="438"/>
      <c r="J452" s="438"/>
      <c r="K452" s="439"/>
      <c r="L452" s="61">
        <v>1681.39</v>
      </c>
      <c r="M452" s="61">
        <v>1390.23</v>
      </c>
      <c r="N452" s="61">
        <v>291.16000000000003</v>
      </c>
      <c r="O452" s="61"/>
      <c r="BR452" s="41"/>
      <c r="BS452" s="2" t="s">
        <v>3336</v>
      </c>
    </row>
    <row r="453" spans="1:71" s="3" customFormat="1" ht="15" x14ac:dyDescent="0.25">
      <c r="A453" s="437" t="s">
        <v>3337</v>
      </c>
      <c r="B453" s="438"/>
      <c r="C453" s="438"/>
      <c r="D453" s="438"/>
      <c r="E453" s="438"/>
      <c r="F453" s="438"/>
      <c r="G453" s="438"/>
      <c r="H453" s="438"/>
      <c r="I453" s="438"/>
      <c r="J453" s="438"/>
      <c r="K453" s="439"/>
      <c r="L453" s="61">
        <v>1348.52</v>
      </c>
      <c r="M453" s="61"/>
      <c r="N453" s="61"/>
      <c r="O453" s="61"/>
      <c r="BR453" s="41"/>
      <c r="BS453" s="2" t="s">
        <v>3337</v>
      </c>
    </row>
    <row r="454" spans="1:71" s="3" customFormat="1" ht="15" x14ac:dyDescent="0.25">
      <c r="A454" s="437" t="s">
        <v>3338</v>
      </c>
      <c r="B454" s="438"/>
      <c r="C454" s="438"/>
      <c r="D454" s="438"/>
      <c r="E454" s="438"/>
      <c r="F454" s="438"/>
      <c r="G454" s="438"/>
      <c r="H454" s="438"/>
      <c r="I454" s="438"/>
      <c r="J454" s="438"/>
      <c r="K454" s="439"/>
      <c r="L454" s="61">
        <v>764.63</v>
      </c>
      <c r="M454" s="61"/>
      <c r="N454" s="61"/>
      <c r="O454" s="61"/>
      <c r="BR454" s="41"/>
      <c r="BS454" s="2" t="s">
        <v>3338</v>
      </c>
    </row>
    <row r="455" spans="1:71" s="3" customFormat="1" ht="15" x14ac:dyDescent="0.25">
      <c r="A455" s="437" t="s">
        <v>957</v>
      </c>
      <c r="B455" s="438"/>
      <c r="C455" s="438"/>
      <c r="D455" s="438"/>
      <c r="E455" s="438"/>
      <c r="F455" s="438"/>
      <c r="G455" s="438"/>
      <c r="H455" s="438"/>
      <c r="I455" s="438"/>
      <c r="J455" s="438"/>
      <c r="K455" s="439"/>
      <c r="L455" s="61">
        <v>3794.54</v>
      </c>
      <c r="M455" s="61"/>
      <c r="N455" s="61"/>
      <c r="O455" s="61"/>
      <c r="BR455" s="41"/>
      <c r="BS455" s="2" t="s">
        <v>957</v>
      </c>
    </row>
    <row r="456" spans="1:71" s="3" customFormat="1" ht="15" x14ac:dyDescent="0.25">
      <c r="A456" s="437" t="s">
        <v>2012</v>
      </c>
      <c r="B456" s="438"/>
      <c r="C456" s="438"/>
      <c r="D456" s="438"/>
      <c r="E456" s="438"/>
      <c r="F456" s="438"/>
      <c r="G456" s="438"/>
      <c r="H456" s="438"/>
      <c r="I456" s="438"/>
      <c r="J456" s="438"/>
      <c r="K456" s="439"/>
      <c r="L456" s="61"/>
      <c r="M456" s="61"/>
      <c r="N456" s="61"/>
      <c r="O456" s="61"/>
      <c r="BR456" s="41"/>
      <c r="BS456" s="2" t="s">
        <v>2012</v>
      </c>
    </row>
    <row r="457" spans="1:71" s="3" customFormat="1" ht="15" x14ac:dyDescent="0.25">
      <c r="A457" s="437" t="s">
        <v>3339</v>
      </c>
      <c r="B457" s="438"/>
      <c r="C457" s="438"/>
      <c r="D457" s="438"/>
      <c r="E457" s="438"/>
      <c r="F457" s="438"/>
      <c r="G457" s="438"/>
      <c r="H457" s="438"/>
      <c r="I457" s="438"/>
      <c r="J457" s="438"/>
      <c r="K457" s="439"/>
      <c r="L457" s="61">
        <v>210141.09</v>
      </c>
      <c r="M457" s="61">
        <v>74687.649999999994</v>
      </c>
      <c r="N457" s="61"/>
      <c r="O457" s="61">
        <v>135453.44</v>
      </c>
      <c r="BR457" s="41"/>
      <c r="BS457" s="2" t="s">
        <v>3339</v>
      </c>
    </row>
    <row r="458" spans="1:71" s="3" customFormat="1" ht="15" x14ac:dyDescent="0.25">
      <c r="A458" s="437" t="s">
        <v>3340</v>
      </c>
      <c r="B458" s="438"/>
      <c r="C458" s="438"/>
      <c r="D458" s="438"/>
      <c r="E458" s="438"/>
      <c r="F458" s="438"/>
      <c r="G458" s="438"/>
      <c r="H458" s="438"/>
      <c r="I458" s="438"/>
      <c r="J458" s="438"/>
      <c r="K458" s="439"/>
      <c r="L458" s="61">
        <v>66472.009999999995</v>
      </c>
      <c r="M458" s="61"/>
      <c r="N458" s="61"/>
      <c r="O458" s="61"/>
      <c r="BR458" s="41"/>
      <c r="BS458" s="2" t="s">
        <v>3340</v>
      </c>
    </row>
    <row r="459" spans="1:71" s="3" customFormat="1" ht="15" x14ac:dyDescent="0.25">
      <c r="A459" s="437" t="s">
        <v>3341</v>
      </c>
      <c r="B459" s="438"/>
      <c r="C459" s="438"/>
      <c r="D459" s="438"/>
      <c r="E459" s="438"/>
      <c r="F459" s="438"/>
      <c r="G459" s="438"/>
      <c r="H459" s="438"/>
      <c r="I459" s="438"/>
      <c r="J459" s="438"/>
      <c r="K459" s="439"/>
      <c r="L459" s="61">
        <v>29875.06</v>
      </c>
      <c r="M459" s="61"/>
      <c r="N459" s="61"/>
      <c r="O459" s="61"/>
      <c r="BR459" s="41"/>
      <c r="BS459" s="2" t="s">
        <v>3341</v>
      </c>
    </row>
    <row r="460" spans="1:71" s="3" customFormat="1" ht="15" x14ac:dyDescent="0.25">
      <c r="A460" s="437" t="s">
        <v>957</v>
      </c>
      <c r="B460" s="438"/>
      <c r="C460" s="438"/>
      <c r="D460" s="438"/>
      <c r="E460" s="438"/>
      <c r="F460" s="438"/>
      <c r="G460" s="438"/>
      <c r="H460" s="438"/>
      <c r="I460" s="438"/>
      <c r="J460" s="438"/>
      <c r="K460" s="439"/>
      <c r="L460" s="61">
        <v>306488.15999999997</v>
      </c>
      <c r="M460" s="61"/>
      <c r="N460" s="61"/>
      <c r="O460" s="61"/>
      <c r="BR460" s="41"/>
      <c r="BS460" s="2" t="s">
        <v>957</v>
      </c>
    </row>
    <row r="461" spans="1:71" s="3" customFormat="1" ht="15" x14ac:dyDescent="0.25">
      <c r="A461" s="437" t="s">
        <v>958</v>
      </c>
      <c r="B461" s="438"/>
      <c r="C461" s="438"/>
      <c r="D461" s="438"/>
      <c r="E461" s="438"/>
      <c r="F461" s="438"/>
      <c r="G461" s="438"/>
      <c r="H461" s="438"/>
      <c r="I461" s="438"/>
      <c r="J461" s="438"/>
      <c r="K461" s="439"/>
      <c r="L461" s="61">
        <v>60064179.280000001</v>
      </c>
      <c r="M461" s="61"/>
      <c r="N461" s="61"/>
      <c r="O461" s="61"/>
      <c r="BR461" s="41"/>
      <c r="BS461" s="2" t="s">
        <v>958</v>
      </c>
    </row>
    <row r="462" spans="1:71" s="3" customFormat="1" ht="15" x14ac:dyDescent="0.25">
      <c r="A462" s="437" t="s">
        <v>959</v>
      </c>
      <c r="B462" s="438"/>
      <c r="C462" s="438"/>
      <c r="D462" s="438"/>
      <c r="E462" s="438"/>
      <c r="F462" s="438"/>
      <c r="G462" s="438"/>
      <c r="H462" s="438"/>
      <c r="I462" s="438"/>
      <c r="J462" s="438"/>
      <c r="K462" s="439"/>
      <c r="L462" s="61"/>
      <c r="M462" s="61"/>
      <c r="N462" s="61"/>
      <c r="O462" s="61"/>
      <c r="BR462" s="41"/>
      <c r="BS462" s="2" t="s">
        <v>959</v>
      </c>
    </row>
    <row r="463" spans="1:71" s="3" customFormat="1" ht="15" x14ac:dyDescent="0.25">
      <c r="A463" s="437" t="s">
        <v>960</v>
      </c>
      <c r="B463" s="438"/>
      <c r="C463" s="438"/>
      <c r="D463" s="438"/>
      <c r="E463" s="438"/>
      <c r="F463" s="438"/>
      <c r="G463" s="438"/>
      <c r="H463" s="438"/>
      <c r="I463" s="438"/>
      <c r="J463" s="438"/>
      <c r="K463" s="439"/>
      <c r="L463" s="61"/>
      <c r="M463" s="61"/>
      <c r="N463" s="61"/>
      <c r="O463" s="61"/>
      <c r="BR463" s="41"/>
      <c r="BS463" s="2" t="s">
        <v>960</v>
      </c>
    </row>
    <row r="464" spans="1:71" s="3" customFormat="1" ht="22.5" x14ac:dyDescent="0.25">
      <c r="A464" s="437" t="s">
        <v>3342</v>
      </c>
      <c r="B464" s="438"/>
      <c r="C464" s="438"/>
      <c r="D464" s="438"/>
      <c r="E464" s="438"/>
      <c r="F464" s="438"/>
      <c r="G464" s="438"/>
      <c r="H464" s="438"/>
      <c r="I464" s="438"/>
      <c r="J464" s="438"/>
      <c r="K464" s="439"/>
      <c r="L464" s="61">
        <v>1776695.63</v>
      </c>
      <c r="M464" s="61">
        <v>1338633.3700000001</v>
      </c>
      <c r="N464" s="61" t="s">
        <v>3343</v>
      </c>
      <c r="O464" s="61">
        <v>231213.35</v>
      </c>
      <c r="BR464" s="41"/>
      <c r="BS464" s="2" t="s">
        <v>3342</v>
      </c>
    </row>
    <row r="465" spans="1:71" s="3" customFormat="1" ht="15" x14ac:dyDescent="0.25">
      <c r="A465" s="437" t="s">
        <v>3344</v>
      </c>
      <c r="B465" s="438"/>
      <c r="C465" s="438"/>
      <c r="D465" s="438"/>
      <c r="E465" s="438"/>
      <c r="F465" s="438"/>
      <c r="G465" s="438"/>
      <c r="H465" s="438"/>
      <c r="I465" s="438"/>
      <c r="J465" s="438"/>
      <c r="K465" s="439"/>
      <c r="L465" s="61">
        <v>1324825.3</v>
      </c>
      <c r="M465" s="61"/>
      <c r="N465" s="61"/>
      <c r="O465" s="61"/>
      <c r="BR465" s="41"/>
      <c r="BS465" s="2" t="s">
        <v>3344</v>
      </c>
    </row>
    <row r="466" spans="1:71" s="3" customFormat="1" ht="15" x14ac:dyDescent="0.25">
      <c r="A466" s="437" t="s">
        <v>3345</v>
      </c>
      <c r="B466" s="438"/>
      <c r="C466" s="438"/>
      <c r="D466" s="438"/>
      <c r="E466" s="438"/>
      <c r="F466" s="438"/>
      <c r="G466" s="438"/>
      <c r="H466" s="438"/>
      <c r="I466" s="438"/>
      <c r="J466" s="438"/>
      <c r="K466" s="439"/>
      <c r="L466" s="61">
        <v>696557.63</v>
      </c>
      <c r="M466" s="61"/>
      <c r="N466" s="61"/>
      <c r="O466" s="61"/>
      <c r="BR466" s="41"/>
      <c r="BS466" s="2" t="s">
        <v>3345</v>
      </c>
    </row>
    <row r="467" spans="1:71" s="3" customFormat="1" ht="15" x14ac:dyDescent="0.25">
      <c r="A467" s="437" t="s">
        <v>957</v>
      </c>
      <c r="B467" s="438"/>
      <c r="C467" s="438"/>
      <c r="D467" s="438"/>
      <c r="E467" s="438"/>
      <c r="F467" s="438"/>
      <c r="G467" s="438"/>
      <c r="H467" s="438"/>
      <c r="I467" s="438"/>
      <c r="J467" s="438"/>
      <c r="K467" s="439"/>
      <c r="L467" s="61">
        <v>3798078.56</v>
      </c>
      <c r="M467" s="61"/>
      <c r="N467" s="61"/>
      <c r="O467" s="61"/>
      <c r="BR467" s="41"/>
      <c r="BS467" s="2" t="s">
        <v>957</v>
      </c>
    </row>
    <row r="468" spans="1:71" s="3" customFormat="1" ht="15" x14ac:dyDescent="0.25">
      <c r="A468" s="437" t="s">
        <v>979</v>
      </c>
      <c r="B468" s="438"/>
      <c r="C468" s="438"/>
      <c r="D468" s="438"/>
      <c r="E468" s="438"/>
      <c r="F468" s="438"/>
      <c r="G468" s="438"/>
      <c r="H468" s="438"/>
      <c r="I468" s="438"/>
      <c r="J468" s="438"/>
      <c r="K468" s="439"/>
      <c r="L468" s="61"/>
      <c r="M468" s="61"/>
      <c r="N468" s="61"/>
      <c r="O468" s="61"/>
      <c r="BR468" s="41"/>
      <c r="BS468" s="2" t="s">
        <v>979</v>
      </c>
    </row>
    <row r="469" spans="1:71" s="3" customFormat="1" ht="15" x14ac:dyDescent="0.25">
      <c r="A469" s="437" t="s">
        <v>3346</v>
      </c>
      <c r="B469" s="438"/>
      <c r="C469" s="438"/>
      <c r="D469" s="438"/>
      <c r="E469" s="438"/>
      <c r="F469" s="438"/>
      <c r="G469" s="438"/>
      <c r="H469" s="438"/>
      <c r="I469" s="438"/>
      <c r="J469" s="438"/>
      <c r="K469" s="439"/>
      <c r="L469" s="61">
        <v>278335.75</v>
      </c>
      <c r="M469" s="61">
        <v>268132.23</v>
      </c>
      <c r="N469" s="61"/>
      <c r="O469" s="61">
        <v>10203.52</v>
      </c>
      <c r="BR469" s="41"/>
      <c r="BS469" s="2" t="s">
        <v>3346</v>
      </c>
    </row>
    <row r="470" spans="1:71" s="3" customFormat="1" ht="15" x14ac:dyDescent="0.25">
      <c r="A470" s="437" t="s">
        <v>3347</v>
      </c>
      <c r="B470" s="438"/>
      <c r="C470" s="438"/>
      <c r="D470" s="438"/>
      <c r="E470" s="438"/>
      <c r="F470" s="438"/>
      <c r="G470" s="438"/>
      <c r="H470" s="438"/>
      <c r="I470" s="438"/>
      <c r="J470" s="438"/>
      <c r="K470" s="439"/>
      <c r="L470" s="61">
        <v>254725.62</v>
      </c>
      <c r="M470" s="61"/>
      <c r="N470" s="61"/>
      <c r="O470" s="61"/>
      <c r="BR470" s="41"/>
      <c r="BS470" s="2" t="s">
        <v>3347</v>
      </c>
    </row>
    <row r="471" spans="1:71" s="3" customFormat="1" ht="15" x14ac:dyDescent="0.25">
      <c r="A471" s="437" t="s">
        <v>3348</v>
      </c>
      <c r="B471" s="438"/>
      <c r="C471" s="438"/>
      <c r="D471" s="438"/>
      <c r="E471" s="438"/>
      <c r="F471" s="438"/>
      <c r="G471" s="438"/>
      <c r="H471" s="438"/>
      <c r="I471" s="438"/>
      <c r="J471" s="438"/>
      <c r="K471" s="439"/>
      <c r="L471" s="61">
        <v>142110.07999999999</v>
      </c>
      <c r="M471" s="61"/>
      <c r="N471" s="61"/>
      <c r="O471" s="61"/>
      <c r="BR471" s="41"/>
      <c r="BS471" s="2" t="s">
        <v>3348</v>
      </c>
    </row>
    <row r="472" spans="1:71" s="3" customFormat="1" ht="15" x14ac:dyDescent="0.25">
      <c r="A472" s="437" t="s">
        <v>957</v>
      </c>
      <c r="B472" s="438"/>
      <c r="C472" s="438"/>
      <c r="D472" s="438"/>
      <c r="E472" s="438"/>
      <c r="F472" s="438"/>
      <c r="G472" s="438"/>
      <c r="H472" s="438"/>
      <c r="I472" s="438"/>
      <c r="J472" s="438"/>
      <c r="K472" s="439"/>
      <c r="L472" s="61">
        <v>675171.45</v>
      </c>
      <c r="M472" s="61"/>
      <c r="N472" s="61"/>
      <c r="O472" s="61"/>
      <c r="BR472" s="41"/>
      <c r="BS472" s="2" t="s">
        <v>957</v>
      </c>
    </row>
    <row r="473" spans="1:71" s="3" customFormat="1" ht="15" x14ac:dyDescent="0.25">
      <c r="A473" s="437" t="s">
        <v>958</v>
      </c>
      <c r="B473" s="438"/>
      <c r="C473" s="438"/>
      <c r="D473" s="438"/>
      <c r="E473" s="438"/>
      <c r="F473" s="438"/>
      <c r="G473" s="438"/>
      <c r="H473" s="438"/>
      <c r="I473" s="438"/>
      <c r="J473" s="438"/>
      <c r="K473" s="439"/>
      <c r="L473" s="61">
        <v>4473250.01</v>
      </c>
      <c r="M473" s="61"/>
      <c r="N473" s="61"/>
      <c r="O473" s="61"/>
      <c r="BR473" s="41"/>
      <c r="BS473" s="2" t="s">
        <v>958</v>
      </c>
    </row>
    <row r="474" spans="1:71" s="3" customFormat="1" ht="15" x14ac:dyDescent="0.25">
      <c r="A474" s="437" t="s">
        <v>983</v>
      </c>
      <c r="B474" s="438"/>
      <c r="C474" s="438"/>
      <c r="D474" s="438"/>
      <c r="E474" s="438"/>
      <c r="F474" s="438"/>
      <c r="G474" s="438"/>
      <c r="H474" s="438"/>
      <c r="I474" s="438"/>
      <c r="J474" s="438"/>
      <c r="K474" s="439"/>
      <c r="L474" s="61"/>
      <c r="M474" s="61"/>
      <c r="N474" s="61"/>
      <c r="O474" s="61"/>
      <c r="BR474" s="41"/>
      <c r="BS474" s="2" t="s">
        <v>983</v>
      </c>
    </row>
    <row r="475" spans="1:71" s="3" customFormat="1" ht="15" x14ac:dyDescent="0.25">
      <c r="A475" s="437" t="s">
        <v>986</v>
      </c>
      <c r="B475" s="438"/>
      <c r="C475" s="438"/>
      <c r="D475" s="438"/>
      <c r="E475" s="438"/>
      <c r="F475" s="438"/>
      <c r="G475" s="438"/>
      <c r="H475" s="438"/>
      <c r="I475" s="438"/>
      <c r="J475" s="438"/>
      <c r="K475" s="439"/>
      <c r="L475" s="61"/>
      <c r="M475" s="61"/>
      <c r="N475" s="61"/>
      <c r="O475" s="61"/>
      <c r="BR475" s="41"/>
      <c r="BS475" s="2" t="s">
        <v>986</v>
      </c>
    </row>
    <row r="476" spans="1:71" s="3" customFormat="1" ht="15" x14ac:dyDescent="0.25">
      <c r="A476" s="437" t="s">
        <v>3349</v>
      </c>
      <c r="B476" s="438"/>
      <c r="C476" s="438"/>
      <c r="D476" s="438"/>
      <c r="E476" s="438"/>
      <c r="F476" s="438"/>
      <c r="G476" s="438"/>
      <c r="H476" s="438"/>
      <c r="I476" s="438"/>
      <c r="J476" s="438"/>
      <c r="K476" s="439"/>
      <c r="L476" s="61">
        <v>1559397.53</v>
      </c>
      <c r="M476" s="61"/>
      <c r="N476" s="61"/>
      <c r="O476" s="61"/>
      <c r="BR476" s="41"/>
      <c r="BS476" s="2" t="s">
        <v>3349</v>
      </c>
    </row>
    <row r="477" spans="1:71" s="3" customFormat="1" ht="15" x14ac:dyDescent="0.25">
      <c r="A477" s="437" t="s">
        <v>958</v>
      </c>
      <c r="B477" s="438"/>
      <c r="C477" s="438"/>
      <c r="D477" s="438"/>
      <c r="E477" s="438"/>
      <c r="F477" s="438"/>
      <c r="G477" s="438"/>
      <c r="H477" s="438"/>
      <c r="I477" s="438"/>
      <c r="J477" s="438"/>
      <c r="K477" s="439"/>
      <c r="L477" s="61">
        <v>1559397.53</v>
      </c>
      <c r="M477" s="61"/>
      <c r="N477" s="61"/>
      <c r="O477" s="61"/>
      <c r="BR477" s="41"/>
      <c r="BS477" s="2" t="s">
        <v>958</v>
      </c>
    </row>
    <row r="478" spans="1:71" s="3" customFormat="1" ht="15" x14ac:dyDescent="0.25">
      <c r="A478" s="437" t="s">
        <v>988</v>
      </c>
      <c r="B478" s="438"/>
      <c r="C478" s="438"/>
      <c r="D478" s="438"/>
      <c r="E478" s="438"/>
      <c r="F478" s="438"/>
      <c r="G478" s="438"/>
      <c r="H478" s="438"/>
      <c r="I478" s="438"/>
      <c r="J478" s="438"/>
      <c r="K478" s="439"/>
      <c r="L478" s="61">
        <v>66096826.82</v>
      </c>
      <c r="M478" s="61"/>
      <c r="N478" s="61"/>
      <c r="O478" s="61"/>
      <c r="BR478" s="41"/>
      <c r="BS478" s="2" t="s">
        <v>988</v>
      </c>
    </row>
    <row r="479" spans="1:71" s="3" customFormat="1" ht="15" x14ac:dyDescent="0.25">
      <c r="A479" s="437" t="s">
        <v>989</v>
      </c>
      <c r="B479" s="438"/>
      <c r="C479" s="438"/>
      <c r="D479" s="438"/>
      <c r="E479" s="438"/>
      <c r="F479" s="438"/>
      <c r="G479" s="438"/>
      <c r="H479" s="438"/>
      <c r="I479" s="438"/>
      <c r="J479" s="438"/>
      <c r="K479" s="439"/>
      <c r="L479" s="61"/>
      <c r="M479" s="61"/>
      <c r="N479" s="61"/>
      <c r="O479" s="61"/>
      <c r="BR479" s="41"/>
      <c r="BS479" s="2" t="s">
        <v>989</v>
      </c>
    </row>
    <row r="480" spans="1:71" s="3" customFormat="1" ht="15" x14ac:dyDescent="0.25">
      <c r="A480" s="437" t="s">
        <v>1254</v>
      </c>
      <c r="B480" s="438"/>
      <c r="C480" s="438"/>
      <c r="D480" s="438"/>
      <c r="E480" s="438"/>
      <c r="F480" s="438"/>
      <c r="G480" s="438"/>
      <c r="H480" s="438"/>
      <c r="I480" s="438"/>
      <c r="J480" s="438"/>
      <c r="K480" s="439"/>
      <c r="L480" s="61">
        <v>1682843.48</v>
      </c>
      <c r="M480" s="61"/>
      <c r="N480" s="61"/>
      <c r="O480" s="61"/>
      <c r="BR480" s="41"/>
      <c r="BS480" s="2" t="s">
        <v>1254</v>
      </c>
    </row>
    <row r="481" spans="1:72" s="3" customFormat="1" ht="15" x14ac:dyDescent="0.25">
      <c r="A481" s="437" t="s">
        <v>990</v>
      </c>
      <c r="B481" s="438"/>
      <c r="C481" s="438"/>
      <c r="D481" s="438"/>
      <c r="E481" s="438"/>
      <c r="F481" s="438"/>
      <c r="G481" s="438"/>
      <c r="H481" s="438"/>
      <c r="I481" s="438"/>
      <c r="J481" s="438"/>
      <c r="K481" s="439"/>
      <c r="L481" s="61">
        <v>60130766.890000001</v>
      </c>
      <c r="M481" s="61"/>
      <c r="N481" s="61"/>
      <c r="O481" s="61"/>
      <c r="BR481" s="41"/>
      <c r="BS481" s="2" t="s">
        <v>990</v>
      </c>
    </row>
    <row r="482" spans="1:72" s="3" customFormat="1" ht="15" x14ac:dyDescent="0.25">
      <c r="A482" s="437" t="s">
        <v>991</v>
      </c>
      <c r="B482" s="438"/>
      <c r="C482" s="438"/>
      <c r="D482" s="438"/>
      <c r="E482" s="438"/>
      <c r="F482" s="438"/>
      <c r="G482" s="438"/>
      <c r="H482" s="438"/>
      <c r="I482" s="438"/>
      <c r="J482" s="438"/>
      <c r="K482" s="439"/>
      <c r="L482" s="61">
        <v>207140.07</v>
      </c>
      <c r="M482" s="61"/>
      <c r="N482" s="61"/>
      <c r="O482" s="61"/>
      <c r="BR482" s="41"/>
      <c r="BS482" s="2" t="s">
        <v>991</v>
      </c>
    </row>
    <row r="483" spans="1:72" s="3" customFormat="1" ht="15" x14ac:dyDescent="0.25">
      <c r="A483" s="437" t="s">
        <v>1255</v>
      </c>
      <c r="B483" s="438"/>
      <c r="C483" s="438"/>
      <c r="D483" s="438"/>
      <c r="E483" s="438"/>
      <c r="F483" s="438"/>
      <c r="G483" s="438"/>
      <c r="H483" s="438"/>
      <c r="I483" s="438"/>
      <c r="J483" s="438"/>
      <c r="K483" s="439"/>
      <c r="L483" s="61">
        <v>27165.91</v>
      </c>
      <c r="M483" s="61"/>
      <c r="N483" s="61"/>
      <c r="O483" s="61"/>
      <c r="BR483" s="41"/>
      <c r="BS483" s="2" t="s">
        <v>1255</v>
      </c>
    </row>
    <row r="484" spans="1:72" s="3" customFormat="1" ht="15" x14ac:dyDescent="0.25">
      <c r="A484" s="437" t="s">
        <v>993</v>
      </c>
      <c r="B484" s="438"/>
      <c r="C484" s="438"/>
      <c r="D484" s="438"/>
      <c r="E484" s="438"/>
      <c r="F484" s="438"/>
      <c r="G484" s="438"/>
      <c r="H484" s="438"/>
      <c r="I484" s="438"/>
      <c r="J484" s="438"/>
      <c r="K484" s="439"/>
      <c r="L484" s="61">
        <v>1559397.53</v>
      </c>
      <c r="M484" s="61"/>
      <c r="N484" s="61"/>
      <c r="O484" s="61"/>
      <c r="BR484" s="41"/>
      <c r="BS484" s="2" t="s">
        <v>993</v>
      </c>
    </row>
    <row r="485" spans="1:72" s="3" customFormat="1" ht="15" x14ac:dyDescent="0.25">
      <c r="A485" s="437" t="s">
        <v>994</v>
      </c>
      <c r="B485" s="438"/>
      <c r="C485" s="438"/>
      <c r="D485" s="438"/>
      <c r="E485" s="438"/>
      <c r="F485" s="438"/>
      <c r="G485" s="438"/>
      <c r="H485" s="438"/>
      <c r="I485" s="438"/>
      <c r="J485" s="438"/>
      <c r="K485" s="439"/>
      <c r="L485" s="61">
        <v>1647371.45</v>
      </c>
      <c r="M485" s="61"/>
      <c r="N485" s="61"/>
      <c r="O485" s="61"/>
      <c r="BR485" s="41"/>
      <c r="BS485" s="2" t="s">
        <v>994</v>
      </c>
    </row>
    <row r="486" spans="1:72" s="3" customFormat="1" ht="15" x14ac:dyDescent="0.25">
      <c r="A486" s="437" t="s">
        <v>995</v>
      </c>
      <c r="B486" s="438"/>
      <c r="C486" s="438"/>
      <c r="D486" s="438"/>
      <c r="E486" s="438"/>
      <c r="F486" s="438"/>
      <c r="G486" s="438"/>
      <c r="H486" s="438"/>
      <c r="I486" s="438"/>
      <c r="J486" s="438"/>
      <c r="K486" s="439"/>
      <c r="L486" s="61">
        <v>869307.4</v>
      </c>
      <c r="M486" s="61"/>
      <c r="N486" s="61"/>
      <c r="O486" s="61"/>
      <c r="BR486" s="41"/>
      <c r="BS486" s="2" t="s">
        <v>995</v>
      </c>
    </row>
    <row r="487" spans="1:72" s="3" customFormat="1" ht="15" x14ac:dyDescent="0.25">
      <c r="A487" s="437" t="s">
        <v>996</v>
      </c>
      <c r="B487" s="438"/>
      <c r="C487" s="438"/>
      <c r="D487" s="438"/>
      <c r="E487" s="438"/>
      <c r="F487" s="438"/>
      <c r="G487" s="438"/>
      <c r="H487" s="438"/>
      <c r="I487" s="438"/>
      <c r="J487" s="438"/>
      <c r="K487" s="439"/>
      <c r="L487" s="61">
        <v>64537429.289999999</v>
      </c>
      <c r="M487" s="61"/>
      <c r="N487" s="61"/>
      <c r="O487" s="61"/>
      <c r="BR487" s="41"/>
      <c r="BS487" s="2" t="s">
        <v>996</v>
      </c>
    </row>
    <row r="488" spans="1:72" s="3" customFormat="1" ht="15" x14ac:dyDescent="0.25">
      <c r="A488" s="437" t="s">
        <v>997</v>
      </c>
      <c r="B488" s="438"/>
      <c r="C488" s="438"/>
      <c r="D488" s="438"/>
      <c r="E488" s="438"/>
      <c r="F488" s="438"/>
      <c r="G488" s="438"/>
      <c r="H488" s="438"/>
      <c r="I488" s="438"/>
      <c r="J488" s="438"/>
      <c r="K488" s="439"/>
      <c r="L488" s="61">
        <v>3355946.32</v>
      </c>
      <c r="M488" s="61"/>
      <c r="N488" s="61"/>
      <c r="O488" s="61"/>
      <c r="BR488" s="41"/>
      <c r="BS488" s="2" t="s">
        <v>997</v>
      </c>
    </row>
    <row r="489" spans="1:72" s="3" customFormat="1" ht="15" x14ac:dyDescent="0.25">
      <c r="A489" s="440" t="s">
        <v>988</v>
      </c>
      <c r="B489" s="441"/>
      <c r="C489" s="441"/>
      <c r="D489" s="441"/>
      <c r="E489" s="441"/>
      <c r="F489" s="441"/>
      <c r="G489" s="441"/>
      <c r="H489" s="441"/>
      <c r="I489" s="441"/>
      <c r="J489" s="441"/>
      <c r="K489" s="442"/>
      <c r="L489" s="39">
        <v>67893375.609999999</v>
      </c>
      <c r="M489" s="39"/>
      <c r="N489" s="39"/>
      <c r="O489" s="39"/>
      <c r="BR489" s="41"/>
      <c r="BT489" s="41" t="s">
        <v>988</v>
      </c>
    </row>
    <row r="490" spans="1:72" s="3" customFormat="1" ht="15" x14ac:dyDescent="0.25">
      <c r="A490" s="437" t="s">
        <v>998</v>
      </c>
      <c r="B490" s="438"/>
      <c r="C490" s="438"/>
      <c r="D490" s="438"/>
      <c r="E490" s="438"/>
      <c r="F490" s="438"/>
      <c r="G490" s="438"/>
      <c r="H490" s="438"/>
      <c r="I490" s="438"/>
      <c r="J490" s="438"/>
      <c r="K490" s="439"/>
      <c r="L490" s="61">
        <v>1425760.89</v>
      </c>
      <c r="M490" s="61"/>
      <c r="N490" s="61"/>
      <c r="O490" s="61"/>
      <c r="BR490" s="41"/>
      <c r="BS490" s="2" t="s">
        <v>998</v>
      </c>
      <c r="BT490" s="41"/>
    </row>
    <row r="491" spans="1:72" s="3" customFormat="1" ht="15" x14ac:dyDescent="0.25">
      <c r="A491" s="437" t="s">
        <v>999</v>
      </c>
      <c r="B491" s="438"/>
      <c r="C491" s="438"/>
      <c r="D491" s="438"/>
      <c r="E491" s="438"/>
      <c r="F491" s="438"/>
      <c r="G491" s="438"/>
      <c r="H491" s="438"/>
      <c r="I491" s="438"/>
      <c r="J491" s="438"/>
      <c r="K491" s="439"/>
      <c r="L491" s="61">
        <v>2376268.15</v>
      </c>
      <c r="M491" s="61"/>
      <c r="N491" s="61"/>
      <c r="O491" s="61"/>
      <c r="BR491" s="41"/>
      <c r="BS491" s="2" t="s">
        <v>999</v>
      </c>
      <c r="BT491" s="41"/>
    </row>
    <row r="492" spans="1:72" s="3" customFormat="1" ht="15" x14ac:dyDescent="0.25">
      <c r="A492" s="437" t="s">
        <v>1000</v>
      </c>
      <c r="B492" s="438"/>
      <c r="C492" s="438"/>
      <c r="D492" s="438"/>
      <c r="E492" s="438"/>
      <c r="F492" s="438"/>
      <c r="G492" s="438"/>
      <c r="H492" s="438"/>
      <c r="I492" s="438"/>
      <c r="J492" s="438"/>
      <c r="K492" s="439"/>
      <c r="L492" s="61">
        <v>1697334.39</v>
      </c>
      <c r="M492" s="61"/>
      <c r="N492" s="61"/>
      <c r="O492" s="61"/>
      <c r="BR492" s="41"/>
      <c r="BS492" s="2" t="s">
        <v>1000</v>
      </c>
      <c r="BT492" s="41"/>
    </row>
    <row r="493" spans="1:72" s="3" customFormat="1" ht="15" x14ac:dyDescent="0.25">
      <c r="A493" s="437" t="s">
        <v>1001</v>
      </c>
      <c r="B493" s="438"/>
      <c r="C493" s="438"/>
      <c r="D493" s="438"/>
      <c r="E493" s="438"/>
      <c r="F493" s="438"/>
      <c r="G493" s="438"/>
      <c r="H493" s="438"/>
      <c r="I493" s="438"/>
      <c r="J493" s="438"/>
      <c r="K493" s="439"/>
      <c r="L493" s="61">
        <v>1357867.51</v>
      </c>
      <c r="M493" s="61"/>
      <c r="N493" s="61"/>
      <c r="O493" s="61"/>
      <c r="BR493" s="41"/>
      <c r="BS493" s="2" t="s">
        <v>1001</v>
      </c>
      <c r="BT493" s="41"/>
    </row>
    <row r="494" spans="1:72" s="3" customFormat="1" ht="15" x14ac:dyDescent="0.25">
      <c r="A494" s="440" t="s">
        <v>988</v>
      </c>
      <c r="B494" s="441"/>
      <c r="C494" s="441"/>
      <c r="D494" s="441"/>
      <c r="E494" s="441"/>
      <c r="F494" s="441"/>
      <c r="G494" s="441"/>
      <c r="H494" s="441"/>
      <c r="I494" s="441"/>
      <c r="J494" s="441"/>
      <c r="K494" s="442"/>
      <c r="L494" s="39">
        <v>74750606.549999997</v>
      </c>
      <c r="M494" s="39"/>
      <c r="N494" s="39"/>
      <c r="O494" s="39"/>
      <c r="BR494" s="41"/>
      <c r="BT494" s="41" t="s">
        <v>988</v>
      </c>
    </row>
    <row r="495" spans="1:72" s="3" customFormat="1" ht="15" x14ac:dyDescent="0.25">
      <c r="A495" s="437" t="s">
        <v>3350</v>
      </c>
      <c r="B495" s="438"/>
      <c r="C495" s="438"/>
      <c r="D495" s="438"/>
      <c r="E495" s="438"/>
      <c r="F495" s="438"/>
      <c r="G495" s="438"/>
      <c r="H495" s="438"/>
      <c r="I495" s="438"/>
      <c r="J495" s="438"/>
      <c r="K495" s="439"/>
      <c r="L495" s="61">
        <v>76310004.079999998</v>
      </c>
      <c r="M495" s="61"/>
      <c r="N495" s="61"/>
      <c r="O495" s="61"/>
      <c r="BR495" s="41"/>
      <c r="BS495" s="2" t="s">
        <v>3350</v>
      </c>
      <c r="BT495" s="41"/>
    </row>
    <row r="496" spans="1:72" s="3" customFormat="1" ht="15" x14ac:dyDescent="0.25">
      <c r="A496" s="437" t="s">
        <v>1003</v>
      </c>
      <c r="B496" s="438"/>
      <c r="C496" s="438"/>
      <c r="D496" s="438"/>
      <c r="E496" s="438"/>
      <c r="F496" s="438"/>
      <c r="G496" s="438"/>
      <c r="H496" s="438"/>
      <c r="I496" s="438"/>
      <c r="J496" s="438"/>
      <c r="K496" s="439"/>
      <c r="L496" s="61">
        <v>2289300.12</v>
      </c>
      <c r="M496" s="61"/>
      <c r="N496" s="61"/>
      <c r="O496" s="61"/>
      <c r="BR496" s="41"/>
      <c r="BS496" s="2" t="s">
        <v>1003</v>
      </c>
      <c r="BT496" s="41"/>
    </row>
    <row r="497" spans="1:73" s="3" customFormat="1" ht="15" x14ac:dyDescent="0.25">
      <c r="A497" s="440" t="s">
        <v>1004</v>
      </c>
      <c r="B497" s="441"/>
      <c r="C497" s="441"/>
      <c r="D497" s="441"/>
      <c r="E497" s="441"/>
      <c r="F497" s="441"/>
      <c r="G497" s="441"/>
      <c r="H497" s="441"/>
      <c r="I497" s="441"/>
      <c r="J497" s="441"/>
      <c r="K497" s="442"/>
      <c r="L497" s="39">
        <v>78599304.200000003</v>
      </c>
      <c r="M497" s="39"/>
      <c r="N497" s="39"/>
      <c r="O497" s="39"/>
      <c r="BR497" s="41"/>
      <c r="BT497" s="41" t="s">
        <v>1004</v>
      </c>
    </row>
    <row r="498" spans="1:73" s="3" customFormat="1" ht="15" x14ac:dyDescent="0.25">
      <c r="A498" s="437" t="s">
        <v>1005</v>
      </c>
      <c r="B498" s="438"/>
      <c r="C498" s="438"/>
      <c r="D498" s="438"/>
      <c r="E498" s="438"/>
      <c r="F498" s="438"/>
      <c r="G498" s="438"/>
      <c r="H498" s="438"/>
      <c r="I498" s="438"/>
      <c r="J498" s="438"/>
      <c r="K498" s="439"/>
      <c r="L498" s="61">
        <v>15719860.84</v>
      </c>
      <c r="M498" s="61"/>
      <c r="N498" s="61"/>
      <c r="O498" s="61"/>
      <c r="BR498" s="41"/>
      <c r="BS498" s="2" t="s">
        <v>1005</v>
      </c>
      <c r="BT498" s="41"/>
    </row>
    <row r="499" spans="1:73" s="3" customFormat="1" ht="15" x14ac:dyDescent="0.25">
      <c r="A499" s="440" t="s">
        <v>1006</v>
      </c>
      <c r="B499" s="441"/>
      <c r="C499" s="441"/>
      <c r="D499" s="441"/>
      <c r="E499" s="441"/>
      <c r="F499" s="441"/>
      <c r="G499" s="441"/>
      <c r="H499" s="441"/>
      <c r="I499" s="441"/>
      <c r="J499" s="441"/>
      <c r="K499" s="442"/>
      <c r="L499" s="39">
        <v>94319165.040000007</v>
      </c>
      <c r="M499" s="39"/>
      <c r="N499" s="39"/>
      <c r="O499" s="39"/>
      <c r="BR499" s="41"/>
      <c r="BT499" s="41"/>
      <c r="BU499" s="41" t="s">
        <v>1006</v>
      </c>
    </row>
    <row r="500" spans="1:73" s="3" customFormat="1" ht="53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73" s="16" customFormat="1" ht="12.75" customHeight="1" x14ac:dyDescent="0.2">
      <c r="A501" s="444" t="s">
        <v>1257</v>
      </c>
      <c r="B501" s="444"/>
      <c r="C501" s="444"/>
      <c r="D501" s="444"/>
      <c r="E501" s="444"/>
      <c r="F501" s="444"/>
      <c r="G501" s="444"/>
      <c r="H501" s="444"/>
      <c r="I501" s="444"/>
      <c r="J501" s="444"/>
      <c r="K501" s="444"/>
      <c r="L501" s="444"/>
      <c r="M501" s="444"/>
      <c r="N501" s="444"/>
      <c r="O501" s="444"/>
      <c r="P501" s="62"/>
      <c r="Q501" s="62"/>
      <c r="R501" s="62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</row>
    <row r="502" spans="1:73" s="16" customFormat="1" ht="12.75" customHeight="1" x14ac:dyDescent="0.2">
      <c r="A502" s="443" t="s">
        <v>1008</v>
      </c>
      <c r="B502" s="443"/>
      <c r="C502" s="443"/>
      <c r="D502" s="443"/>
      <c r="E502" s="443"/>
      <c r="F502" s="443"/>
      <c r="G502" s="443"/>
      <c r="H502" s="443"/>
      <c r="I502" s="443"/>
      <c r="J502" s="443"/>
      <c r="K502" s="443"/>
      <c r="L502" s="443"/>
      <c r="M502" s="443"/>
      <c r="N502" s="443"/>
      <c r="O502" s="443"/>
      <c r="P502" s="63"/>
      <c r="Q502" s="63"/>
      <c r="R502" s="63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</row>
    <row r="503" spans="1:73" s="16" customFormat="1" ht="13.5" customHeight="1" x14ac:dyDescent="0.25">
      <c r="A503" s="14"/>
      <c r="B503" s="14"/>
      <c r="C503" s="14"/>
      <c r="D503" s="14"/>
      <c r="E503" s="14"/>
      <c r="F503" s="14"/>
      <c r="G503" s="14"/>
      <c r="H503" s="64"/>
      <c r="I503" s="10"/>
      <c r="J503" s="10"/>
      <c r="K503" s="10"/>
      <c r="L503" s="10"/>
      <c r="M503" s="14"/>
      <c r="N503" s="14"/>
      <c r="O503" s="14"/>
      <c r="P503" s="3"/>
      <c r="Q503" s="3"/>
      <c r="R503" s="3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</row>
    <row r="504" spans="1:73" s="16" customFormat="1" ht="12.75" customHeight="1" x14ac:dyDescent="0.2">
      <c r="A504" s="444" t="s">
        <v>2024</v>
      </c>
      <c r="B504" s="444"/>
      <c r="C504" s="444"/>
      <c r="D504" s="444"/>
      <c r="E504" s="444"/>
      <c r="F504" s="444"/>
      <c r="G504" s="444"/>
      <c r="H504" s="444"/>
      <c r="I504" s="444"/>
      <c r="J504" s="444"/>
      <c r="K504" s="444"/>
      <c r="L504" s="444"/>
      <c r="M504" s="444"/>
      <c r="N504" s="444"/>
      <c r="O504" s="444"/>
      <c r="P504" s="62"/>
      <c r="Q504" s="62"/>
      <c r="R504" s="62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</row>
    <row r="505" spans="1:73" s="16" customFormat="1" ht="12.75" customHeight="1" x14ac:dyDescent="0.2">
      <c r="A505" s="443" t="s">
        <v>1008</v>
      </c>
      <c r="B505" s="443"/>
      <c r="C505" s="443"/>
      <c r="D505" s="443"/>
      <c r="E505" s="443"/>
      <c r="F505" s="443"/>
      <c r="G505" s="443"/>
      <c r="H505" s="443"/>
      <c r="I505" s="443"/>
      <c r="J505" s="443"/>
      <c r="K505" s="443"/>
      <c r="L505" s="443"/>
      <c r="M505" s="443"/>
      <c r="N505" s="443"/>
      <c r="O505" s="443"/>
      <c r="P505" s="63"/>
      <c r="Q505" s="63"/>
      <c r="R505" s="63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</row>
    <row r="506" spans="1:73" s="16" customFormat="1" ht="13.5" customHeight="1" x14ac:dyDescent="0.25">
      <c r="A506" s="14"/>
      <c r="B506" s="14"/>
      <c r="C506" s="14"/>
      <c r="D506" s="14"/>
      <c r="E506" s="14"/>
      <c r="F506" s="14"/>
      <c r="G506" s="14"/>
      <c r="H506" s="64"/>
      <c r="I506" s="10"/>
      <c r="J506" s="10"/>
      <c r="K506" s="10"/>
      <c r="L506" s="10"/>
      <c r="M506" s="14"/>
      <c r="N506" s="14"/>
      <c r="O506" s="14"/>
      <c r="P506" s="3"/>
      <c r="Q506" s="3"/>
      <c r="R506" s="3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</row>
    <row r="507" spans="1:73" s="16" customFormat="1" ht="12.75" customHeight="1" x14ac:dyDescent="0.2">
      <c r="A507" s="444" t="s">
        <v>2025</v>
      </c>
      <c r="B507" s="444"/>
      <c r="C507" s="444"/>
      <c r="D507" s="444"/>
      <c r="E507" s="444"/>
      <c r="F507" s="444"/>
      <c r="G507" s="444"/>
      <c r="H507" s="444"/>
      <c r="I507" s="444"/>
      <c r="J507" s="444"/>
      <c r="K507" s="444"/>
      <c r="L507" s="444"/>
      <c r="M507" s="444"/>
      <c r="N507" s="444"/>
      <c r="O507" s="444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443" t="s">
        <v>1008</v>
      </c>
      <c r="B508" s="443"/>
      <c r="C508" s="443"/>
      <c r="D508" s="443"/>
      <c r="E508" s="443"/>
      <c r="F508" s="443"/>
      <c r="G508" s="443"/>
      <c r="H508" s="443"/>
      <c r="I508" s="443"/>
      <c r="J508" s="443"/>
      <c r="K508" s="443"/>
      <c r="L508" s="443"/>
      <c r="M508" s="443"/>
      <c r="N508" s="443"/>
      <c r="O508" s="443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3" customFormat="1" ht="15" x14ac:dyDescent="0.25">
      <c r="A510" s="4"/>
      <c r="B510" s="4"/>
      <c r="C510" s="4"/>
      <c r="D510" s="4"/>
      <c r="E510" s="4"/>
      <c r="F510" s="4"/>
      <c r="G510" s="4"/>
      <c r="H510" s="14"/>
      <c r="I510" s="65"/>
      <c r="J510" s="65"/>
      <c r="K510" s="65"/>
      <c r="L510" s="65"/>
      <c r="M510" s="4"/>
      <c r="N510" s="4"/>
      <c r="O510" s="4"/>
    </row>
  </sheetData>
  <mergeCells count="297">
    <mergeCell ref="A502:O502"/>
    <mergeCell ref="A504:O504"/>
    <mergeCell ref="A505:O505"/>
    <mergeCell ref="A507:O507"/>
    <mergeCell ref="A508:O508"/>
    <mergeCell ref="A496:K496"/>
    <mergeCell ref="A497:K497"/>
    <mergeCell ref="A498:K498"/>
    <mergeCell ref="A499:K499"/>
    <mergeCell ref="A501:O501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C120:E120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C100:E100"/>
    <mergeCell ref="C102:E102"/>
    <mergeCell ref="C104:E104"/>
    <mergeCell ref="C106:E106"/>
    <mergeCell ref="C108:E108"/>
    <mergeCell ref="C75:E75"/>
    <mergeCell ref="C80:E80"/>
    <mergeCell ref="C85:E85"/>
    <mergeCell ref="C90:E90"/>
    <mergeCell ref="C95:E95"/>
    <mergeCell ref="C57:E57"/>
    <mergeCell ref="A59:O59"/>
    <mergeCell ref="C60:E60"/>
    <mergeCell ref="C65:E65"/>
    <mergeCell ref="C70:E70"/>
    <mergeCell ref="A48:O48"/>
    <mergeCell ref="C49:E49"/>
    <mergeCell ref="C54:E54"/>
    <mergeCell ref="C55:E55"/>
    <mergeCell ref="C56:E56"/>
    <mergeCell ref="C36:E36"/>
    <mergeCell ref="C41:E41"/>
    <mergeCell ref="C42:E42"/>
    <mergeCell ref="C43:E43"/>
    <mergeCell ref="C47:E47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U45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3351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26.25" x14ac:dyDescent="0.25">
      <c r="A13" s="411" t="s">
        <v>3352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3352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3353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3354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3354</v>
      </c>
    </row>
    <row r="30" spans="1:69" s="3" customFormat="1" ht="67.5" x14ac:dyDescent="0.25">
      <c r="A30" s="35" t="s">
        <v>36</v>
      </c>
      <c r="B30" s="36" t="s">
        <v>2594</v>
      </c>
      <c r="C30" s="432" t="s">
        <v>2595</v>
      </c>
      <c r="D30" s="432"/>
      <c r="E30" s="432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3355</v>
      </c>
      <c r="O30" s="39">
        <v>2716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3356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3357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432" t="s">
        <v>1489</v>
      </c>
      <c r="D34" s="432"/>
      <c r="E34" s="432"/>
      <c r="F34" s="35" t="s">
        <v>51</v>
      </c>
      <c r="G34" s="55">
        <v>1</v>
      </c>
      <c r="H34" s="39">
        <v>737035.85</v>
      </c>
      <c r="I34" s="39"/>
      <c r="J34" s="39"/>
      <c r="K34" s="37" t="s">
        <v>52</v>
      </c>
      <c r="L34" s="39">
        <v>4591733</v>
      </c>
      <c r="M34" s="39"/>
      <c r="N34" s="40"/>
      <c r="O34" s="39"/>
      <c r="BP34" s="33"/>
      <c r="BQ34" s="41" t="s">
        <v>1489</v>
      </c>
    </row>
    <row r="35" spans="1:69" s="3" customFormat="1" ht="67.5" x14ac:dyDescent="0.25">
      <c r="A35" s="35" t="s">
        <v>53</v>
      </c>
      <c r="B35" s="36" t="s">
        <v>37</v>
      </c>
      <c r="C35" s="432" t="s">
        <v>38</v>
      </c>
      <c r="D35" s="432"/>
      <c r="E35" s="432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3358</v>
      </c>
      <c r="O35" s="39">
        <v>5553</v>
      </c>
      <c r="BP35" s="33"/>
      <c r="BQ35" s="41" t="s">
        <v>38</v>
      </c>
    </row>
    <row r="36" spans="1:69" s="3" customFormat="1" ht="15" x14ac:dyDescent="0.25">
      <c r="A36" s="47"/>
      <c r="B36" s="48"/>
      <c r="C36" s="48"/>
      <c r="D36" s="48"/>
      <c r="E36" s="49" t="s">
        <v>3359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3360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BP38" s="33"/>
      <c r="BQ38" s="41"/>
    </row>
    <row r="39" spans="1:69" s="3" customFormat="1" ht="45" x14ac:dyDescent="0.25">
      <c r="A39" s="35" t="s">
        <v>2869</v>
      </c>
      <c r="B39" s="36"/>
      <c r="C39" s="432" t="s">
        <v>3361</v>
      </c>
      <c r="D39" s="432"/>
      <c r="E39" s="432"/>
      <c r="F39" s="35" t="s">
        <v>51</v>
      </c>
      <c r="G39" s="55">
        <v>1</v>
      </c>
      <c r="H39" s="39"/>
      <c r="I39" s="39"/>
      <c r="J39" s="39"/>
      <c r="K39" s="37" t="s">
        <v>52</v>
      </c>
      <c r="L39" s="39"/>
      <c r="M39" s="39"/>
      <c r="N39" s="40"/>
      <c r="O39" s="39"/>
      <c r="BP39" s="33"/>
      <c r="BQ39" s="41" t="s">
        <v>3361</v>
      </c>
    </row>
    <row r="40" spans="1:69" s="3" customFormat="1" ht="67.5" x14ac:dyDescent="0.25">
      <c r="A40" s="35" t="s">
        <v>72</v>
      </c>
      <c r="B40" s="36" t="s">
        <v>2037</v>
      </c>
      <c r="C40" s="432" t="s">
        <v>2038</v>
      </c>
      <c r="D40" s="432"/>
      <c r="E40" s="432"/>
      <c r="F40" s="35" t="s">
        <v>109</v>
      </c>
      <c r="G40" s="55">
        <v>2</v>
      </c>
      <c r="H40" s="39" t="s">
        <v>2039</v>
      </c>
      <c r="I40" s="39" t="s">
        <v>2040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3362</v>
      </c>
      <c r="O40" s="39">
        <v>748</v>
      </c>
      <c r="BP40" s="33"/>
      <c r="BQ40" s="41" t="s">
        <v>2038</v>
      </c>
    </row>
    <row r="41" spans="1:69" s="3" customFormat="1" ht="15" x14ac:dyDescent="0.25">
      <c r="A41" s="42"/>
      <c r="B41" s="43"/>
      <c r="C41" s="44" t="s">
        <v>1608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3363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3364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BP44" s="33"/>
      <c r="BQ44" s="41"/>
    </row>
    <row r="45" spans="1:69" s="3" customFormat="1" ht="45" x14ac:dyDescent="0.25">
      <c r="A45" s="35" t="s">
        <v>2046</v>
      </c>
      <c r="B45" s="36" t="s">
        <v>2870</v>
      </c>
      <c r="C45" s="432" t="s">
        <v>1492</v>
      </c>
      <c r="D45" s="432"/>
      <c r="E45" s="432"/>
      <c r="F45" s="35" t="s">
        <v>51</v>
      </c>
      <c r="G45" s="55">
        <v>1</v>
      </c>
      <c r="H45" s="39">
        <v>61371.86</v>
      </c>
      <c r="I45" s="39"/>
      <c r="J45" s="39"/>
      <c r="K45" s="37" t="s">
        <v>52</v>
      </c>
      <c r="L45" s="39">
        <v>382347</v>
      </c>
      <c r="M45" s="39"/>
      <c r="N45" s="40"/>
      <c r="O45" s="39"/>
      <c r="BP45" s="33"/>
      <c r="BQ45" s="41" t="s">
        <v>1492</v>
      </c>
    </row>
    <row r="46" spans="1:69" s="3" customFormat="1" ht="45" x14ac:dyDescent="0.25">
      <c r="A46" s="35" t="s">
        <v>2873</v>
      </c>
      <c r="B46" s="36" t="s">
        <v>2870</v>
      </c>
      <c r="C46" s="432" t="s">
        <v>1491</v>
      </c>
      <c r="D46" s="432"/>
      <c r="E46" s="432"/>
      <c r="F46" s="35" t="s">
        <v>51</v>
      </c>
      <c r="G46" s="55">
        <v>1</v>
      </c>
      <c r="H46" s="39">
        <v>59077.58</v>
      </c>
      <c r="I46" s="39"/>
      <c r="J46" s="39"/>
      <c r="K46" s="37" t="s">
        <v>52</v>
      </c>
      <c r="L46" s="39">
        <v>368053</v>
      </c>
      <c r="M46" s="39"/>
      <c r="N46" s="40"/>
      <c r="O46" s="39"/>
      <c r="BP46" s="33"/>
      <c r="BQ46" s="41" t="s">
        <v>1491</v>
      </c>
    </row>
    <row r="47" spans="1:69" s="3" customFormat="1" ht="67.5" x14ac:dyDescent="0.25">
      <c r="A47" s="35" t="s">
        <v>1072</v>
      </c>
      <c r="B47" s="36" t="s">
        <v>132</v>
      </c>
      <c r="C47" s="432" t="s">
        <v>133</v>
      </c>
      <c r="D47" s="432"/>
      <c r="E47" s="432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3365</v>
      </c>
      <c r="O47" s="39">
        <v>71</v>
      </c>
      <c r="BP47" s="33"/>
      <c r="BQ47" s="41" t="s">
        <v>133</v>
      </c>
    </row>
    <row r="48" spans="1:69" s="3" customFormat="1" ht="15" x14ac:dyDescent="0.25">
      <c r="A48" s="42"/>
      <c r="B48" s="43"/>
      <c r="C48" s="44" t="s">
        <v>1608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3366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3367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BP51" s="33"/>
      <c r="BQ51" s="41"/>
    </row>
    <row r="52" spans="1:69" s="3" customFormat="1" ht="45" x14ac:dyDescent="0.25">
      <c r="A52" s="35" t="s">
        <v>2609</v>
      </c>
      <c r="B52" s="36" t="s">
        <v>2870</v>
      </c>
      <c r="C52" s="432" t="s">
        <v>2608</v>
      </c>
      <c r="D52" s="432"/>
      <c r="E52" s="432"/>
      <c r="F52" s="35" t="s">
        <v>51</v>
      </c>
      <c r="G52" s="55">
        <v>1</v>
      </c>
      <c r="H52" s="39">
        <v>90050.29</v>
      </c>
      <c r="I52" s="39"/>
      <c r="J52" s="39"/>
      <c r="K52" s="37" t="s">
        <v>52</v>
      </c>
      <c r="L52" s="39">
        <v>561013</v>
      </c>
      <c r="M52" s="39"/>
      <c r="N52" s="40"/>
      <c r="O52" s="39"/>
      <c r="BP52" s="33"/>
      <c r="BQ52" s="41" t="s">
        <v>2608</v>
      </c>
    </row>
    <row r="53" spans="1:69" s="3" customFormat="1" ht="15" x14ac:dyDescent="0.25">
      <c r="A53" s="434" t="s">
        <v>1493</v>
      </c>
      <c r="B53" s="435"/>
      <c r="C53" s="435"/>
      <c r="D53" s="435"/>
      <c r="E53" s="435"/>
      <c r="F53" s="435"/>
      <c r="G53" s="435"/>
      <c r="H53" s="435"/>
      <c r="I53" s="435"/>
      <c r="J53" s="435"/>
      <c r="K53" s="435"/>
      <c r="L53" s="435"/>
      <c r="M53" s="435"/>
      <c r="N53" s="435"/>
      <c r="O53" s="436"/>
      <c r="BP53" s="33" t="s">
        <v>1493</v>
      </c>
      <c r="BQ53" s="41"/>
    </row>
    <row r="54" spans="1:69" s="3" customFormat="1" ht="67.5" x14ac:dyDescent="0.25">
      <c r="A54" s="35" t="s">
        <v>106</v>
      </c>
      <c r="B54" s="36" t="s">
        <v>203</v>
      </c>
      <c r="C54" s="432" t="s">
        <v>204</v>
      </c>
      <c r="D54" s="432"/>
      <c r="E54" s="432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3368</v>
      </c>
      <c r="O54" s="39">
        <v>11041</v>
      </c>
      <c r="BP54" s="33"/>
      <c r="BQ54" s="41" t="s">
        <v>204</v>
      </c>
    </row>
    <row r="55" spans="1:69" s="3" customFormat="1" ht="15" x14ac:dyDescent="0.25">
      <c r="A55" s="42"/>
      <c r="B55" s="43"/>
      <c r="C55" s="44" t="s">
        <v>3369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5" x14ac:dyDescent="0.25">
      <c r="A56" s="47"/>
      <c r="B56" s="48"/>
      <c r="C56" s="48"/>
      <c r="D56" s="48"/>
      <c r="E56" s="49" t="s">
        <v>3370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3371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BP58" s="33"/>
      <c r="BQ58" s="41"/>
    </row>
    <row r="59" spans="1:69" s="3" customFormat="1" ht="67.5" x14ac:dyDescent="0.25">
      <c r="A59" s="35" t="s">
        <v>1082</v>
      </c>
      <c r="B59" s="36" t="s">
        <v>2051</v>
      </c>
      <c r="C59" s="432" t="s">
        <v>2880</v>
      </c>
      <c r="D59" s="432"/>
      <c r="E59" s="432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BP59" s="33"/>
      <c r="BQ59" s="41" t="s">
        <v>2880</v>
      </c>
    </row>
    <row r="60" spans="1:69" s="3" customFormat="1" ht="67.5" x14ac:dyDescent="0.25">
      <c r="A60" s="35" t="s">
        <v>119</v>
      </c>
      <c r="B60" s="36" t="s">
        <v>2051</v>
      </c>
      <c r="C60" s="432" t="s">
        <v>3372</v>
      </c>
      <c r="D60" s="432"/>
      <c r="E60" s="432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BP60" s="33"/>
      <c r="BQ60" s="41" t="s">
        <v>3372</v>
      </c>
    </row>
    <row r="61" spans="1:69" s="3" customFormat="1" ht="68.25" x14ac:dyDescent="0.25">
      <c r="A61" s="35" t="s">
        <v>1088</v>
      </c>
      <c r="B61" s="36" t="s">
        <v>2051</v>
      </c>
      <c r="C61" s="432" t="s">
        <v>3373</v>
      </c>
      <c r="D61" s="432"/>
      <c r="E61" s="432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BP61" s="33"/>
      <c r="BQ61" s="41" t="s">
        <v>3373</v>
      </c>
    </row>
    <row r="62" spans="1:69" s="3" customFormat="1" ht="67.5" x14ac:dyDescent="0.25">
      <c r="A62" s="35" t="s">
        <v>126</v>
      </c>
      <c r="B62" s="36" t="s">
        <v>2621</v>
      </c>
      <c r="C62" s="432" t="s">
        <v>2622</v>
      </c>
      <c r="D62" s="432"/>
      <c r="E62" s="432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BP62" s="33"/>
      <c r="BQ62" s="41" t="s">
        <v>2622</v>
      </c>
    </row>
    <row r="63" spans="1:69" s="3" customFormat="1" ht="15" x14ac:dyDescent="0.25">
      <c r="A63" s="42"/>
      <c r="B63" s="43"/>
      <c r="C63" s="44" t="s">
        <v>3306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34" t="s">
        <v>2053</v>
      </c>
      <c r="B64" s="435"/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6"/>
      <c r="BP64" s="33" t="s">
        <v>2053</v>
      </c>
      <c r="BQ64" s="41"/>
    </row>
    <row r="65" spans="1:69" s="3" customFormat="1" ht="67.5" x14ac:dyDescent="0.25">
      <c r="A65" s="35" t="s">
        <v>1097</v>
      </c>
      <c r="B65" s="36" t="s">
        <v>255</v>
      </c>
      <c r="C65" s="432" t="s">
        <v>256</v>
      </c>
      <c r="D65" s="432"/>
      <c r="E65" s="432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3374</v>
      </c>
      <c r="O65" s="39">
        <v>19164</v>
      </c>
      <c r="BP65" s="33"/>
      <c r="BQ65" s="41" t="s">
        <v>256</v>
      </c>
    </row>
    <row r="66" spans="1:69" s="3" customFormat="1" ht="15" x14ac:dyDescent="0.25">
      <c r="A66" s="42"/>
      <c r="B66" s="43"/>
      <c r="C66" s="44" t="s">
        <v>1506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3375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3376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142</v>
      </c>
      <c r="B70" s="36" t="s">
        <v>246</v>
      </c>
      <c r="C70" s="432" t="s">
        <v>247</v>
      </c>
      <c r="D70" s="432"/>
      <c r="E70" s="432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3377</v>
      </c>
      <c r="O70" s="39">
        <v>13656</v>
      </c>
      <c r="BP70" s="33"/>
      <c r="BQ70" s="41" t="s">
        <v>247</v>
      </c>
    </row>
    <row r="71" spans="1:69" s="3" customFormat="1" ht="15" x14ac:dyDescent="0.25">
      <c r="A71" s="42"/>
      <c r="B71" s="43"/>
      <c r="C71" s="44" t="s">
        <v>3378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3379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3380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1103</v>
      </c>
      <c r="B75" s="36" t="s">
        <v>1559</v>
      </c>
      <c r="C75" s="432" t="s">
        <v>3381</v>
      </c>
      <c r="D75" s="432"/>
      <c r="E75" s="432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BP75" s="33"/>
      <c r="BQ75" s="41" t="s">
        <v>3381</v>
      </c>
    </row>
    <row r="76" spans="1:69" s="3" customFormat="1" ht="15" x14ac:dyDescent="0.25">
      <c r="A76" s="42"/>
      <c r="B76" s="43"/>
      <c r="C76" s="44" t="s">
        <v>3382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7.5" x14ac:dyDescent="0.25">
      <c r="A77" s="35" t="s">
        <v>1105</v>
      </c>
      <c r="B77" s="36" t="s">
        <v>1559</v>
      </c>
      <c r="C77" s="432" t="s">
        <v>3383</v>
      </c>
      <c r="D77" s="432"/>
      <c r="E77" s="432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BP77" s="33"/>
      <c r="BQ77" s="41" t="s">
        <v>3383</v>
      </c>
    </row>
    <row r="78" spans="1:69" s="3" customFormat="1" ht="15" x14ac:dyDescent="0.25">
      <c r="A78" s="42"/>
      <c r="B78" s="43"/>
      <c r="C78" s="44" t="s">
        <v>2654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7.5" x14ac:dyDescent="0.25">
      <c r="A79" s="35" t="s">
        <v>151</v>
      </c>
      <c r="B79" s="36" t="s">
        <v>1559</v>
      </c>
      <c r="C79" s="432" t="s">
        <v>2910</v>
      </c>
      <c r="D79" s="432"/>
      <c r="E79" s="432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BP79" s="33"/>
      <c r="BQ79" s="41" t="s">
        <v>2910</v>
      </c>
    </row>
    <row r="80" spans="1:69" s="3" customFormat="1" ht="15" x14ac:dyDescent="0.25">
      <c r="A80" s="42"/>
      <c r="B80" s="43"/>
      <c r="C80" s="44" t="s">
        <v>3384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156</v>
      </c>
      <c r="B81" s="36" t="s">
        <v>1559</v>
      </c>
      <c r="C81" s="432" t="s">
        <v>3385</v>
      </c>
      <c r="D81" s="432"/>
      <c r="E81" s="432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BP81" s="33"/>
      <c r="BQ81" s="41" t="s">
        <v>3385</v>
      </c>
    </row>
    <row r="82" spans="1:69" s="3" customFormat="1" ht="15" x14ac:dyDescent="0.25">
      <c r="A82" s="42"/>
      <c r="B82" s="43"/>
      <c r="C82" s="44" t="s">
        <v>3151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1127</v>
      </c>
      <c r="B83" s="36" t="s">
        <v>2647</v>
      </c>
      <c r="C83" s="432" t="s">
        <v>3386</v>
      </c>
      <c r="D83" s="432"/>
      <c r="E83" s="432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BP83" s="33"/>
      <c r="BQ83" s="41" t="s">
        <v>3386</v>
      </c>
    </row>
    <row r="84" spans="1:69" s="3" customFormat="1" ht="15" x14ac:dyDescent="0.25">
      <c r="A84" s="42"/>
      <c r="B84" s="43"/>
      <c r="C84" s="44" t="s">
        <v>3387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7.5" x14ac:dyDescent="0.25">
      <c r="A85" s="35" t="s">
        <v>1137</v>
      </c>
      <c r="B85" s="36" t="s">
        <v>1572</v>
      </c>
      <c r="C85" s="432" t="s">
        <v>3388</v>
      </c>
      <c r="D85" s="432"/>
      <c r="E85" s="432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BP85" s="33"/>
      <c r="BQ85" s="41" t="s">
        <v>3388</v>
      </c>
    </row>
    <row r="86" spans="1:69" s="3" customFormat="1" ht="15" x14ac:dyDescent="0.25">
      <c r="A86" s="42"/>
      <c r="B86" s="43"/>
      <c r="C86" s="44" t="s">
        <v>3389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7.5" x14ac:dyDescent="0.25">
      <c r="A87" s="35" t="s">
        <v>171</v>
      </c>
      <c r="B87" s="36" t="s">
        <v>2652</v>
      </c>
      <c r="C87" s="432" t="s">
        <v>2914</v>
      </c>
      <c r="D87" s="432"/>
      <c r="E87" s="432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BP87" s="33"/>
      <c r="BQ87" s="41" t="s">
        <v>2914</v>
      </c>
    </row>
    <row r="88" spans="1:69" s="3" customFormat="1" ht="15" x14ac:dyDescent="0.25">
      <c r="A88" s="42"/>
      <c r="B88" s="43"/>
      <c r="C88" s="44" t="s">
        <v>2915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7.5" x14ac:dyDescent="0.25">
      <c r="A89" s="35" t="s">
        <v>181</v>
      </c>
      <c r="B89" s="36" t="s">
        <v>1581</v>
      </c>
      <c r="C89" s="432" t="s">
        <v>2916</v>
      </c>
      <c r="D89" s="432"/>
      <c r="E89" s="432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BP89" s="33"/>
      <c r="BQ89" s="41" t="s">
        <v>2916</v>
      </c>
    </row>
    <row r="90" spans="1:69" s="3" customFormat="1" ht="15" x14ac:dyDescent="0.25">
      <c r="A90" s="42"/>
      <c r="B90" s="43"/>
      <c r="C90" s="44" t="s">
        <v>3390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8.25" x14ac:dyDescent="0.25">
      <c r="A91" s="35" t="s">
        <v>185</v>
      </c>
      <c r="B91" s="36" t="s">
        <v>1581</v>
      </c>
      <c r="C91" s="432" t="s">
        <v>3391</v>
      </c>
      <c r="D91" s="432"/>
      <c r="E91" s="432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BP91" s="33"/>
      <c r="BQ91" s="41" t="s">
        <v>3391</v>
      </c>
    </row>
    <row r="92" spans="1:69" s="3" customFormat="1" ht="15" x14ac:dyDescent="0.25">
      <c r="A92" s="42"/>
      <c r="B92" s="43"/>
      <c r="C92" s="44" t="s">
        <v>2651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8.25" x14ac:dyDescent="0.25">
      <c r="A93" s="35" t="s">
        <v>187</v>
      </c>
      <c r="B93" s="36" t="s">
        <v>1581</v>
      </c>
      <c r="C93" s="432" t="s">
        <v>2918</v>
      </c>
      <c r="D93" s="432"/>
      <c r="E93" s="432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BP93" s="33"/>
      <c r="BQ93" s="41" t="s">
        <v>2918</v>
      </c>
    </row>
    <row r="94" spans="1:69" s="3" customFormat="1" ht="15" x14ac:dyDescent="0.25">
      <c r="A94" s="42"/>
      <c r="B94" s="43"/>
      <c r="C94" s="44" t="s">
        <v>2909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8.25" x14ac:dyDescent="0.25">
      <c r="A95" s="35" t="s">
        <v>196</v>
      </c>
      <c r="B95" s="36" t="s">
        <v>1581</v>
      </c>
      <c r="C95" s="432" t="s">
        <v>3392</v>
      </c>
      <c r="D95" s="432"/>
      <c r="E95" s="432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BP95" s="33"/>
      <c r="BQ95" s="41" t="s">
        <v>3392</v>
      </c>
    </row>
    <row r="96" spans="1:69" s="3" customFormat="1" ht="15" x14ac:dyDescent="0.25">
      <c r="A96" s="42"/>
      <c r="B96" s="43"/>
      <c r="C96" s="44" t="s">
        <v>3393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8.25" x14ac:dyDescent="0.25">
      <c r="A97" s="35" t="s">
        <v>198</v>
      </c>
      <c r="B97" s="36" t="s">
        <v>1581</v>
      </c>
      <c r="C97" s="432" t="s">
        <v>2920</v>
      </c>
      <c r="D97" s="432"/>
      <c r="E97" s="432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BP97" s="33"/>
      <c r="BQ97" s="41" t="s">
        <v>2920</v>
      </c>
    </row>
    <row r="98" spans="1:69" s="3" customFormat="1" ht="15" x14ac:dyDescent="0.25">
      <c r="A98" s="42"/>
      <c r="B98" s="43"/>
      <c r="C98" s="44" t="s">
        <v>3139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8.25" x14ac:dyDescent="0.25">
      <c r="A99" s="35" t="s">
        <v>200</v>
      </c>
      <c r="B99" s="36" t="s">
        <v>1581</v>
      </c>
      <c r="C99" s="432" t="s">
        <v>2921</v>
      </c>
      <c r="D99" s="432"/>
      <c r="E99" s="432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BP99" s="33"/>
      <c r="BQ99" s="41" t="s">
        <v>2921</v>
      </c>
    </row>
    <row r="100" spans="1:69" s="3" customFormat="1" ht="15" x14ac:dyDescent="0.25">
      <c r="A100" s="42"/>
      <c r="B100" s="43"/>
      <c r="C100" s="44" t="s">
        <v>3130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8.25" x14ac:dyDescent="0.25">
      <c r="A101" s="35" t="s">
        <v>202</v>
      </c>
      <c r="B101" s="36" t="s">
        <v>1581</v>
      </c>
      <c r="C101" s="432" t="s">
        <v>2925</v>
      </c>
      <c r="D101" s="432"/>
      <c r="E101" s="432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BP101" s="33"/>
      <c r="BQ101" s="41" t="s">
        <v>2925</v>
      </c>
    </row>
    <row r="102" spans="1:69" s="3" customFormat="1" ht="15" x14ac:dyDescent="0.25">
      <c r="A102" s="42"/>
      <c r="B102" s="43"/>
      <c r="C102" s="44" t="s">
        <v>3394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7.5" x14ac:dyDescent="0.25">
      <c r="A103" s="35" t="s">
        <v>211</v>
      </c>
      <c r="B103" s="36" t="s">
        <v>3395</v>
      </c>
      <c r="C103" s="432" t="s">
        <v>2665</v>
      </c>
      <c r="D103" s="432"/>
      <c r="E103" s="432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BP103" s="33"/>
      <c r="BQ103" s="41" t="s">
        <v>2665</v>
      </c>
    </row>
    <row r="104" spans="1:69" s="3" customFormat="1" ht="15" x14ac:dyDescent="0.25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7.5" x14ac:dyDescent="0.25">
      <c r="A105" s="35" t="s">
        <v>213</v>
      </c>
      <c r="B105" s="36" t="s">
        <v>310</v>
      </c>
      <c r="C105" s="432" t="s">
        <v>311</v>
      </c>
      <c r="D105" s="432"/>
      <c r="E105" s="432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3396</v>
      </c>
      <c r="O105" s="39">
        <v>3089</v>
      </c>
      <c r="BP105" s="33"/>
      <c r="BQ105" s="41" t="s">
        <v>311</v>
      </c>
    </row>
    <row r="106" spans="1:69" s="3" customFormat="1" ht="15" x14ac:dyDescent="0.25">
      <c r="A106" s="42"/>
      <c r="B106" s="43"/>
      <c r="C106" s="44" t="s">
        <v>3397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3398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3399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215</v>
      </c>
      <c r="B110" s="36" t="s">
        <v>1593</v>
      </c>
      <c r="C110" s="432" t="s">
        <v>1594</v>
      </c>
      <c r="D110" s="432"/>
      <c r="E110" s="432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BP110" s="33"/>
      <c r="BQ110" s="41" t="s">
        <v>1594</v>
      </c>
    </row>
    <row r="111" spans="1:69" s="3" customFormat="1" ht="15" x14ac:dyDescent="0.25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217</v>
      </c>
      <c r="B112" s="36" t="s">
        <v>1593</v>
      </c>
      <c r="C112" s="432" t="s">
        <v>2101</v>
      </c>
      <c r="D112" s="432"/>
      <c r="E112" s="432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BP112" s="33"/>
      <c r="BQ112" s="41" t="s">
        <v>2101</v>
      </c>
    </row>
    <row r="113" spans="1:69" s="3" customFormat="1" ht="15" x14ac:dyDescent="0.25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219</v>
      </c>
      <c r="B114" s="36" t="s">
        <v>1593</v>
      </c>
      <c r="C114" s="432" t="s">
        <v>2102</v>
      </c>
      <c r="D114" s="432"/>
      <c r="E114" s="432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BP114" s="33"/>
      <c r="BQ114" s="41" t="s">
        <v>2102</v>
      </c>
    </row>
    <row r="115" spans="1:69" s="3" customFormat="1" ht="15" x14ac:dyDescent="0.25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221</v>
      </c>
      <c r="B116" s="36" t="s">
        <v>1603</v>
      </c>
      <c r="C116" s="432" t="s">
        <v>2103</v>
      </c>
      <c r="D116" s="432"/>
      <c r="E116" s="432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BP116" s="33"/>
      <c r="BQ116" s="41" t="s">
        <v>2103</v>
      </c>
    </row>
    <row r="117" spans="1:69" s="3" customFormat="1" ht="15" x14ac:dyDescent="0.25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5" x14ac:dyDescent="0.25">
      <c r="A118" s="434" t="s">
        <v>2107</v>
      </c>
      <c r="B118" s="435"/>
      <c r="C118" s="435"/>
      <c r="D118" s="435"/>
      <c r="E118" s="435"/>
      <c r="F118" s="435"/>
      <c r="G118" s="435"/>
      <c r="H118" s="435"/>
      <c r="I118" s="435"/>
      <c r="J118" s="435"/>
      <c r="K118" s="435"/>
      <c r="L118" s="435"/>
      <c r="M118" s="435"/>
      <c r="N118" s="435"/>
      <c r="O118" s="436"/>
      <c r="BP118" s="33" t="s">
        <v>2107</v>
      </c>
      <c r="BQ118" s="41"/>
    </row>
    <row r="119" spans="1:69" s="3" customFormat="1" ht="67.5" x14ac:dyDescent="0.25">
      <c r="A119" s="35" t="s">
        <v>230</v>
      </c>
      <c r="B119" s="36" t="s">
        <v>589</v>
      </c>
      <c r="C119" s="432" t="s">
        <v>590</v>
      </c>
      <c r="D119" s="432"/>
      <c r="E119" s="432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BP119" s="33"/>
      <c r="BQ119" s="41" t="s">
        <v>590</v>
      </c>
    </row>
    <row r="120" spans="1:69" s="3" customFormat="1" ht="15" x14ac:dyDescent="0.25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3400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3401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BP123" s="33"/>
      <c r="BQ123" s="41"/>
    </row>
    <row r="124" spans="1:69" s="3" customFormat="1" ht="45" x14ac:dyDescent="0.25">
      <c r="A124" s="35" t="s">
        <v>3402</v>
      </c>
      <c r="B124" s="36" t="s">
        <v>1611</v>
      </c>
      <c r="C124" s="432" t="s">
        <v>1612</v>
      </c>
      <c r="D124" s="432"/>
      <c r="E124" s="432"/>
      <c r="F124" s="35" t="s">
        <v>437</v>
      </c>
      <c r="G124" s="55">
        <v>2</v>
      </c>
      <c r="H124" s="39">
        <v>1737.2</v>
      </c>
      <c r="I124" s="39"/>
      <c r="J124" s="39"/>
      <c r="K124" s="37" t="s">
        <v>52</v>
      </c>
      <c r="L124" s="39">
        <v>21646</v>
      </c>
      <c r="M124" s="39"/>
      <c r="N124" s="40"/>
      <c r="O124" s="39"/>
      <c r="BP124" s="33"/>
      <c r="BQ124" s="41" t="s">
        <v>1612</v>
      </c>
    </row>
    <row r="125" spans="1:69" s="3" customFormat="1" ht="15" x14ac:dyDescent="0.25">
      <c r="A125" s="434" t="s">
        <v>2679</v>
      </c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6"/>
      <c r="BP125" s="33" t="s">
        <v>2679</v>
      </c>
      <c r="BQ125" s="41"/>
    </row>
    <row r="126" spans="1:69" s="3" customFormat="1" ht="67.5" x14ac:dyDescent="0.25">
      <c r="A126" s="35" t="s">
        <v>235</v>
      </c>
      <c r="B126" s="36" t="s">
        <v>324</v>
      </c>
      <c r="C126" s="432" t="s">
        <v>325</v>
      </c>
      <c r="D126" s="432"/>
      <c r="E126" s="432"/>
      <c r="F126" s="35" t="s">
        <v>326</v>
      </c>
      <c r="G126" s="55">
        <v>10</v>
      </c>
      <c r="H126" s="39" t="s">
        <v>1438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BP126" s="33"/>
      <c r="BQ126" s="41" t="s">
        <v>325</v>
      </c>
    </row>
    <row r="127" spans="1:69" s="3" customFormat="1" ht="15" x14ac:dyDescent="0.25">
      <c r="A127" s="47"/>
      <c r="B127" s="48"/>
      <c r="C127" s="48"/>
      <c r="D127" s="48"/>
      <c r="E127" s="49" t="s">
        <v>3403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3404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BP129" s="33"/>
      <c r="BQ129" s="41"/>
    </row>
    <row r="130" spans="1:69" s="3" customFormat="1" ht="67.5" x14ac:dyDescent="0.25">
      <c r="A130" s="35" t="s">
        <v>245</v>
      </c>
      <c r="B130" s="36" t="s">
        <v>1680</v>
      </c>
      <c r="C130" s="432" t="s">
        <v>2165</v>
      </c>
      <c r="D130" s="432"/>
      <c r="E130" s="432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BP130" s="33"/>
      <c r="BQ130" s="41" t="s">
        <v>2165</v>
      </c>
    </row>
    <row r="131" spans="1:69" s="3" customFormat="1" ht="67.5" x14ac:dyDescent="0.25">
      <c r="A131" s="35" t="s">
        <v>254</v>
      </c>
      <c r="B131" s="36" t="s">
        <v>1682</v>
      </c>
      <c r="C131" s="432" t="s">
        <v>2166</v>
      </c>
      <c r="D131" s="432"/>
      <c r="E131" s="432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BP131" s="33"/>
      <c r="BQ131" s="41" t="s">
        <v>2166</v>
      </c>
    </row>
    <row r="132" spans="1:69" s="3" customFormat="1" ht="67.5" x14ac:dyDescent="0.25">
      <c r="A132" s="35" t="s">
        <v>288</v>
      </c>
      <c r="B132" s="36" t="s">
        <v>1684</v>
      </c>
      <c r="C132" s="432" t="s">
        <v>2167</v>
      </c>
      <c r="D132" s="432"/>
      <c r="E132" s="432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BP132" s="33"/>
      <c r="BQ132" s="41" t="s">
        <v>2167</v>
      </c>
    </row>
    <row r="133" spans="1:69" s="3" customFormat="1" ht="67.5" x14ac:dyDescent="0.25">
      <c r="A133" s="35" t="s">
        <v>300</v>
      </c>
      <c r="B133" s="36" t="s">
        <v>1686</v>
      </c>
      <c r="C133" s="432" t="s">
        <v>1687</v>
      </c>
      <c r="D133" s="432"/>
      <c r="E133" s="432"/>
      <c r="F133" s="35" t="s">
        <v>1688</v>
      </c>
      <c r="G133" s="56">
        <v>0.24</v>
      </c>
      <c r="H133" s="39" t="s">
        <v>1689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BP133" s="33"/>
      <c r="BQ133" s="41" t="s">
        <v>1687</v>
      </c>
    </row>
    <row r="134" spans="1:69" s="3" customFormat="1" ht="15" x14ac:dyDescent="0.25">
      <c r="A134" s="42"/>
      <c r="B134" s="43"/>
      <c r="C134" s="44" t="s">
        <v>1690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2168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2169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BP137" s="33"/>
      <c r="BQ137" s="41"/>
    </row>
    <row r="138" spans="1:69" s="3" customFormat="1" ht="67.5" x14ac:dyDescent="0.25">
      <c r="A138" s="35" t="s">
        <v>309</v>
      </c>
      <c r="B138" s="36" t="s">
        <v>1693</v>
      </c>
      <c r="C138" s="432" t="s">
        <v>1694</v>
      </c>
      <c r="D138" s="432"/>
      <c r="E138" s="432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BP138" s="33"/>
      <c r="BQ138" s="41" t="s">
        <v>1694</v>
      </c>
    </row>
    <row r="139" spans="1:69" s="3" customFormat="1" ht="15" x14ac:dyDescent="0.25">
      <c r="A139" s="434" t="s">
        <v>2684</v>
      </c>
      <c r="B139" s="435"/>
      <c r="C139" s="435"/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5"/>
      <c r="O139" s="436"/>
      <c r="BP139" s="33" t="s">
        <v>2684</v>
      </c>
      <c r="BQ139" s="41"/>
    </row>
    <row r="140" spans="1:69" s="3" customFormat="1" ht="67.5" x14ac:dyDescent="0.25">
      <c r="A140" s="35" t="s">
        <v>323</v>
      </c>
      <c r="B140" s="36" t="s">
        <v>578</v>
      </c>
      <c r="C140" s="432" t="s">
        <v>579</v>
      </c>
      <c r="D140" s="432"/>
      <c r="E140" s="432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3405</v>
      </c>
      <c r="O140" s="39">
        <v>90</v>
      </c>
      <c r="BP140" s="33"/>
      <c r="BQ140" s="41" t="s">
        <v>579</v>
      </c>
    </row>
    <row r="141" spans="1:69" s="3" customFormat="1" ht="15" x14ac:dyDescent="0.25">
      <c r="A141" s="47"/>
      <c r="B141" s="48"/>
      <c r="C141" s="48"/>
      <c r="D141" s="48"/>
      <c r="E141" s="49" t="s">
        <v>3406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3407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BP143" s="33"/>
      <c r="BQ143" s="41"/>
    </row>
    <row r="144" spans="1:69" s="3" customFormat="1" ht="45" x14ac:dyDescent="0.25">
      <c r="A144" s="35" t="s">
        <v>3408</v>
      </c>
      <c r="B144" s="36" t="s">
        <v>2120</v>
      </c>
      <c r="C144" s="432" t="s">
        <v>1619</v>
      </c>
      <c r="D144" s="432"/>
      <c r="E144" s="432"/>
      <c r="F144" s="35" t="s">
        <v>437</v>
      </c>
      <c r="G144" s="55">
        <v>3</v>
      </c>
      <c r="H144" s="39">
        <v>1576.88</v>
      </c>
      <c r="I144" s="39"/>
      <c r="J144" s="39"/>
      <c r="K144" s="37" t="s">
        <v>52</v>
      </c>
      <c r="L144" s="39">
        <v>29472</v>
      </c>
      <c r="M144" s="39"/>
      <c r="N144" s="40"/>
      <c r="O144" s="39"/>
      <c r="BP144" s="33"/>
      <c r="BQ144" s="41" t="s">
        <v>1619</v>
      </c>
    </row>
    <row r="145" spans="1:69" s="3" customFormat="1" ht="67.5" x14ac:dyDescent="0.25">
      <c r="A145" s="35" t="s">
        <v>335</v>
      </c>
      <c r="B145" s="36" t="s">
        <v>1620</v>
      </c>
      <c r="C145" s="432" t="s">
        <v>1621</v>
      </c>
      <c r="D145" s="432"/>
      <c r="E145" s="432"/>
      <c r="F145" s="35" t="s">
        <v>109</v>
      </c>
      <c r="G145" s="55">
        <v>93</v>
      </c>
      <c r="H145" s="39" t="s">
        <v>1622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BP145" s="33"/>
      <c r="BQ145" s="41" t="s">
        <v>1621</v>
      </c>
    </row>
    <row r="146" spans="1:69" s="3" customFormat="1" ht="15" x14ac:dyDescent="0.25">
      <c r="A146" s="42"/>
      <c r="B146" s="43"/>
      <c r="C146" s="44" t="s">
        <v>3409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3410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3411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BP149" s="33"/>
      <c r="BQ149" s="41"/>
    </row>
    <row r="150" spans="1:69" s="3" customFormat="1" ht="45" x14ac:dyDescent="0.25">
      <c r="A150" s="35" t="s">
        <v>2112</v>
      </c>
      <c r="B150" s="36" t="s">
        <v>2125</v>
      </c>
      <c r="C150" s="432" t="s">
        <v>2126</v>
      </c>
      <c r="D150" s="432"/>
      <c r="E150" s="432"/>
      <c r="F150" s="35" t="s">
        <v>437</v>
      </c>
      <c r="G150" s="55">
        <v>3</v>
      </c>
      <c r="H150" s="39">
        <v>2403.11</v>
      </c>
      <c r="I150" s="39"/>
      <c r="J150" s="39"/>
      <c r="K150" s="37" t="s">
        <v>52</v>
      </c>
      <c r="L150" s="39">
        <v>44914</v>
      </c>
      <c r="M150" s="39"/>
      <c r="N150" s="40"/>
      <c r="O150" s="39"/>
      <c r="BP150" s="33"/>
      <c r="BQ150" s="41" t="s">
        <v>2126</v>
      </c>
    </row>
    <row r="151" spans="1:69" s="3" customFormat="1" ht="45.75" x14ac:dyDescent="0.25">
      <c r="A151" s="35" t="s">
        <v>2114</v>
      </c>
      <c r="B151" s="36" t="s">
        <v>2125</v>
      </c>
      <c r="C151" s="432" t="s">
        <v>2694</v>
      </c>
      <c r="D151" s="432"/>
      <c r="E151" s="432"/>
      <c r="F151" s="35" t="s">
        <v>437</v>
      </c>
      <c r="G151" s="55">
        <v>90</v>
      </c>
      <c r="H151" s="39">
        <v>2292.27</v>
      </c>
      <c r="I151" s="39"/>
      <c r="J151" s="39"/>
      <c r="K151" s="37" t="s">
        <v>52</v>
      </c>
      <c r="L151" s="39">
        <v>1285276</v>
      </c>
      <c r="M151" s="39"/>
      <c r="N151" s="40"/>
      <c r="O151" s="39"/>
      <c r="BP151" s="33"/>
      <c r="BQ151" s="41" t="s">
        <v>2694</v>
      </c>
    </row>
    <row r="152" spans="1:69" s="3" customFormat="1" ht="67.5" x14ac:dyDescent="0.25">
      <c r="A152" s="35" t="s">
        <v>350</v>
      </c>
      <c r="B152" s="36" t="s">
        <v>1650</v>
      </c>
      <c r="C152" s="432" t="s">
        <v>1651</v>
      </c>
      <c r="D152" s="432"/>
      <c r="E152" s="432"/>
      <c r="F152" s="35" t="s">
        <v>665</v>
      </c>
      <c r="G152" s="55">
        <v>1</v>
      </c>
      <c r="H152" s="39" t="s">
        <v>1652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BP152" s="33"/>
      <c r="BQ152" s="41" t="s">
        <v>1651</v>
      </c>
    </row>
    <row r="153" spans="1:69" s="3" customFormat="1" ht="15" x14ac:dyDescent="0.25">
      <c r="A153" s="47"/>
      <c r="B153" s="48"/>
      <c r="C153" s="48"/>
      <c r="D153" s="48"/>
      <c r="E153" s="49" t="s">
        <v>2137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2138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BP155" s="33"/>
      <c r="BQ155" s="41"/>
    </row>
    <row r="156" spans="1:69" s="3" customFormat="1" ht="45" x14ac:dyDescent="0.25">
      <c r="A156" s="35" t="s">
        <v>2119</v>
      </c>
      <c r="B156" s="36" t="s">
        <v>3412</v>
      </c>
      <c r="C156" s="432" t="s">
        <v>1656</v>
      </c>
      <c r="D156" s="432"/>
      <c r="E156" s="432"/>
      <c r="F156" s="35" t="s">
        <v>437</v>
      </c>
      <c r="G156" s="55">
        <v>1</v>
      </c>
      <c r="H156" s="39">
        <v>989.98</v>
      </c>
      <c r="I156" s="39"/>
      <c r="J156" s="39"/>
      <c r="K156" s="37" t="s">
        <v>52</v>
      </c>
      <c r="L156" s="39">
        <v>6168</v>
      </c>
      <c r="M156" s="39"/>
      <c r="N156" s="40"/>
      <c r="O156" s="39"/>
      <c r="BP156" s="33"/>
      <c r="BQ156" s="41" t="s">
        <v>1656</v>
      </c>
    </row>
    <row r="157" spans="1:69" s="3" customFormat="1" ht="67.5" x14ac:dyDescent="0.25">
      <c r="A157" s="35" t="s">
        <v>355</v>
      </c>
      <c r="B157" s="36" t="s">
        <v>132</v>
      </c>
      <c r="C157" s="432" t="s">
        <v>133</v>
      </c>
      <c r="D157" s="432"/>
      <c r="E157" s="432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3413</v>
      </c>
      <c r="O157" s="39">
        <v>244</v>
      </c>
      <c r="BP157" s="33"/>
      <c r="BQ157" s="41" t="s">
        <v>133</v>
      </c>
    </row>
    <row r="158" spans="1:69" s="3" customFormat="1" ht="15" x14ac:dyDescent="0.25">
      <c r="A158" s="42"/>
      <c r="B158" s="43"/>
      <c r="C158" s="44" t="s">
        <v>3414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3415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3416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BP161" s="33"/>
      <c r="BQ161" s="41"/>
    </row>
    <row r="162" spans="1:69" s="3" customFormat="1" ht="45" x14ac:dyDescent="0.25">
      <c r="A162" s="35" t="s">
        <v>2124</v>
      </c>
      <c r="B162" s="36" t="s">
        <v>3417</v>
      </c>
      <c r="C162" s="432" t="s">
        <v>2146</v>
      </c>
      <c r="D162" s="432"/>
      <c r="E162" s="432"/>
      <c r="F162" s="35" t="s">
        <v>437</v>
      </c>
      <c r="G162" s="55">
        <v>2</v>
      </c>
      <c r="H162" s="39">
        <v>6225.34</v>
      </c>
      <c r="I162" s="39"/>
      <c r="J162" s="39"/>
      <c r="K162" s="37" t="s">
        <v>52</v>
      </c>
      <c r="L162" s="39">
        <v>77568</v>
      </c>
      <c r="M162" s="39"/>
      <c r="N162" s="40"/>
      <c r="O162" s="39"/>
      <c r="BP162" s="33"/>
      <c r="BQ162" s="41" t="s">
        <v>2146</v>
      </c>
    </row>
    <row r="163" spans="1:69" s="3" customFormat="1" ht="45" x14ac:dyDescent="0.25">
      <c r="A163" s="35" t="s">
        <v>366</v>
      </c>
      <c r="B163" s="36" t="s">
        <v>3417</v>
      </c>
      <c r="C163" s="432" t="s">
        <v>1663</v>
      </c>
      <c r="D163" s="432"/>
      <c r="E163" s="432"/>
      <c r="F163" s="35" t="s">
        <v>437</v>
      </c>
      <c r="G163" s="55">
        <v>5</v>
      </c>
      <c r="H163" s="39">
        <v>3276.91</v>
      </c>
      <c r="I163" s="39"/>
      <c r="J163" s="39"/>
      <c r="K163" s="37" t="s">
        <v>52</v>
      </c>
      <c r="L163" s="39">
        <v>102076</v>
      </c>
      <c r="M163" s="39"/>
      <c r="N163" s="40"/>
      <c r="O163" s="39"/>
      <c r="BP163" s="33"/>
      <c r="BQ163" s="41" t="s">
        <v>1663</v>
      </c>
    </row>
    <row r="164" spans="1:69" s="3" customFormat="1" ht="67.5" x14ac:dyDescent="0.25">
      <c r="A164" s="35" t="s">
        <v>371</v>
      </c>
      <c r="B164" s="36" t="s">
        <v>429</v>
      </c>
      <c r="C164" s="432" t="s">
        <v>430</v>
      </c>
      <c r="D164" s="432"/>
      <c r="E164" s="432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BP164" s="33"/>
      <c r="BQ164" s="41" t="s">
        <v>430</v>
      </c>
    </row>
    <row r="165" spans="1:69" s="3" customFormat="1" ht="15" x14ac:dyDescent="0.25">
      <c r="A165" s="47"/>
      <c r="B165" s="48"/>
      <c r="C165" s="48"/>
      <c r="D165" s="48"/>
      <c r="E165" s="49" t="s">
        <v>3418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3419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BP167" s="33"/>
      <c r="BQ167" s="41"/>
    </row>
    <row r="168" spans="1:69" s="3" customFormat="1" ht="67.5" x14ac:dyDescent="0.25">
      <c r="A168" s="35" t="s">
        <v>381</v>
      </c>
      <c r="B168" s="36" t="s">
        <v>1644</v>
      </c>
      <c r="C168" s="432" t="s">
        <v>2135</v>
      </c>
      <c r="D168" s="432"/>
      <c r="E168" s="432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BP168" s="33"/>
      <c r="BQ168" s="41" t="s">
        <v>2135</v>
      </c>
    </row>
    <row r="169" spans="1:69" s="3" customFormat="1" ht="15" x14ac:dyDescent="0.25">
      <c r="A169" s="434" t="s">
        <v>2700</v>
      </c>
      <c r="B169" s="435"/>
      <c r="C169" s="435"/>
      <c r="D169" s="435"/>
      <c r="E169" s="435"/>
      <c r="F169" s="435"/>
      <c r="G169" s="435"/>
      <c r="H169" s="435"/>
      <c r="I169" s="435"/>
      <c r="J169" s="435"/>
      <c r="K169" s="435"/>
      <c r="L169" s="435"/>
      <c r="M169" s="435"/>
      <c r="N169" s="435"/>
      <c r="O169" s="436"/>
      <c r="BP169" s="33" t="s">
        <v>2700</v>
      </c>
      <c r="BQ169" s="41"/>
    </row>
    <row r="170" spans="1:69" s="3" customFormat="1" ht="67.5" x14ac:dyDescent="0.25">
      <c r="A170" s="35" t="s">
        <v>386</v>
      </c>
      <c r="B170" s="36" t="s">
        <v>1916</v>
      </c>
      <c r="C170" s="432" t="s">
        <v>1917</v>
      </c>
      <c r="D170" s="432"/>
      <c r="E170" s="432"/>
      <c r="F170" s="35" t="s">
        <v>1918</v>
      </c>
      <c r="G170" s="58">
        <v>0.3125</v>
      </c>
      <c r="H170" s="39" t="s">
        <v>1919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BP170" s="33"/>
      <c r="BQ170" s="41" t="s">
        <v>1917</v>
      </c>
    </row>
    <row r="171" spans="1:69" s="3" customFormat="1" ht="15" x14ac:dyDescent="0.25">
      <c r="A171" s="42"/>
      <c r="B171" s="43"/>
      <c r="C171" s="44" t="s">
        <v>2950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3420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3421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BP174" s="33"/>
      <c r="BQ174" s="41"/>
    </row>
    <row r="175" spans="1:69" s="3" customFormat="1" ht="67.5" x14ac:dyDescent="0.25">
      <c r="A175" s="35" t="s">
        <v>388</v>
      </c>
      <c r="B175" s="36" t="s">
        <v>1923</v>
      </c>
      <c r="C175" s="432" t="s">
        <v>1924</v>
      </c>
      <c r="D175" s="432"/>
      <c r="E175" s="432"/>
      <c r="F175" s="35" t="s">
        <v>1918</v>
      </c>
      <c r="G175" s="58">
        <v>0.3125</v>
      </c>
      <c r="H175" s="39" t="s">
        <v>1925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BP175" s="33"/>
      <c r="BQ175" s="41" t="s">
        <v>1924</v>
      </c>
    </row>
    <row r="176" spans="1:69" s="3" customFormat="1" ht="15" x14ac:dyDescent="0.25">
      <c r="A176" s="47"/>
      <c r="B176" s="48"/>
      <c r="C176" s="48"/>
      <c r="D176" s="48"/>
      <c r="E176" s="49" t="s">
        <v>3422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3423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391</v>
      </c>
      <c r="B179" s="36" t="s">
        <v>1064</v>
      </c>
      <c r="C179" s="432" t="s">
        <v>1929</v>
      </c>
      <c r="D179" s="432"/>
      <c r="E179" s="432"/>
      <c r="F179" s="35" t="s">
        <v>238</v>
      </c>
      <c r="G179" s="56">
        <v>1.25</v>
      </c>
      <c r="H179" s="39" t="s">
        <v>1066</v>
      </c>
      <c r="I179" s="39" t="s">
        <v>1067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3424</v>
      </c>
      <c r="O179" s="39">
        <v>1328</v>
      </c>
      <c r="BP179" s="33"/>
      <c r="BQ179" s="41" t="s">
        <v>1929</v>
      </c>
    </row>
    <row r="180" spans="1:69" s="3" customFormat="1" ht="15" x14ac:dyDescent="0.25">
      <c r="A180" s="42"/>
      <c r="B180" s="43"/>
      <c r="C180" s="44" t="s">
        <v>2956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3425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3426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BP183" s="33"/>
      <c r="BQ183" s="41"/>
    </row>
    <row r="184" spans="1:69" s="3" customFormat="1" ht="67.5" x14ac:dyDescent="0.25">
      <c r="A184" s="35" t="s">
        <v>393</v>
      </c>
      <c r="B184" s="36" t="s">
        <v>812</v>
      </c>
      <c r="C184" s="432" t="s">
        <v>813</v>
      </c>
      <c r="D184" s="432"/>
      <c r="E184" s="432"/>
      <c r="F184" s="35" t="s">
        <v>238</v>
      </c>
      <c r="G184" s="56">
        <v>16.75</v>
      </c>
      <c r="H184" s="39" t="s">
        <v>1934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3427</v>
      </c>
      <c r="O184" s="39">
        <v>3201</v>
      </c>
      <c r="BP184" s="33"/>
      <c r="BQ184" s="41" t="s">
        <v>813</v>
      </c>
    </row>
    <row r="185" spans="1:69" s="3" customFormat="1" ht="15" x14ac:dyDescent="0.25">
      <c r="A185" s="42"/>
      <c r="B185" s="43"/>
      <c r="C185" s="44" t="s">
        <v>3428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3429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3430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BP188" s="33"/>
      <c r="BQ188" s="41"/>
    </row>
    <row r="189" spans="1:69" s="3" customFormat="1" ht="67.5" x14ac:dyDescent="0.25">
      <c r="A189" s="35" t="s">
        <v>395</v>
      </c>
      <c r="B189" s="36" t="s">
        <v>1939</v>
      </c>
      <c r="C189" s="432" t="s">
        <v>822</v>
      </c>
      <c r="D189" s="432"/>
      <c r="E189" s="432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BP189" s="33"/>
      <c r="BQ189" s="41" t="s">
        <v>822</v>
      </c>
    </row>
    <row r="190" spans="1:69" s="3" customFormat="1" ht="67.5" x14ac:dyDescent="0.25">
      <c r="A190" s="35" t="s">
        <v>397</v>
      </c>
      <c r="B190" s="36" t="s">
        <v>849</v>
      </c>
      <c r="C190" s="432" t="s">
        <v>850</v>
      </c>
      <c r="D190" s="432"/>
      <c r="E190" s="432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3431</v>
      </c>
      <c r="O190" s="39">
        <v>2978</v>
      </c>
      <c r="BP190" s="33"/>
      <c r="BQ190" s="41" t="s">
        <v>850</v>
      </c>
    </row>
    <row r="191" spans="1:69" s="3" customFormat="1" ht="15" x14ac:dyDescent="0.25">
      <c r="A191" s="42"/>
      <c r="B191" s="43"/>
      <c r="C191" s="44" t="s">
        <v>1393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3432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3433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BP194" s="33"/>
      <c r="BQ194" s="41"/>
    </row>
    <row r="195" spans="1:69" s="3" customFormat="1" ht="67.5" x14ac:dyDescent="0.25">
      <c r="A195" s="35" t="s">
        <v>399</v>
      </c>
      <c r="B195" s="36" t="s">
        <v>1985</v>
      </c>
      <c r="C195" s="432" t="s">
        <v>1986</v>
      </c>
      <c r="D195" s="432"/>
      <c r="E195" s="432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BP195" s="33"/>
      <c r="BQ195" s="41" t="s">
        <v>1986</v>
      </c>
    </row>
    <row r="196" spans="1:69" s="3" customFormat="1" ht="67.5" x14ac:dyDescent="0.25">
      <c r="A196" s="35" t="s">
        <v>401</v>
      </c>
      <c r="B196" s="36" t="s">
        <v>1940</v>
      </c>
      <c r="C196" s="432" t="s">
        <v>824</v>
      </c>
      <c r="D196" s="432"/>
      <c r="E196" s="432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BP196" s="33"/>
      <c r="BQ196" s="41" t="s">
        <v>824</v>
      </c>
    </row>
    <row r="197" spans="1:69" s="3" customFormat="1" ht="67.5" x14ac:dyDescent="0.25">
      <c r="A197" s="35" t="s">
        <v>403</v>
      </c>
      <c r="B197" s="36" t="s">
        <v>2721</v>
      </c>
      <c r="C197" s="432" t="s">
        <v>3434</v>
      </c>
      <c r="D197" s="432"/>
      <c r="E197" s="432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BP197" s="33"/>
      <c r="BQ197" s="41" t="s">
        <v>3434</v>
      </c>
    </row>
    <row r="198" spans="1:69" s="3" customFormat="1" ht="67.5" x14ac:dyDescent="0.25">
      <c r="A198" s="35" t="s">
        <v>405</v>
      </c>
      <c r="B198" s="36" t="s">
        <v>1960</v>
      </c>
      <c r="C198" s="432" t="s">
        <v>1961</v>
      </c>
      <c r="D198" s="432"/>
      <c r="E198" s="432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BP198" s="33"/>
      <c r="BQ198" s="41" t="s">
        <v>1961</v>
      </c>
    </row>
    <row r="199" spans="1:69" s="3" customFormat="1" ht="67.5" x14ac:dyDescent="0.25">
      <c r="A199" s="35" t="s">
        <v>407</v>
      </c>
      <c r="B199" s="36" t="s">
        <v>1997</v>
      </c>
      <c r="C199" s="432" t="s">
        <v>3435</v>
      </c>
      <c r="D199" s="432"/>
      <c r="E199" s="432"/>
      <c r="F199" s="35" t="s">
        <v>2406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BP199" s="33"/>
      <c r="BQ199" s="41" t="s">
        <v>3435</v>
      </c>
    </row>
    <row r="200" spans="1:69" s="3" customFormat="1" ht="67.5" x14ac:dyDescent="0.25">
      <c r="A200" s="35" t="s">
        <v>409</v>
      </c>
      <c r="B200" s="36" t="s">
        <v>2972</v>
      </c>
      <c r="C200" s="432" t="s">
        <v>2973</v>
      </c>
      <c r="D200" s="432"/>
      <c r="E200" s="432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BP200" s="33"/>
      <c r="BQ200" s="41" t="s">
        <v>2973</v>
      </c>
    </row>
    <row r="201" spans="1:69" s="3" customFormat="1" ht="15" x14ac:dyDescent="0.25">
      <c r="A201" s="434" t="s">
        <v>2723</v>
      </c>
      <c r="B201" s="435"/>
      <c r="C201" s="435"/>
      <c r="D201" s="435"/>
      <c r="E201" s="435"/>
      <c r="F201" s="435"/>
      <c r="G201" s="435"/>
      <c r="H201" s="435"/>
      <c r="I201" s="435"/>
      <c r="J201" s="435"/>
      <c r="K201" s="435"/>
      <c r="L201" s="435"/>
      <c r="M201" s="435"/>
      <c r="N201" s="435"/>
      <c r="O201" s="436"/>
      <c r="BP201" s="33" t="s">
        <v>2723</v>
      </c>
      <c r="BQ201" s="41"/>
    </row>
    <row r="202" spans="1:69" s="3" customFormat="1" ht="67.5" x14ac:dyDescent="0.25">
      <c r="A202" s="35" t="s">
        <v>411</v>
      </c>
      <c r="B202" s="36" t="s">
        <v>737</v>
      </c>
      <c r="C202" s="432" t="s">
        <v>738</v>
      </c>
      <c r="D202" s="432"/>
      <c r="E202" s="432"/>
      <c r="F202" s="35" t="s">
        <v>739</v>
      </c>
      <c r="G202" s="38">
        <v>11.5</v>
      </c>
      <c r="H202" s="39" t="s">
        <v>2322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3436</v>
      </c>
      <c r="O202" s="39">
        <v>4240</v>
      </c>
      <c r="BP202" s="33"/>
      <c r="BQ202" s="41" t="s">
        <v>738</v>
      </c>
    </row>
    <row r="203" spans="1:69" s="3" customFormat="1" ht="15" x14ac:dyDescent="0.25">
      <c r="A203" s="42"/>
      <c r="B203" s="43"/>
      <c r="C203" s="44" t="s">
        <v>3437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3438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3439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BP206" s="33"/>
      <c r="BQ206" s="41"/>
    </row>
    <row r="207" spans="1:69" s="3" customFormat="1" ht="67.5" x14ac:dyDescent="0.25">
      <c r="A207" s="35" t="s">
        <v>413</v>
      </c>
      <c r="B207" s="36" t="s">
        <v>2979</v>
      </c>
      <c r="C207" s="432" t="s">
        <v>2329</v>
      </c>
      <c r="D207" s="432"/>
      <c r="E207" s="432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BP207" s="33"/>
      <c r="BQ207" s="41" t="s">
        <v>2329</v>
      </c>
    </row>
    <row r="208" spans="1:69" s="3" customFormat="1" ht="15" x14ac:dyDescent="0.25">
      <c r="A208" s="42"/>
      <c r="B208" s="43"/>
      <c r="C208" s="44" t="s">
        <v>2094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67.5" x14ac:dyDescent="0.25">
      <c r="A209" s="35" t="s">
        <v>415</v>
      </c>
      <c r="B209" s="36" t="s">
        <v>2378</v>
      </c>
      <c r="C209" s="432" t="s">
        <v>2383</v>
      </c>
      <c r="D209" s="432"/>
      <c r="E209" s="432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BP209" s="33"/>
      <c r="BQ209" s="41" t="s">
        <v>2383</v>
      </c>
    </row>
    <row r="210" spans="1:69" s="3" customFormat="1" ht="67.5" x14ac:dyDescent="0.25">
      <c r="A210" s="35" t="s">
        <v>417</v>
      </c>
      <c r="B210" s="36" t="s">
        <v>2378</v>
      </c>
      <c r="C210" s="432" t="s">
        <v>2389</v>
      </c>
      <c r="D210" s="432"/>
      <c r="E210" s="432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BP210" s="33"/>
      <c r="BQ210" s="41" t="s">
        <v>2389</v>
      </c>
    </row>
    <row r="211" spans="1:69" s="3" customFormat="1" ht="67.5" x14ac:dyDescent="0.25">
      <c r="A211" s="35" t="s">
        <v>426</v>
      </c>
      <c r="B211" s="36" t="s">
        <v>2378</v>
      </c>
      <c r="C211" s="432" t="s">
        <v>2391</v>
      </c>
      <c r="D211" s="432"/>
      <c r="E211" s="432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BP211" s="33"/>
      <c r="BQ211" s="41" t="s">
        <v>2391</v>
      </c>
    </row>
    <row r="212" spans="1:69" s="3" customFormat="1" ht="67.5" x14ac:dyDescent="0.25">
      <c r="A212" s="35" t="s">
        <v>428</v>
      </c>
      <c r="B212" s="36" t="s">
        <v>2450</v>
      </c>
      <c r="C212" s="432" t="s">
        <v>2451</v>
      </c>
      <c r="D212" s="432"/>
      <c r="E212" s="432"/>
      <c r="F212" s="35" t="s">
        <v>739</v>
      </c>
      <c r="G212" s="38">
        <v>3.5</v>
      </c>
      <c r="H212" s="39" t="s">
        <v>2452</v>
      </c>
      <c r="I212" s="39" t="s">
        <v>2453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3440</v>
      </c>
      <c r="O212" s="39">
        <v>12659</v>
      </c>
      <c r="BP212" s="33"/>
      <c r="BQ212" s="41" t="s">
        <v>2451</v>
      </c>
    </row>
    <row r="213" spans="1:69" s="3" customFormat="1" ht="15" x14ac:dyDescent="0.25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3441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3442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BP216" s="33"/>
      <c r="BQ216" s="41"/>
    </row>
    <row r="217" spans="1:69" s="3" customFormat="1" ht="67.5" x14ac:dyDescent="0.25">
      <c r="A217" s="35" t="s">
        <v>434</v>
      </c>
      <c r="B217" s="36" t="s">
        <v>2459</v>
      </c>
      <c r="C217" s="432" t="s">
        <v>2985</v>
      </c>
      <c r="D217" s="432"/>
      <c r="E217" s="432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BP217" s="33"/>
      <c r="BQ217" s="41" t="s">
        <v>2985</v>
      </c>
    </row>
    <row r="218" spans="1:69" s="3" customFormat="1" ht="15" x14ac:dyDescent="0.25">
      <c r="A218" s="42"/>
      <c r="B218" s="43"/>
      <c r="C218" s="44" t="s">
        <v>3443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67.5" x14ac:dyDescent="0.25">
      <c r="A219" s="35" t="s">
        <v>438</v>
      </c>
      <c r="B219" s="36" t="s">
        <v>2463</v>
      </c>
      <c r="C219" s="432" t="s">
        <v>2464</v>
      </c>
      <c r="D219" s="432"/>
      <c r="E219" s="432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BP219" s="33"/>
      <c r="BQ219" s="41" t="s">
        <v>2464</v>
      </c>
    </row>
    <row r="220" spans="1:69" s="3" customFormat="1" ht="67.5" x14ac:dyDescent="0.25">
      <c r="A220" s="35" t="s">
        <v>1457</v>
      </c>
      <c r="B220" s="36" t="s">
        <v>2463</v>
      </c>
      <c r="C220" s="432" t="s">
        <v>2466</v>
      </c>
      <c r="D220" s="432"/>
      <c r="E220" s="432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BP220" s="33"/>
      <c r="BQ220" s="41" t="s">
        <v>2466</v>
      </c>
    </row>
    <row r="221" spans="1:69" s="3" customFormat="1" ht="67.5" x14ac:dyDescent="0.25">
      <c r="A221" s="35" t="s">
        <v>450</v>
      </c>
      <c r="B221" s="36" t="s">
        <v>2430</v>
      </c>
      <c r="C221" s="432" t="s">
        <v>2431</v>
      </c>
      <c r="D221" s="432"/>
      <c r="E221" s="432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BP221" s="33"/>
      <c r="BQ221" s="41" t="s">
        <v>2431</v>
      </c>
    </row>
    <row r="222" spans="1:69" s="3" customFormat="1" ht="67.5" x14ac:dyDescent="0.25">
      <c r="A222" s="35" t="s">
        <v>1708</v>
      </c>
      <c r="B222" s="36" t="s">
        <v>2430</v>
      </c>
      <c r="C222" s="432" t="s">
        <v>2433</v>
      </c>
      <c r="D222" s="432"/>
      <c r="E222" s="432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BP222" s="33"/>
      <c r="BQ222" s="41" t="s">
        <v>2433</v>
      </c>
    </row>
    <row r="223" spans="1:69" s="3" customFormat="1" ht="67.5" x14ac:dyDescent="0.25">
      <c r="A223" s="35" t="s">
        <v>462</v>
      </c>
      <c r="B223" s="36" t="s">
        <v>2443</v>
      </c>
      <c r="C223" s="432" t="s">
        <v>2444</v>
      </c>
      <c r="D223" s="432"/>
      <c r="E223" s="432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BP223" s="33"/>
      <c r="BQ223" s="41" t="s">
        <v>2444</v>
      </c>
    </row>
    <row r="224" spans="1:69" s="3" customFormat="1" ht="67.5" x14ac:dyDescent="0.25">
      <c r="A224" s="35" t="s">
        <v>464</v>
      </c>
      <c r="B224" s="36" t="s">
        <v>2440</v>
      </c>
      <c r="C224" s="432" t="s">
        <v>2441</v>
      </c>
      <c r="D224" s="432"/>
      <c r="E224" s="432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BP224" s="33"/>
      <c r="BQ224" s="41" t="s">
        <v>2441</v>
      </c>
    </row>
    <row r="225" spans="1:69" s="3" customFormat="1" ht="67.5" x14ac:dyDescent="0.25">
      <c r="A225" s="35" t="s">
        <v>466</v>
      </c>
      <c r="B225" s="36" t="s">
        <v>2468</v>
      </c>
      <c r="C225" s="432" t="s">
        <v>325</v>
      </c>
      <c r="D225" s="432"/>
      <c r="E225" s="432"/>
      <c r="F225" s="35" t="s">
        <v>326</v>
      </c>
      <c r="G225" s="55">
        <v>4</v>
      </c>
      <c r="H225" s="39" t="s">
        <v>1438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BP225" s="33"/>
      <c r="BQ225" s="41" t="s">
        <v>325</v>
      </c>
    </row>
    <row r="226" spans="1:69" s="3" customFormat="1" ht="15" x14ac:dyDescent="0.25">
      <c r="A226" s="47"/>
      <c r="B226" s="48"/>
      <c r="C226" s="48"/>
      <c r="D226" s="48"/>
      <c r="E226" s="49" t="s">
        <v>3444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3445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BP228" s="33"/>
      <c r="BQ228" s="41"/>
    </row>
    <row r="229" spans="1:69" s="3" customFormat="1" ht="67.5" x14ac:dyDescent="0.25">
      <c r="A229" s="35" t="s">
        <v>469</v>
      </c>
      <c r="B229" s="36" t="s">
        <v>2733</v>
      </c>
      <c r="C229" s="432" t="s">
        <v>2734</v>
      </c>
      <c r="D229" s="432"/>
      <c r="E229" s="432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BP229" s="33"/>
      <c r="BQ229" s="41" t="s">
        <v>2734</v>
      </c>
    </row>
    <row r="230" spans="1:69" s="3" customFormat="1" ht="67.5" x14ac:dyDescent="0.25">
      <c r="A230" s="35" t="s">
        <v>478</v>
      </c>
      <c r="B230" s="36" t="s">
        <v>1757</v>
      </c>
      <c r="C230" s="432" t="s">
        <v>1758</v>
      </c>
      <c r="D230" s="432"/>
      <c r="E230" s="432"/>
      <c r="F230" s="35" t="s">
        <v>238</v>
      </c>
      <c r="G230" s="55">
        <v>2</v>
      </c>
      <c r="H230" s="39" t="s">
        <v>1759</v>
      </c>
      <c r="I230" s="39" t="s">
        <v>1760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3446</v>
      </c>
      <c r="O230" s="39">
        <v>10325</v>
      </c>
      <c r="BP230" s="33"/>
      <c r="BQ230" s="41" t="s">
        <v>1758</v>
      </c>
    </row>
    <row r="231" spans="1:69" s="3" customFormat="1" ht="15" x14ac:dyDescent="0.25">
      <c r="A231" s="42"/>
      <c r="B231" s="43"/>
      <c r="C231" s="44" t="s">
        <v>3447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3448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3449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BP234" s="33"/>
      <c r="BQ234" s="41"/>
    </row>
    <row r="235" spans="1:69" s="3" customFormat="1" ht="67.5" x14ac:dyDescent="0.25">
      <c r="A235" s="35" t="s">
        <v>480</v>
      </c>
      <c r="B235" s="36" t="s">
        <v>2281</v>
      </c>
      <c r="C235" s="432" t="s">
        <v>2994</v>
      </c>
      <c r="D235" s="432"/>
      <c r="E235" s="432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BP235" s="33"/>
      <c r="BQ235" s="41" t="s">
        <v>2994</v>
      </c>
    </row>
    <row r="236" spans="1:69" s="3" customFormat="1" ht="15" x14ac:dyDescent="0.25">
      <c r="A236" s="42"/>
      <c r="B236" s="43"/>
      <c r="C236" s="44" t="s">
        <v>3450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</row>
    <row r="237" spans="1:69" s="3" customFormat="1" ht="15" x14ac:dyDescent="0.25">
      <c r="A237" s="434" t="s">
        <v>3451</v>
      </c>
      <c r="B237" s="435"/>
      <c r="C237" s="435"/>
      <c r="D237" s="435"/>
      <c r="E237" s="435"/>
      <c r="F237" s="435"/>
      <c r="G237" s="435"/>
      <c r="H237" s="435"/>
      <c r="I237" s="435"/>
      <c r="J237" s="435"/>
      <c r="K237" s="435"/>
      <c r="L237" s="435"/>
      <c r="M237" s="435"/>
      <c r="N237" s="435"/>
      <c r="O237" s="436"/>
      <c r="BP237" s="33" t="s">
        <v>3451</v>
      </c>
      <c r="BQ237" s="41"/>
    </row>
    <row r="238" spans="1:69" s="3" customFormat="1" ht="67.5" x14ac:dyDescent="0.25">
      <c r="A238" s="35" t="s">
        <v>482</v>
      </c>
      <c r="B238" s="36" t="s">
        <v>372</v>
      </c>
      <c r="C238" s="432" t="s">
        <v>373</v>
      </c>
      <c r="D238" s="432"/>
      <c r="E238" s="432"/>
      <c r="F238" s="35" t="s">
        <v>374</v>
      </c>
      <c r="G238" s="59">
        <v>0.92266999999999999</v>
      </c>
      <c r="H238" s="39" t="s">
        <v>1696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3452</v>
      </c>
      <c r="O238" s="39">
        <v>452</v>
      </c>
      <c r="BP238" s="33"/>
      <c r="BQ238" s="41" t="s">
        <v>373</v>
      </c>
    </row>
    <row r="239" spans="1:69" s="3" customFormat="1" ht="15" x14ac:dyDescent="0.25">
      <c r="A239" s="42"/>
      <c r="B239" s="43"/>
      <c r="C239" s="44" t="s">
        <v>3453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3454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3455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BP242" s="33"/>
      <c r="BQ242" s="41"/>
    </row>
    <row r="243" spans="1:69" s="3" customFormat="1" ht="67.5" x14ac:dyDescent="0.25">
      <c r="A243" s="35" t="s">
        <v>484</v>
      </c>
      <c r="B243" s="36" t="s">
        <v>1701</v>
      </c>
      <c r="C243" s="432" t="s">
        <v>3456</v>
      </c>
      <c r="D243" s="432"/>
      <c r="E243" s="432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BP243" s="33"/>
      <c r="BQ243" s="41" t="s">
        <v>3456</v>
      </c>
    </row>
    <row r="244" spans="1:69" s="3" customFormat="1" ht="15" x14ac:dyDescent="0.25">
      <c r="A244" s="42"/>
      <c r="B244" s="43"/>
      <c r="C244" s="44" t="s">
        <v>3457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67.5" x14ac:dyDescent="0.25">
      <c r="A245" s="35" t="s">
        <v>486</v>
      </c>
      <c r="B245" s="36" t="s">
        <v>1701</v>
      </c>
      <c r="C245" s="432" t="s">
        <v>3458</v>
      </c>
      <c r="D245" s="432"/>
      <c r="E245" s="432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BP245" s="33"/>
      <c r="BQ245" s="41" t="s">
        <v>3458</v>
      </c>
    </row>
    <row r="246" spans="1:69" s="3" customFormat="1" ht="67.5" x14ac:dyDescent="0.25">
      <c r="A246" s="35" t="s">
        <v>487</v>
      </c>
      <c r="B246" s="36" t="s">
        <v>1701</v>
      </c>
      <c r="C246" s="432" t="s">
        <v>3459</v>
      </c>
      <c r="D246" s="432"/>
      <c r="E246" s="432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BP246" s="33"/>
      <c r="BQ246" s="41" t="s">
        <v>3459</v>
      </c>
    </row>
    <row r="247" spans="1:69" s="3" customFormat="1" ht="67.5" x14ac:dyDescent="0.25">
      <c r="A247" s="35" t="s">
        <v>488</v>
      </c>
      <c r="B247" s="36" t="s">
        <v>3460</v>
      </c>
      <c r="C247" s="432" t="s">
        <v>2798</v>
      </c>
      <c r="D247" s="432"/>
      <c r="E247" s="432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BP247" s="33"/>
      <c r="BQ247" s="41" t="s">
        <v>2798</v>
      </c>
    </row>
    <row r="248" spans="1:69" s="3" customFormat="1" ht="67.5" x14ac:dyDescent="0.25">
      <c r="A248" s="35" t="s">
        <v>490</v>
      </c>
      <c r="B248" s="36" t="s">
        <v>3460</v>
      </c>
      <c r="C248" s="432" t="s">
        <v>3461</v>
      </c>
      <c r="D248" s="432"/>
      <c r="E248" s="432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BP248" s="33"/>
      <c r="BQ248" s="41" t="s">
        <v>3461</v>
      </c>
    </row>
    <row r="249" spans="1:69" s="3" customFormat="1" ht="67.5" x14ac:dyDescent="0.25">
      <c r="A249" s="35" t="s">
        <v>492</v>
      </c>
      <c r="B249" s="36" t="s">
        <v>1727</v>
      </c>
      <c r="C249" s="432" t="s">
        <v>1728</v>
      </c>
      <c r="D249" s="432"/>
      <c r="E249" s="432"/>
      <c r="F249" s="35" t="s">
        <v>174</v>
      </c>
      <c r="G249" s="55">
        <v>1</v>
      </c>
      <c r="H249" s="39" t="s">
        <v>1729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2189</v>
      </c>
      <c r="O249" s="39">
        <v>578</v>
      </c>
      <c r="BP249" s="33"/>
      <c r="BQ249" s="41" t="s">
        <v>1728</v>
      </c>
    </row>
    <row r="250" spans="1:69" s="3" customFormat="1" ht="15" x14ac:dyDescent="0.25">
      <c r="A250" s="42"/>
      <c r="B250" s="43"/>
      <c r="C250" s="44" t="s">
        <v>3462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2191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2192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BP253" s="33"/>
      <c r="BQ253" s="41"/>
    </row>
    <row r="254" spans="1:69" s="3" customFormat="1" ht="67.5" x14ac:dyDescent="0.25">
      <c r="A254" s="35" t="s">
        <v>493</v>
      </c>
      <c r="B254" s="36" t="s">
        <v>2803</v>
      </c>
      <c r="C254" s="432" t="s">
        <v>1736</v>
      </c>
      <c r="D254" s="432"/>
      <c r="E254" s="432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BP254" s="33"/>
      <c r="BQ254" s="41" t="s">
        <v>1736</v>
      </c>
    </row>
    <row r="255" spans="1:69" s="3" customFormat="1" ht="67.5" x14ac:dyDescent="0.25">
      <c r="A255" s="35" t="s">
        <v>494</v>
      </c>
      <c r="B255" s="36" t="s">
        <v>1737</v>
      </c>
      <c r="C255" s="432" t="s">
        <v>2757</v>
      </c>
      <c r="D255" s="432"/>
      <c r="E255" s="432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BP255" s="33"/>
      <c r="BQ255" s="41" t="s">
        <v>2757</v>
      </c>
    </row>
    <row r="256" spans="1:69" s="3" customFormat="1" ht="67.5" x14ac:dyDescent="0.25">
      <c r="A256" s="35" t="s">
        <v>495</v>
      </c>
      <c r="B256" s="36" t="s">
        <v>534</v>
      </c>
      <c r="C256" s="432" t="s">
        <v>535</v>
      </c>
      <c r="D256" s="432"/>
      <c r="E256" s="432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3463</v>
      </c>
      <c r="O256" s="39">
        <v>18</v>
      </c>
      <c r="BP256" s="33"/>
      <c r="BQ256" s="41" t="s">
        <v>535</v>
      </c>
    </row>
    <row r="257" spans="1:69" s="3" customFormat="1" ht="15" x14ac:dyDescent="0.25">
      <c r="A257" s="42"/>
      <c r="B257" s="43"/>
      <c r="C257" s="44" t="s">
        <v>3464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3465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3466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BP260" s="33"/>
      <c r="BQ260" s="41"/>
    </row>
    <row r="261" spans="1:69" s="3" customFormat="1" ht="67.5" x14ac:dyDescent="0.25">
      <c r="A261" s="35" t="s">
        <v>496</v>
      </c>
      <c r="B261" s="36" t="s">
        <v>1715</v>
      </c>
      <c r="C261" s="432" t="s">
        <v>3467</v>
      </c>
      <c r="D261" s="432"/>
      <c r="E261" s="432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BP261" s="33"/>
      <c r="BQ261" s="41" t="s">
        <v>3467</v>
      </c>
    </row>
    <row r="262" spans="1:69" s="3" customFormat="1" ht="67.5" x14ac:dyDescent="0.25">
      <c r="A262" s="35" t="s">
        <v>498</v>
      </c>
      <c r="B262" s="36" t="s">
        <v>1715</v>
      </c>
      <c r="C262" s="432" t="s">
        <v>2758</v>
      </c>
      <c r="D262" s="432"/>
      <c r="E262" s="432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BP262" s="33"/>
      <c r="BQ262" s="41" t="s">
        <v>2758</v>
      </c>
    </row>
    <row r="263" spans="1:69" s="3" customFormat="1" ht="67.5" x14ac:dyDescent="0.25">
      <c r="A263" s="35" t="s">
        <v>500</v>
      </c>
      <c r="B263" s="36" t="s">
        <v>3468</v>
      </c>
      <c r="C263" s="432" t="s">
        <v>1877</v>
      </c>
      <c r="D263" s="432"/>
      <c r="E263" s="432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BP263" s="33"/>
      <c r="BQ263" s="41" t="s">
        <v>1877</v>
      </c>
    </row>
    <row r="264" spans="1:69" s="3" customFormat="1" ht="67.5" x14ac:dyDescent="0.25">
      <c r="A264" s="35" t="s">
        <v>502</v>
      </c>
      <c r="B264" s="36" t="s">
        <v>3469</v>
      </c>
      <c r="C264" s="432" t="s">
        <v>1817</v>
      </c>
      <c r="D264" s="432"/>
      <c r="E264" s="432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BP264" s="33"/>
      <c r="BQ264" s="41" t="s">
        <v>1817</v>
      </c>
    </row>
    <row r="265" spans="1:69" s="3" customFormat="1" ht="67.5" x14ac:dyDescent="0.25">
      <c r="A265" s="35" t="s">
        <v>504</v>
      </c>
      <c r="B265" s="36" t="s">
        <v>3469</v>
      </c>
      <c r="C265" s="432" t="s">
        <v>1819</v>
      </c>
      <c r="D265" s="432"/>
      <c r="E265" s="432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BP265" s="33"/>
      <c r="BQ265" s="41" t="s">
        <v>1819</v>
      </c>
    </row>
    <row r="266" spans="1:69" s="3" customFormat="1" ht="67.5" x14ac:dyDescent="0.25">
      <c r="A266" s="35" t="s">
        <v>506</v>
      </c>
      <c r="B266" s="36" t="s">
        <v>3469</v>
      </c>
      <c r="C266" s="432" t="s">
        <v>2811</v>
      </c>
      <c r="D266" s="432"/>
      <c r="E266" s="432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BP266" s="33"/>
      <c r="BQ266" s="41" t="s">
        <v>2811</v>
      </c>
    </row>
    <row r="267" spans="1:69" s="3" customFormat="1" ht="67.5" x14ac:dyDescent="0.25">
      <c r="A267" s="35" t="s">
        <v>508</v>
      </c>
      <c r="B267" s="36" t="s">
        <v>1727</v>
      </c>
      <c r="C267" s="432" t="s">
        <v>1728</v>
      </c>
      <c r="D267" s="432"/>
      <c r="E267" s="432"/>
      <c r="F267" s="35" t="s">
        <v>174</v>
      </c>
      <c r="G267" s="38">
        <v>0.1</v>
      </c>
      <c r="H267" s="39" t="s">
        <v>1729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3470</v>
      </c>
      <c r="O267" s="39">
        <v>57</v>
      </c>
      <c r="BP267" s="33"/>
      <c r="BQ267" s="41" t="s">
        <v>1728</v>
      </c>
    </row>
    <row r="268" spans="1:69" s="3" customFormat="1" ht="15" x14ac:dyDescent="0.25">
      <c r="A268" s="42"/>
      <c r="B268" s="43"/>
      <c r="C268" s="44" t="s">
        <v>1286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3471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BP269" s="33"/>
      <c r="BQ269" s="41"/>
    </row>
    <row r="270" spans="1:69" s="3" customFormat="1" ht="15" x14ac:dyDescent="0.25">
      <c r="A270" s="47"/>
      <c r="B270" s="48"/>
      <c r="C270" s="48"/>
      <c r="D270" s="48"/>
      <c r="E270" s="49" t="s">
        <v>3472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BP271" s="33"/>
      <c r="BQ271" s="41"/>
    </row>
    <row r="272" spans="1:69" s="3" customFormat="1" ht="67.5" x14ac:dyDescent="0.25">
      <c r="A272" s="35" t="s">
        <v>510</v>
      </c>
      <c r="B272" s="36" t="s">
        <v>2803</v>
      </c>
      <c r="C272" s="432" t="s">
        <v>2765</v>
      </c>
      <c r="D272" s="432"/>
      <c r="E272" s="432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BP272" s="33"/>
      <c r="BQ272" s="41" t="s">
        <v>2765</v>
      </c>
    </row>
    <row r="273" spans="1:69" s="3" customFormat="1" ht="67.5" x14ac:dyDescent="0.25">
      <c r="A273" s="35" t="s">
        <v>511</v>
      </c>
      <c r="B273" s="36" t="s">
        <v>3473</v>
      </c>
      <c r="C273" s="432" t="s">
        <v>2766</v>
      </c>
      <c r="D273" s="432"/>
      <c r="E273" s="432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BP273" s="33"/>
      <c r="BQ273" s="41" t="s">
        <v>2766</v>
      </c>
    </row>
    <row r="274" spans="1:69" s="3" customFormat="1" ht="67.5" x14ac:dyDescent="0.25">
      <c r="A274" s="35" t="s">
        <v>515</v>
      </c>
      <c r="B274" s="36" t="s">
        <v>1778</v>
      </c>
      <c r="C274" s="432" t="s">
        <v>2263</v>
      </c>
      <c r="D274" s="432"/>
      <c r="E274" s="432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BP274" s="33"/>
      <c r="BQ274" s="41" t="s">
        <v>2263</v>
      </c>
    </row>
    <row r="275" spans="1:69" s="3" customFormat="1" ht="67.5" x14ac:dyDescent="0.25">
      <c r="A275" s="35" t="s">
        <v>517</v>
      </c>
      <c r="B275" s="36" t="s">
        <v>1780</v>
      </c>
      <c r="C275" s="432" t="s">
        <v>2209</v>
      </c>
      <c r="D275" s="432"/>
      <c r="E275" s="432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BP275" s="33"/>
      <c r="BQ275" s="41" t="s">
        <v>2209</v>
      </c>
    </row>
    <row r="276" spans="1:69" s="3" customFormat="1" ht="67.5" x14ac:dyDescent="0.25">
      <c r="A276" s="35" t="s">
        <v>522</v>
      </c>
      <c r="B276" s="36" t="s">
        <v>1741</v>
      </c>
      <c r="C276" s="432" t="s">
        <v>2768</v>
      </c>
      <c r="D276" s="432"/>
      <c r="E276" s="432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BP276" s="33"/>
      <c r="BQ276" s="41" t="s">
        <v>2768</v>
      </c>
    </row>
    <row r="277" spans="1:69" s="3" customFormat="1" ht="67.5" x14ac:dyDescent="0.25">
      <c r="A277" s="35" t="s">
        <v>1785</v>
      </c>
      <c r="B277" s="36" t="s">
        <v>3474</v>
      </c>
      <c r="C277" s="432" t="s">
        <v>1886</v>
      </c>
      <c r="D277" s="432"/>
      <c r="E277" s="432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BP277" s="33"/>
      <c r="BQ277" s="41" t="s">
        <v>1886</v>
      </c>
    </row>
    <row r="278" spans="1:69" s="3" customFormat="1" ht="67.5" x14ac:dyDescent="0.25">
      <c r="A278" s="35" t="s">
        <v>529</v>
      </c>
      <c r="B278" s="36" t="s">
        <v>3475</v>
      </c>
      <c r="C278" s="432" t="s">
        <v>1822</v>
      </c>
      <c r="D278" s="432"/>
      <c r="E278" s="432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BP278" s="33"/>
      <c r="BQ278" s="41" t="s">
        <v>1822</v>
      </c>
    </row>
    <row r="279" spans="1:69" s="3" customFormat="1" ht="67.5" x14ac:dyDescent="0.25">
      <c r="A279" s="35" t="s">
        <v>531</v>
      </c>
      <c r="B279" s="36" t="s">
        <v>1913</v>
      </c>
      <c r="C279" s="432" t="s">
        <v>1742</v>
      </c>
      <c r="D279" s="432"/>
      <c r="E279" s="432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BP279" s="33"/>
      <c r="BQ279" s="41" t="s">
        <v>1742</v>
      </c>
    </row>
    <row r="280" spans="1:69" s="3" customFormat="1" ht="67.5" x14ac:dyDescent="0.25">
      <c r="A280" s="35" t="s">
        <v>533</v>
      </c>
      <c r="B280" s="36" t="s">
        <v>1769</v>
      </c>
      <c r="C280" s="432" t="s">
        <v>1770</v>
      </c>
      <c r="D280" s="432"/>
      <c r="E280" s="432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BP280" s="33"/>
      <c r="BQ280" s="41" t="s">
        <v>1770</v>
      </c>
    </row>
    <row r="281" spans="1:69" s="3" customFormat="1" ht="67.5" x14ac:dyDescent="0.25">
      <c r="A281" s="35" t="s">
        <v>541</v>
      </c>
      <c r="B281" s="36" t="s">
        <v>1776</v>
      </c>
      <c r="C281" s="432" t="s">
        <v>1883</v>
      </c>
      <c r="D281" s="432"/>
      <c r="E281" s="432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BP281" s="33"/>
      <c r="BQ281" s="41" t="s">
        <v>1883</v>
      </c>
    </row>
    <row r="282" spans="1:69" s="3" customFormat="1" ht="67.5" x14ac:dyDescent="0.25">
      <c r="A282" s="35" t="s">
        <v>544</v>
      </c>
      <c r="B282" s="36" t="s">
        <v>3475</v>
      </c>
      <c r="C282" s="432" t="s">
        <v>1884</v>
      </c>
      <c r="D282" s="432"/>
      <c r="E282" s="432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BP282" s="33"/>
      <c r="BQ282" s="41" t="s">
        <v>1884</v>
      </c>
    </row>
    <row r="283" spans="1:69" s="3" customFormat="1" ht="67.5" x14ac:dyDescent="0.25">
      <c r="A283" s="35" t="s">
        <v>546</v>
      </c>
      <c r="B283" s="36" t="s">
        <v>3476</v>
      </c>
      <c r="C283" s="432" t="s">
        <v>1885</v>
      </c>
      <c r="D283" s="432"/>
      <c r="E283" s="432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BP283" s="33"/>
      <c r="BQ283" s="41" t="s">
        <v>1885</v>
      </c>
    </row>
    <row r="284" spans="1:69" s="3" customFormat="1" ht="67.5" x14ac:dyDescent="0.25">
      <c r="A284" s="35" t="s">
        <v>554</v>
      </c>
      <c r="B284" s="36" t="s">
        <v>1776</v>
      </c>
      <c r="C284" s="432" t="s">
        <v>1789</v>
      </c>
      <c r="D284" s="432"/>
      <c r="E284" s="432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BP284" s="33"/>
      <c r="BQ284" s="41" t="s">
        <v>1789</v>
      </c>
    </row>
    <row r="285" spans="1:69" s="3" customFormat="1" ht="67.5" x14ac:dyDescent="0.25">
      <c r="A285" s="35" t="s">
        <v>556</v>
      </c>
      <c r="B285" s="36" t="s">
        <v>1778</v>
      </c>
      <c r="C285" s="432" t="s">
        <v>1790</v>
      </c>
      <c r="D285" s="432"/>
      <c r="E285" s="432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BP285" s="33"/>
      <c r="BQ285" s="41" t="s">
        <v>1790</v>
      </c>
    </row>
    <row r="286" spans="1:69" s="3" customFormat="1" ht="67.5" x14ac:dyDescent="0.25">
      <c r="A286" s="35" t="s">
        <v>558</v>
      </c>
      <c r="B286" s="36" t="s">
        <v>3477</v>
      </c>
      <c r="C286" s="432" t="s">
        <v>1768</v>
      </c>
      <c r="D286" s="432"/>
      <c r="E286" s="432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BP286" s="33"/>
      <c r="BQ286" s="41" t="s">
        <v>1768</v>
      </c>
    </row>
    <row r="287" spans="1:69" s="3" customFormat="1" ht="67.5" x14ac:dyDescent="0.25">
      <c r="A287" s="35" t="s">
        <v>567</v>
      </c>
      <c r="B287" s="36" t="s">
        <v>1757</v>
      </c>
      <c r="C287" s="432" t="s">
        <v>1758</v>
      </c>
      <c r="D287" s="432"/>
      <c r="E287" s="432"/>
      <c r="F287" s="35" t="s">
        <v>238</v>
      </c>
      <c r="G287" s="55">
        <v>13</v>
      </c>
      <c r="H287" s="39" t="s">
        <v>1759</v>
      </c>
      <c r="I287" s="39" t="s">
        <v>1760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3478</v>
      </c>
      <c r="O287" s="39">
        <v>67107</v>
      </c>
      <c r="BP287" s="33"/>
      <c r="BQ287" s="41" t="s">
        <v>1758</v>
      </c>
    </row>
    <row r="288" spans="1:69" s="3" customFormat="1" ht="15" x14ac:dyDescent="0.25">
      <c r="A288" s="42"/>
      <c r="B288" s="43"/>
      <c r="C288" s="44" t="s">
        <v>3479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3480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3481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BP291" s="33"/>
      <c r="BQ291" s="41"/>
    </row>
    <row r="292" spans="1:69" s="3" customFormat="1" ht="67.5" x14ac:dyDescent="0.25">
      <c r="A292" s="35" t="s">
        <v>569</v>
      </c>
      <c r="B292" s="36" t="s">
        <v>1765</v>
      </c>
      <c r="C292" s="432" t="s">
        <v>3482</v>
      </c>
      <c r="D292" s="432"/>
      <c r="E292" s="432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BP292" s="33"/>
      <c r="BQ292" s="41" t="s">
        <v>3482</v>
      </c>
    </row>
    <row r="293" spans="1:69" s="3" customFormat="1" ht="15" x14ac:dyDescent="0.25">
      <c r="A293" s="42"/>
      <c r="B293" s="43"/>
      <c r="C293" s="44" t="s">
        <v>3483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BP293" s="33"/>
      <c r="BQ293" s="41"/>
    </row>
    <row r="294" spans="1:69" s="3" customFormat="1" ht="67.5" x14ac:dyDescent="0.25">
      <c r="A294" s="35" t="s">
        <v>1808</v>
      </c>
      <c r="B294" s="36" t="s">
        <v>1773</v>
      </c>
      <c r="C294" s="432" t="s">
        <v>1774</v>
      </c>
      <c r="D294" s="432"/>
      <c r="E294" s="432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BP294" s="33"/>
      <c r="BQ294" s="41" t="s">
        <v>1774</v>
      </c>
    </row>
    <row r="295" spans="1:69" s="3" customFormat="1" ht="67.5" x14ac:dyDescent="0.25">
      <c r="A295" s="35" t="s">
        <v>577</v>
      </c>
      <c r="B295" s="36" t="s">
        <v>1771</v>
      </c>
      <c r="C295" s="432" t="s">
        <v>2779</v>
      </c>
      <c r="D295" s="432"/>
      <c r="E295" s="432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BP295" s="33"/>
      <c r="BQ295" s="41" t="s">
        <v>2779</v>
      </c>
    </row>
    <row r="296" spans="1:69" s="3" customFormat="1" ht="67.5" x14ac:dyDescent="0.25">
      <c r="A296" s="35" t="s">
        <v>1812</v>
      </c>
      <c r="B296" s="36" t="s">
        <v>1741</v>
      </c>
      <c r="C296" s="432" t="s">
        <v>1784</v>
      </c>
      <c r="D296" s="432"/>
      <c r="E296" s="432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BP296" s="33"/>
      <c r="BQ296" s="41" t="s">
        <v>1784</v>
      </c>
    </row>
    <row r="297" spans="1:69" s="3" customFormat="1" ht="67.5" x14ac:dyDescent="0.25">
      <c r="A297" s="35" t="s">
        <v>588</v>
      </c>
      <c r="B297" s="36" t="s">
        <v>1788</v>
      </c>
      <c r="C297" s="432" t="s">
        <v>2817</v>
      </c>
      <c r="D297" s="432"/>
      <c r="E297" s="432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BP297" s="33"/>
      <c r="BQ297" s="41" t="s">
        <v>2817</v>
      </c>
    </row>
    <row r="298" spans="1:69" s="3" customFormat="1" ht="67.5" x14ac:dyDescent="0.25">
      <c r="A298" s="35" t="s">
        <v>1815</v>
      </c>
      <c r="B298" s="36" t="s">
        <v>870</v>
      </c>
      <c r="C298" s="432" t="s">
        <v>871</v>
      </c>
      <c r="D298" s="432"/>
      <c r="E298" s="432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3484</v>
      </c>
      <c r="O298" s="39">
        <v>269</v>
      </c>
      <c r="BP298" s="33"/>
      <c r="BQ298" s="41" t="s">
        <v>871</v>
      </c>
    </row>
    <row r="299" spans="1:69" s="3" customFormat="1" ht="15" x14ac:dyDescent="0.25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2117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2118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600</v>
      </c>
      <c r="B303" s="36" t="s">
        <v>1755</v>
      </c>
      <c r="C303" s="432" t="s">
        <v>3485</v>
      </c>
      <c r="D303" s="432"/>
      <c r="E303" s="432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BP303" s="33"/>
      <c r="BQ303" s="41" t="s">
        <v>3485</v>
      </c>
    </row>
    <row r="304" spans="1:69" s="3" customFormat="1" ht="15" x14ac:dyDescent="0.25">
      <c r="A304" s="42"/>
      <c r="B304" s="43"/>
      <c r="C304" s="44" t="s">
        <v>2784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15" x14ac:dyDescent="0.25">
      <c r="A305" s="434" t="s">
        <v>2785</v>
      </c>
      <c r="B305" s="435"/>
      <c r="C305" s="435"/>
      <c r="D305" s="435"/>
      <c r="E305" s="435"/>
      <c r="F305" s="435"/>
      <c r="G305" s="435"/>
      <c r="H305" s="435"/>
      <c r="I305" s="435"/>
      <c r="J305" s="435"/>
      <c r="K305" s="435"/>
      <c r="L305" s="435"/>
      <c r="M305" s="435"/>
      <c r="N305" s="435"/>
      <c r="O305" s="436"/>
      <c r="BP305" s="33" t="s">
        <v>2785</v>
      </c>
      <c r="BQ305" s="41"/>
    </row>
    <row r="306" spans="1:69" s="3" customFormat="1" ht="67.5" x14ac:dyDescent="0.25">
      <c r="A306" s="35" t="s">
        <v>1820</v>
      </c>
      <c r="B306" s="36" t="s">
        <v>372</v>
      </c>
      <c r="C306" s="432" t="s">
        <v>373</v>
      </c>
      <c r="D306" s="432"/>
      <c r="E306" s="432"/>
      <c r="F306" s="35" t="s">
        <v>374</v>
      </c>
      <c r="G306" s="59">
        <v>0.34947</v>
      </c>
      <c r="H306" s="39" t="s">
        <v>1696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3486</v>
      </c>
      <c r="O306" s="39">
        <v>171</v>
      </c>
      <c r="BP306" s="33"/>
      <c r="BQ306" s="41" t="s">
        <v>373</v>
      </c>
    </row>
    <row r="307" spans="1:69" s="3" customFormat="1" ht="15" x14ac:dyDescent="0.25">
      <c r="A307" s="42"/>
      <c r="B307" s="43"/>
      <c r="C307" s="44" t="s">
        <v>3487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</row>
    <row r="308" spans="1:69" s="3" customFormat="1" ht="15" x14ac:dyDescent="0.25">
      <c r="A308" s="47"/>
      <c r="B308" s="48"/>
      <c r="C308" s="48"/>
      <c r="D308" s="48"/>
      <c r="E308" s="49" t="s">
        <v>3488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BP308" s="33"/>
      <c r="BQ308" s="41"/>
    </row>
    <row r="309" spans="1:69" s="3" customFormat="1" ht="15" x14ac:dyDescent="0.25">
      <c r="A309" s="47"/>
      <c r="B309" s="48"/>
      <c r="C309" s="48"/>
      <c r="D309" s="48"/>
      <c r="E309" s="49" t="s">
        <v>3489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BP310" s="33"/>
      <c r="BQ310" s="41"/>
    </row>
    <row r="311" spans="1:69" s="3" customFormat="1" ht="67.5" x14ac:dyDescent="0.25">
      <c r="A311" s="35" t="s">
        <v>611</v>
      </c>
      <c r="B311" s="36" t="s">
        <v>1701</v>
      </c>
      <c r="C311" s="432" t="s">
        <v>3490</v>
      </c>
      <c r="D311" s="432"/>
      <c r="E311" s="432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BP311" s="33"/>
      <c r="BQ311" s="41" t="s">
        <v>3490</v>
      </c>
    </row>
    <row r="312" spans="1:69" s="3" customFormat="1" ht="15" x14ac:dyDescent="0.25">
      <c r="A312" s="42"/>
      <c r="B312" s="43"/>
      <c r="C312" s="44" t="s">
        <v>3491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</row>
    <row r="313" spans="1:69" s="3" customFormat="1" ht="67.5" x14ac:dyDescent="0.25">
      <c r="A313" s="35" t="s">
        <v>619</v>
      </c>
      <c r="B313" s="36" t="s">
        <v>1833</v>
      </c>
      <c r="C313" s="432" t="s">
        <v>3492</v>
      </c>
      <c r="D313" s="432"/>
      <c r="E313" s="432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BP313" s="33"/>
      <c r="BQ313" s="41" t="s">
        <v>3492</v>
      </c>
    </row>
    <row r="314" spans="1:69" s="3" customFormat="1" ht="67.5" x14ac:dyDescent="0.25">
      <c r="A314" s="35" t="s">
        <v>623</v>
      </c>
      <c r="B314" s="36" t="s">
        <v>1701</v>
      </c>
      <c r="C314" s="432" t="s">
        <v>3493</v>
      </c>
      <c r="D314" s="432"/>
      <c r="E314" s="432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BP314" s="33"/>
      <c r="BQ314" s="41" t="s">
        <v>3493</v>
      </c>
    </row>
    <row r="315" spans="1:69" s="3" customFormat="1" ht="67.5" x14ac:dyDescent="0.25">
      <c r="A315" s="35" t="s">
        <v>627</v>
      </c>
      <c r="B315" s="36" t="s">
        <v>1701</v>
      </c>
      <c r="C315" s="432" t="s">
        <v>2798</v>
      </c>
      <c r="D315" s="432"/>
      <c r="E315" s="432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BP315" s="33"/>
      <c r="BQ315" s="41" t="s">
        <v>2798</v>
      </c>
    </row>
    <row r="316" spans="1:69" s="3" customFormat="1" ht="67.5" x14ac:dyDescent="0.25">
      <c r="A316" s="35" t="s">
        <v>629</v>
      </c>
      <c r="B316" s="36" t="s">
        <v>3460</v>
      </c>
      <c r="C316" s="432" t="s">
        <v>3461</v>
      </c>
      <c r="D316" s="432"/>
      <c r="E316" s="432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BP316" s="33"/>
      <c r="BQ316" s="41" t="s">
        <v>3461</v>
      </c>
    </row>
    <row r="317" spans="1:69" s="3" customFormat="1" ht="67.5" x14ac:dyDescent="0.25">
      <c r="A317" s="35" t="s">
        <v>633</v>
      </c>
      <c r="B317" s="36" t="s">
        <v>418</v>
      </c>
      <c r="C317" s="432" t="s">
        <v>419</v>
      </c>
      <c r="D317" s="432"/>
      <c r="E317" s="432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3494</v>
      </c>
      <c r="O317" s="39">
        <v>133</v>
      </c>
      <c r="BP317" s="33"/>
      <c r="BQ317" s="41" t="s">
        <v>419</v>
      </c>
    </row>
    <row r="318" spans="1:69" s="3" customFormat="1" ht="15" x14ac:dyDescent="0.25">
      <c r="A318" s="42"/>
      <c r="B318" s="43"/>
      <c r="C318" s="44" t="s">
        <v>1544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3495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3496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636</v>
      </c>
      <c r="B322" s="36" t="s">
        <v>2803</v>
      </c>
      <c r="C322" s="432" t="s">
        <v>1873</v>
      </c>
      <c r="D322" s="432"/>
      <c r="E322" s="432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BP322" s="33"/>
      <c r="BQ322" s="41" t="s">
        <v>1873</v>
      </c>
    </row>
    <row r="323" spans="1:69" s="3" customFormat="1" ht="67.5" x14ac:dyDescent="0.25">
      <c r="A323" s="35" t="s">
        <v>641</v>
      </c>
      <c r="B323" s="36" t="s">
        <v>418</v>
      </c>
      <c r="C323" s="432" t="s">
        <v>419</v>
      </c>
      <c r="D323" s="432"/>
      <c r="E323" s="432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3497</v>
      </c>
      <c r="O323" s="39">
        <v>464</v>
      </c>
      <c r="BP323" s="33"/>
      <c r="BQ323" s="41" t="s">
        <v>419</v>
      </c>
    </row>
    <row r="324" spans="1:69" s="3" customFormat="1" ht="15" x14ac:dyDescent="0.25">
      <c r="A324" s="42"/>
      <c r="B324" s="43"/>
      <c r="C324" s="44" t="s">
        <v>1752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15" x14ac:dyDescent="0.25">
      <c r="A325" s="47"/>
      <c r="B325" s="48"/>
      <c r="C325" s="48"/>
      <c r="D325" s="48"/>
      <c r="E325" s="49" t="s">
        <v>3498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BP325" s="33"/>
      <c r="BQ325" s="41"/>
    </row>
    <row r="326" spans="1:69" s="3" customFormat="1" ht="15" x14ac:dyDescent="0.25">
      <c r="A326" s="47"/>
      <c r="B326" s="48"/>
      <c r="C326" s="48"/>
      <c r="D326" s="48"/>
      <c r="E326" s="49" t="s">
        <v>3499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BP327" s="33"/>
      <c r="BQ327" s="41"/>
    </row>
    <row r="328" spans="1:69" s="3" customFormat="1" ht="67.5" x14ac:dyDescent="0.25">
      <c r="A328" s="35" t="s">
        <v>644</v>
      </c>
      <c r="B328" s="36" t="s">
        <v>1734</v>
      </c>
      <c r="C328" s="432" t="s">
        <v>1736</v>
      </c>
      <c r="D328" s="432"/>
      <c r="E328" s="432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BP328" s="33"/>
      <c r="BQ328" s="41" t="s">
        <v>1736</v>
      </c>
    </row>
    <row r="329" spans="1:69" s="3" customFormat="1" ht="67.5" x14ac:dyDescent="0.25">
      <c r="A329" s="35" t="s">
        <v>647</v>
      </c>
      <c r="B329" s="36" t="s">
        <v>1737</v>
      </c>
      <c r="C329" s="432" t="s">
        <v>2757</v>
      </c>
      <c r="D329" s="432"/>
      <c r="E329" s="432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BP329" s="33"/>
      <c r="BQ329" s="41" t="s">
        <v>2757</v>
      </c>
    </row>
    <row r="330" spans="1:69" s="3" customFormat="1" ht="67.5" x14ac:dyDescent="0.25">
      <c r="A330" s="35" t="s">
        <v>652</v>
      </c>
      <c r="B330" s="36" t="s">
        <v>3500</v>
      </c>
      <c r="C330" s="432" t="s">
        <v>2805</v>
      </c>
      <c r="D330" s="432"/>
      <c r="E330" s="432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BP330" s="33"/>
      <c r="BQ330" s="41" t="s">
        <v>2805</v>
      </c>
    </row>
    <row r="331" spans="1:69" s="3" customFormat="1" ht="67.5" x14ac:dyDescent="0.25">
      <c r="A331" s="35" t="s">
        <v>660</v>
      </c>
      <c r="B331" s="36" t="s">
        <v>1866</v>
      </c>
      <c r="C331" s="432" t="s">
        <v>3501</v>
      </c>
      <c r="D331" s="432"/>
      <c r="E331" s="432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BP331" s="33"/>
      <c r="BQ331" s="41" t="s">
        <v>3501</v>
      </c>
    </row>
    <row r="332" spans="1:69" s="3" customFormat="1" ht="67.5" x14ac:dyDescent="0.25">
      <c r="A332" s="35" t="s">
        <v>662</v>
      </c>
      <c r="B332" s="36" t="s">
        <v>534</v>
      </c>
      <c r="C332" s="432" t="s">
        <v>535</v>
      </c>
      <c r="D332" s="432"/>
      <c r="E332" s="432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3502</v>
      </c>
      <c r="O332" s="39">
        <v>49</v>
      </c>
      <c r="BP332" s="33"/>
      <c r="BQ332" s="41" t="s">
        <v>535</v>
      </c>
    </row>
    <row r="333" spans="1:69" s="3" customFormat="1" ht="15" x14ac:dyDescent="0.25">
      <c r="A333" s="42"/>
      <c r="B333" s="43"/>
      <c r="C333" s="44" t="s">
        <v>3503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15" x14ac:dyDescent="0.25">
      <c r="A334" s="47"/>
      <c r="B334" s="48"/>
      <c r="C334" s="48"/>
      <c r="D334" s="48"/>
      <c r="E334" s="49" t="s">
        <v>3504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BP334" s="33"/>
      <c r="BQ334" s="41"/>
    </row>
    <row r="335" spans="1:69" s="3" customFormat="1" ht="15" x14ac:dyDescent="0.25">
      <c r="A335" s="47"/>
      <c r="B335" s="48"/>
      <c r="C335" s="48"/>
      <c r="D335" s="48"/>
      <c r="E335" s="49" t="s">
        <v>3505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BP336" s="33"/>
      <c r="BQ336" s="41"/>
    </row>
    <row r="337" spans="1:69" s="3" customFormat="1" ht="67.5" x14ac:dyDescent="0.25">
      <c r="A337" s="35" t="s">
        <v>669</v>
      </c>
      <c r="B337" s="36" t="s">
        <v>1715</v>
      </c>
      <c r="C337" s="432" t="s">
        <v>3467</v>
      </c>
      <c r="D337" s="432"/>
      <c r="E337" s="432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BP337" s="33"/>
      <c r="BQ337" s="41" t="s">
        <v>3467</v>
      </c>
    </row>
    <row r="338" spans="1:69" s="3" customFormat="1" ht="67.5" x14ac:dyDescent="0.25">
      <c r="A338" s="35" t="s">
        <v>671</v>
      </c>
      <c r="B338" s="36" t="s">
        <v>1715</v>
      </c>
      <c r="C338" s="432" t="s">
        <v>2810</v>
      </c>
      <c r="D338" s="432"/>
      <c r="E338" s="432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BP338" s="33"/>
      <c r="BQ338" s="41" t="s">
        <v>2810</v>
      </c>
    </row>
    <row r="339" spans="1:69" s="3" customFormat="1" ht="67.5" x14ac:dyDescent="0.25">
      <c r="A339" s="35" t="s">
        <v>674</v>
      </c>
      <c r="B339" s="36" t="s">
        <v>1715</v>
      </c>
      <c r="C339" s="432" t="s">
        <v>2758</v>
      </c>
      <c r="D339" s="432"/>
      <c r="E339" s="432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BP339" s="33"/>
      <c r="BQ339" s="41" t="s">
        <v>2758</v>
      </c>
    </row>
    <row r="340" spans="1:69" s="3" customFormat="1" ht="67.5" x14ac:dyDescent="0.25">
      <c r="A340" s="35" t="s">
        <v>683</v>
      </c>
      <c r="B340" s="36" t="s">
        <v>3468</v>
      </c>
      <c r="C340" s="432" t="s">
        <v>1877</v>
      </c>
      <c r="D340" s="432"/>
      <c r="E340" s="432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BP340" s="33"/>
      <c r="BQ340" s="41" t="s">
        <v>1877</v>
      </c>
    </row>
    <row r="341" spans="1:69" s="3" customFormat="1" ht="67.5" x14ac:dyDescent="0.25">
      <c r="A341" s="35" t="s">
        <v>685</v>
      </c>
      <c r="B341" s="36" t="s">
        <v>3469</v>
      </c>
      <c r="C341" s="432" t="s">
        <v>1817</v>
      </c>
      <c r="D341" s="432"/>
      <c r="E341" s="432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BP341" s="33"/>
      <c r="BQ341" s="41" t="s">
        <v>1817</v>
      </c>
    </row>
    <row r="342" spans="1:69" s="3" customFormat="1" ht="67.5" x14ac:dyDescent="0.25">
      <c r="A342" s="35" t="s">
        <v>688</v>
      </c>
      <c r="B342" s="36" t="s">
        <v>1816</v>
      </c>
      <c r="C342" s="432" t="s">
        <v>1819</v>
      </c>
      <c r="D342" s="432"/>
      <c r="E342" s="432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BP342" s="33"/>
      <c r="BQ342" s="41" t="s">
        <v>1819</v>
      </c>
    </row>
    <row r="343" spans="1:69" s="3" customFormat="1" ht="67.5" x14ac:dyDescent="0.25">
      <c r="A343" s="35" t="s">
        <v>690</v>
      </c>
      <c r="B343" s="36" t="s">
        <v>1816</v>
      </c>
      <c r="C343" s="432" t="s">
        <v>2811</v>
      </c>
      <c r="D343" s="432"/>
      <c r="E343" s="432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BP343" s="33"/>
      <c r="BQ343" s="41" t="s">
        <v>2811</v>
      </c>
    </row>
    <row r="344" spans="1:69" s="3" customFormat="1" ht="67.5" x14ac:dyDescent="0.25">
      <c r="A344" s="35" t="s">
        <v>695</v>
      </c>
      <c r="B344" s="36" t="s">
        <v>418</v>
      </c>
      <c r="C344" s="432" t="s">
        <v>419</v>
      </c>
      <c r="D344" s="432"/>
      <c r="E344" s="432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3506</v>
      </c>
      <c r="O344" s="39">
        <v>99</v>
      </c>
      <c r="BP344" s="33"/>
      <c r="BQ344" s="41" t="s">
        <v>419</v>
      </c>
    </row>
    <row r="345" spans="1:69" s="3" customFormat="1" ht="15" x14ac:dyDescent="0.25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3507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3508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698</v>
      </c>
      <c r="B349" s="36" t="s">
        <v>1734</v>
      </c>
      <c r="C349" s="432" t="s">
        <v>2765</v>
      </c>
      <c r="D349" s="432"/>
      <c r="E349" s="432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BP349" s="33"/>
      <c r="BQ349" s="41" t="s">
        <v>2765</v>
      </c>
    </row>
    <row r="350" spans="1:69" s="3" customFormat="1" ht="67.5" x14ac:dyDescent="0.25">
      <c r="A350" s="35" t="s">
        <v>700</v>
      </c>
      <c r="B350" s="36" t="s">
        <v>1801</v>
      </c>
      <c r="C350" s="432" t="s">
        <v>2766</v>
      </c>
      <c r="D350" s="432"/>
      <c r="E350" s="432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BP350" s="33"/>
      <c r="BQ350" s="41" t="s">
        <v>2766</v>
      </c>
    </row>
    <row r="351" spans="1:69" s="3" customFormat="1" ht="67.5" x14ac:dyDescent="0.25">
      <c r="A351" s="35" t="s">
        <v>702</v>
      </c>
      <c r="B351" s="36" t="s">
        <v>1778</v>
      </c>
      <c r="C351" s="432" t="s">
        <v>2263</v>
      </c>
      <c r="D351" s="432"/>
      <c r="E351" s="432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BP351" s="33"/>
      <c r="BQ351" s="41" t="s">
        <v>2263</v>
      </c>
    </row>
    <row r="352" spans="1:69" s="3" customFormat="1" ht="67.5" x14ac:dyDescent="0.25">
      <c r="A352" s="35" t="s">
        <v>705</v>
      </c>
      <c r="B352" s="36" t="s">
        <v>1780</v>
      </c>
      <c r="C352" s="432" t="s">
        <v>2209</v>
      </c>
      <c r="D352" s="432"/>
      <c r="E352" s="432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BP352" s="33"/>
      <c r="BQ352" s="41" t="s">
        <v>2209</v>
      </c>
    </row>
    <row r="353" spans="1:69" s="3" customFormat="1" ht="67.5" x14ac:dyDescent="0.25">
      <c r="A353" s="35" t="s">
        <v>707</v>
      </c>
      <c r="B353" s="36" t="s">
        <v>1741</v>
      </c>
      <c r="C353" s="432" t="s">
        <v>2768</v>
      </c>
      <c r="D353" s="432"/>
      <c r="E353" s="432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BP353" s="33"/>
      <c r="BQ353" s="41" t="s">
        <v>2768</v>
      </c>
    </row>
    <row r="354" spans="1:69" s="3" customFormat="1" ht="67.5" x14ac:dyDescent="0.25">
      <c r="A354" s="35" t="s">
        <v>710</v>
      </c>
      <c r="B354" s="36" t="s">
        <v>1776</v>
      </c>
      <c r="C354" s="432" t="s">
        <v>1886</v>
      </c>
      <c r="D354" s="432"/>
      <c r="E354" s="432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BP354" s="33"/>
      <c r="BQ354" s="41" t="s">
        <v>1886</v>
      </c>
    </row>
    <row r="355" spans="1:69" s="3" customFormat="1" ht="67.5" x14ac:dyDescent="0.25">
      <c r="A355" s="35" t="s">
        <v>713</v>
      </c>
      <c r="B355" s="36" t="s">
        <v>1778</v>
      </c>
      <c r="C355" s="432" t="s">
        <v>1822</v>
      </c>
      <c r="D355" s="432"/>
      <c r="E355" s="432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BP355" s="33"/>
      <c r="BQ355" s="41" t="s">
        <v>1822</v>
      </c>
    </row>
    <row r="356" spans="1:69" s="3" customFormat="1" ht="67.5" x14ac:dyDescent="0.25">
      <c r="A356" s="35" t="s">
        <v>1872</v>
      </c>
      <c r="B356" s="36" t="s">
        <v>1788</v>
      </c>
      <c r="C356" s="432" t="s">
        <v>2817</v>
      </c>
      <c r="D356" s="432"/>
      <c r="E356" s="432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BP356" s="33"/>
      <c r="BQ356" s="41" t="s">
        <v>2817</v>
      </c>
    </row>
    <row r="357" spans="1:69" s="3" customFormat="1" ht="67.5" x14ac:dyDescent="0.25">
      <c r="A357" s="35" t="s">
        <v>724</v>
      </c>
      <c r="B357" s="36" t="s">
        <v>1741</v>
      </c>
      <c r="C357" s="432" t="s">
        <v>1742</v>
      </c>
      <c r="D357" s="432"/>
      <c r="E357" s="432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BP357" s="33"/>
      <c r="BQ357" s="41" t="s">
        <v>1742</v>
      </c>
    </row>
    <row r="358" spans="1:69" s="3" customFormat="1" ht="67.5" x14ac:dyDescent="0.25">
      <c r="A358" s="35" t="s">
        <v>1874</v>
      </c>
      <c r="B358" s="36" t="s">
        <v>1769</v>
      </c>
      <c r="C358" s="432" t="s">
        <v>1770</v>
      </c>
      <c r="D358" s="432"/>
      <c r="E358" s="432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BP358" s="33"/>
      <c r="BQ358" s="41" t="s">
        <v>1770</v>
      </c>
    </row>
    <row r="359" spans="1:69" s="3" customFormat="1" ht="67.5" x14ac:dyDescent="0.25">
      <c r="A359" s="35" t="s">
        <v>1875</v>
      </c>
      <c r="B359" s="36" t="s">
        <v>1776</v>
      </c>
      <c r="C359" s="432" t="s">
        <v>1883</v>
      </c>
      <c r="D359" s="432"/>
      <c r="E359" s="432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BP359" s="33"/>
      <c r="BQ359" s="41" t="s">
        <v>1883</v>
      </c>
    </row>
    <row r="360" spans="1:69" s="3" customFormat="1" ht="67.5" x14ac:dyDescent="0.25">
      <c r="A360" s="35" t="s">
        <v>736</v>
      </c>
      <c r="B360" s="36" t="s">
        <v>1778</v>
      </c>
      <c r="C360" s="432" t="s">
        <v>1884</v>
      </c>
      <c r="D360" s="432"/>
      <c r="E360" s="432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BP360" s="33"/>
      <c r="BQ360" s="41" t="s">
        <v>1884</v>
      </c>
    </row>
    <row r="361" spans="1:69" s="3" customFormat="1" ht="67.5" x14ac:dyDescent="0.25">
      <c r="A361" s="35" t="s">
        <v>746</v>
      </c>
      <c r="B361" s="36" t="s">
        <v>1780</v>
      </c>
      <c r="C361" s="432" t="s">
        <v>1885</v>
      </c>
      <c r="D361" s="432"/>
      <c r="E361" s="432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BP361" s="33"/>
      <c r="BQ361" s="41" t="s">
        <v>1885</v>
      </c>
    </row>
    <row r="362" spans="1:69" s="3" customFormat="1" ht="67.5" x14ac:dyDescent="0.25">
      <c r="A362" s="35" t="s">
        <v>1878</v>
      </c>
      <c r="B362" s="36" t="s">
        <v>1776</v>
      </c>
      <c r="C362" s="432" t="s">
        <v>1789</v>
      </c>
      <c r="D362" s="432"/>
      <c r="E362" s="432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BP362" s="33"/>
      <c r="BQ362" s="41" t="s">
        <v>1789</v>
      </c>
    </row>
    <row r="363" spans="1:69" s="3" customFormat="1" ht="67.5" x14ac:dyDescent="0.25">
      <c r="A363" s="35" t="s">
        <v>753</v>
      </c>
      <c r="B363" s="36" t="s">
        <v>1778</v>
      </c>
      <c r="C363" s="432" t="s">
        <v>1790</v>
      </c>
      <c r="D363" s="432"/>
      <c r="E363" s="432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BP363" s="33"/>
      <c r="BQ363" s="41" t="s">
        <v>1790</v>
      </c>
    </row>
    <row r="364" spans="1:69" s="3" customFormat="1" ht="67.5" x14ac:dyDescent="0.25">
      <c r="A364" s="35" t="s">
        <v>755</v>
      </c>
      <c r="B364" s="36" t="s">
        <v>1757</v>
      </c>
      <c r="C364" s="432" t="s">
        <v>1758</v>
      </c>
      <c r="D364" s="432"/>
      <c r="E364" s="432"/>
      <c r="F364" s="35" t="s">
        <v>238</v>
      </c>
      <c r="G364" s="55">
        <v>15</v>
      </c>
      <c r="H364" s="39" t="s">
        <v>1759</v>
      </c>
      <c r="I364" s="39" t="s">
        <v>1760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3509</v>
      </c>
      <c r="O364" s="39">
        <v>77432</v>
      </c>
      <c r="BP364" s="33"/>
      <c r="BQ364" s="41" t="s">
        <v>1758</v>
      </c>
    </row>
    <row r="365" spans="1:69" s="3" customFormat="1" ht="15" x14ac:dyDescent="0.25">
      <c r="A365" s="42"/>
      <c r="B365" s="43"/>
      <c r="C365" s="44" t="s">
        <v>3510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3511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3512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BP368" s="33"/>
      <c r="BQ368" s="41"/>
    </row>
    <row r="369" spans="1:70" s="3" customFormat="1" ht="67.5" x14ac:dyDescent="0.25">
      <c r="A369" s="35" t="s">
        <v>758</v>
      </c>
      <c r="B369" s="36" t="s">
        <v>1765</v>
      </c>
      <c r="C369" s="432" t="s">
        <v>3513</v>
      </c>
      <c r="D369" s="432"/>
      <c r="E369" s="432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BP369" s="33"/>
      <c r="BQ369" s="41" t="s">
        <v>3513</v>
      </c>
    </row>
    <row r="370" spans="1:70" s="3" customFormat="1" ht="15" x14ac:dyDescent="0.25">
      <c r="A370" s="42"/>
      <c r="B370" s="43"/>
      <c r="C370" s="44" t="s">
        <v>3514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70" s="3" customFormat="1" ht="67.5" x14ac:dyDescent="0.25">
      <c r="A371" s="35" t="s">
        <v>1880</v>
      </c>
      <c r="B371" s="36" t="s">
        <v>2286</v>
      </c>
      <c r="C371" s="432" t="s">
        <v>1774</v>
      </c>
      <c r="D371" s="432"/>
      <c r="E371" s="432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BP371" s="33"/>
      <c r="BQ371" s="41" t="s">
        <v>1774</v>
      </c>
    </row>
    <row r="372" spans="1:70" s="3" customFormat="1" ht="67.5" x14ac:dyDescent="0.25">
      <c r="A372" s="35" t="s">
        <v>763</v>
      </c>
      <c r="B372" s="36" t="s">
        <v>1911</v>
      </c>
      <c r="C372" s="432" t="s">
        <v>2779</v>
      </c>
      <c r="D372" s="432"/>
      <c r="E372" s="432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BP372" s="33"/>
      <c r="BQ372" s="41" t="s">
        <v>2779</v>
      </c>
    </row>
    <row r="373" spans="1:70" s="3" customFormat="1" ht="67.5" x14ac:dyDescent="0.25">
      <c r="A373" s="35" t="s">
        <v>771</v>
      </c>
      <c r="B373" s="36" t="s">
        <v>1913</v>
      </c>
      <c r="C373" s="432" t="s">
        <v>1784</v>
      </c>
      <c r="D373" s="432"/>
      <c r="E373" s="432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BP373" s="33"/>
      <c r="BQ373" s="41" t="s">
        <v>1784</v>
      </c>
    </row>
    <row r="374" spans="1:70" s="3" customFormat="1" ht="67.5" x14ac:dyDescent="0.25">
      <c r="A374" s="35" t="s">
        <v>774</v>
      </c>
      <c r="B374" s="36" t="s">
        <v>870</v>
      </c>
      <c r="C374" s="432" t="s">
        <v>871</v>
      </c>
      <c r="D374" s="432"/>
      <c r="E374" s="432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3515</v>
      </c>
      <c r="O374" s="39">
        <v>358</v>
      </c>
      <c r="BP374" s="33"/>
      <c r="BQ374" s="41" t="s">
        <v>871</v>
      </c>
    </row>
    <row r="375" spans="1:70" s="3" customFormat="1" ht="15" x14ac:dyDescent="0.25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70" s="3" customFormat="1" ht="15" x14ac:dyDescent="0.25">
      <c r="A376" s="47"/>
      <c r="B376" s="48"/>
      <c r="C376" s="48"/>
      <c r="D376" s="48"/>
      <c r="E376" s="49" t="s">
        <v>3516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BP376" s="33"/>
      <c r="BQ376" s="41"/>
    </row>
    <row r="377" spans="1:70" s="3" customFormat="1" ht="15" x14ac:dyDescent="0.25">
      <c r="A377" s="47"/>
      <c r="B377" s="48"/>
      <c r="C377" s="48"/>
      <c r="D377" s="48"/>
      <c r="E377" s="49" t="s">
        <v>3517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BP377" s="33"/>
      <c r="BQ377" s="41"/>
    </row>
    <row r="378" spans="1:70" s="3" customFormat="1" ht="15" x14ac:dyDescent="0.25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BP378" s="33"/>
      <c r="BQ378" s="41"/>
    </row>
    <row r="379" spans="1:70" s="3" customFormat="1" ht="67.5" x14ac:dyDescent="0.25">
      <c r="A379" s="35" t="s">
        <v>779</v>
      </c>
      <c r="B379" s="36" t="s">
        <v>1755</v>
      </c>
      <c r="C379" s="432" t="s">
        <v>3485</v>
      </c>
      <c r="D379" s="432"/>
      <c r="E379" s="432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BP379" s="33"/>
      <c r="BQ379" s="41" t="s">
        <v>3485</v>
      </c>
    </row>
    <row r="380" spans="1:70" s="3" customFormat="1" ht="15" x14ac:dyDescent="0.25">
      <c r="A380" s="42"/>
      <c r="B380" s="43"/>
      <c r="C380" s="44" t="s">
        <v>2836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BP380" s="33"/>
      <c r="BQ380" s="41"/>
    </row>
    <row r="381" spans="1:70" s="3" customFormat="1" ht="67.5" x14ac:dyDescent="0.25">
      <c r="A381" s="35" t="s">
        <v>788</v>
      </c>
      <c r="B381" s="36" t="s">
        <v>1743</v>
      </c>
      <c r="C381" s="432" t="s">
        <v>2837</v>
      </c>
      <c r="D381" s="432"/>
      <c r="E381" s="432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BP381" s="33"/>
      <c r="BQ381" s="41" t="s">
        <v>2837</v>
      </c>
    </row>
    <row r="382" spans="1:70" s="3" customFormat="1" ht="67.5" x14ac:dyDescent="0.25">
      <c r="A382" s="35" t="s">
        <v>792</v>
      </c>
      <c r="B382" s="36" t="s">
        <v>3518</v>
      </c>
      <c r="C382" s="432" t="s">
        <v>2839</v>
      </c>
      <c r="D382" s="432"/>
      <c r="E382" s="432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BP382" s="33"/>
      <c r="BQ382" s="41" t="s">
        <v>2839</v>
      </c>
    </row>
    <row r="383" spans="1:70" s="3" customFormat="1" ht="67.5" x14ac:dyDescent="0.25">
      <c r="A383" s="35" t="s">
        <v>794</v>
      </c>
      <c r="B383" s="36" t="s">
        <v>3518</v>
      </c>
      <c r="C383" s="432" t="s">
        <v>3261</v>
      </c>
      <c r="D383" s="432"/>
      <c r="E383" s="432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BP383" s="33"/>
      <c r="BQ383" s="41" t="s">
        <v>3261</v>
      </c>
    </row>
    <row r="384" spans="1:70" s="3" customFormat="1" ht="22.5" x14ac:dyDescent="0.25">
      <c r="A384" s="440" t="s">
        <v>938</v>
      </c>
      <c r="B384" s="441"/>
      <c r="C384" s="441"/>
      <c r="D384" s="441"/>
      <c r="E384" s="441"/>
      <c r="F384" s="441"/>
      <c r="G384" s="441"/>
      <c r="H384" s="441"/>
      <c r="I384" s="441"/>
      <c r="J384" s="441"/>
      <c r="K384" s="442"/>
      <c r="L384" s="39">
        <v>57816795</v>
      </c>
      <c r="M384" s="39">
        <v>1520034</v>
      </c>
      <c r="N384" s="39" t="s">
        <v>3519</v>
      </c>
      <c r="O384" s="39">
        <v>48576991</v>
      </c>
      <c r="BR384" s="41" t="s">
        <v>938</v>
      </c>
    </row>
    <row r="385" spans="1:71" s="3" customFormat="1" ht="15" x14ac:dyDescent="0.25">
      <c r="A385" s="440" t="s">
        <v>940</v>
      </c>
      <c r="B385" s="441"/>
      <c r="C385" s="441"/>
      <c r="D385" s="441"/>
      <c r="E385" s="441"/>
      <c r="F385" s="441"/>
      <c r="G385" s="441"/>
      <c r="H385" s="441"/>
      <c r="I385" s="441"/>
      <c r="J385" s="441"/>
      <c r="K385" s="442"/>
      <c r="L385" s="39">
        <v>1506781</v>
      </c>
      <c r="M385" s="39"/>
      <c r="N385" s="39"/>
      <c r="O385" s="39"/>
      <c r="BR385" s="41" t="s">
        <v>940</v>
      </c>
    </row>
    <row r="386" spans="1:71" s="3" customFormat="1" ht="15" x14ac:dyDescent="0.25">
      <c r="A386" s="437" t="s">
        <v>941</v>
      </c>
      <c r="B386" s="438"/>
      <c r="C386" s="438"/>
      <c r="D386" s="438"/>
      <c r="E386" s="438"/>
      <c r="F386" s="438"/>
      <c r="G386" s="438"/>
      <c r="H386" s="438"/>
      <c r="I386" s="438"/>
      <c r="J386" s="438"/>
      <c r="K386" s="439"/>
      <c r="L386" s="61"/>
      <c r="M386" s="61"/>
      <c r="N386" s="61"/>
      <c r="O386" s="61"/>
      <c r="BR386" s="41"/>
      <c r="BS386" s="2" t="s">
        <v>941</v>
      </c>
    </row>
    <row r="387" spans="1:71" s="3" customFormat="1" ht="15" x14ac:dyDescent="0.25">
      <c r="A387" s="437" t="s">
        <v>3520</v>
      </c>
      <c r="B387" s="438"/>
      <c r="C387" s="438"/>
      <c r="D387" s="438"/>
      <c r="E387" s="438"/>
      <c r="F387" s="438"/>
      <c r="G387" s="438"/>
      <c r="H387" s="438"/>
      <c r="I387" s="438"/>
      <c r="J387" s="438"/>
      <c r="K387" s="439"/>
      <c r="L387" s="61">
        <v>25482</v>
      </c>
      <c r="M387" s="61"/>
      <c r="N387" s="61"/>
      <c r="O387" s="61"/>
      <c r="BR387" s="41"/>
      <c r="BS387" s="2" t="s">
        <v>3520</v>
      </c>
    </row>
    <row r="388" spans="1:71" s="3" customFormat="1" ht="15" x14ac:dyDescent="0.25">
      <c r="A388" s="437" t="s">
        <v>3521</v>
      </c>
      <c r="B388" s="438"/>
      <c r="C388" s="438"/>
      <c r="D388" s="438"/>
      <c r="E388" s="438"/>
      <c r="F388" s="438"/>
      <c r="G388" s="438"/>
      <c r="H388" s="438"/>
      <c r="I388" s="438"/>
      <c r="J388" s="438"/>
      <c r="K388" s="439"/>
      <c r="L388" s="61">
        <v>222885</v>
      </c>
      <c r="M388" s="61"/>
      <c r="N388" s="61"/>
      <c r="O388" s="61"/>
      <c r="BR388" s="41"/>
      <c r="BS388" s="2" t="s">
        <v>3521</v>
      </c>
    </row>
    <row r="389" spans="1:71" s="3" customFormat="1" ht="15" x14ac:dyDescent="0.25">
      <c r="A389" s="437" t="s">
        <v>3522</v>
      </c>
      <c r="B389" s="438"/>
      <c r="C389" s="438"/>
      <c r="D389" s="438"/>
      <c r="E389" s="438"/>
      <c r="F389" s="438"/>
      <c r="G389" s="438"/>
      <c r="H389" s="438"/>
      <c r="I389" s="438"/>
      <c r="J389" s="438"/>
      <c r="K389" s="439"/>
      <c r="L389" s="61">
        <v>1258414</v>
      </c>
      <c r="M389" s="61"/>
      <c r="N389" s="61"/>
      <c r="O389" s="61"/>
      <c r="BR389" s="41"/>
      <c r="BS389" s="2" t="s">
        <v>3522</v>
      </c>
    </row>
    <row r="390" spans="1:71" s="3" customFormat="1" ht="15" x14ac:dyDescent="0.25">
      <c r="A390" s="440" t="s">
        <v>945</v>
      </c>
      <c r="B390" s="441"/>
      <c r="C390" s="441"/>
      <c r="D390" s="441"/>
      <c r="E390" s="441"/>
      <c r="F390" s="441"/>
      <c r="G390" s="441"/>
      <c r="H390" s="441"/>
      <c r="I390" s="441"/>
      <c r="J390" s="441"/>
      <c r="K390" s="442"/>
      <c r="L390" s="39">
        <v>797484</v>
      </c>
      <c r="M390" s="39"/>
      <c r="N390" s="39"/>
      <c r="O390" s="39"/>
      <c r="BR390" s="41" t="s">
        <v>945</v>
      </c>
    </row>
    <row r="391" spans="1:71" s="3" customFormat="1" ht="15" x14ac:dyDescent="0.25">
      <c r="A391" s="437" t="s">
        <v>941</v>
      </c>
      <c r="B391" s="438"/>
      <c r="C391" s="438"/>
      <c r="D391" s="438"/>
      <c r="E391" s="438"/>
      <c r="F391" s="438"/>
      <c r="G391" s="438"/>
      <c r="H391" s="438"/>
      <c r="I391" s="438"/>
      <c r="J391" s="438"/>
      <c r="K391" s="439"/>
      <c r="L391" s="61"/>
      <c r="M391" s="61"/>
      <c r="N391" s="61"/>
      <c r="O391" s="61"/>
      <c r="BR391" s="41"/>
      <c r="BS391" s="2" t="s">
        <v>941</v>
      </c>
    </row>
    <row r="392" spans="1:71" s="3" customFormat="1" ht="15" x14ac:dyDescent="0.25">
      <c r="A392" s="437" t="s">
        <v>3523</v>
      </c>
      <c r="B392" s="438"/>
      <c r="C392" s="438"/>
      <c r="D392" s="438"/>
      <c r="E392" s="438"/>
      <c r="F392" s="438"/>
      <c r="G392" s="438"/>
      <c r="H392" s="438"/>
      <c r="I392" s="438"/>
      <c r="J392" s="438"/>
      <c r="K392" s="439"/>
      <c r="L392" s="61">
        <v>11452</v>
      </c>
      <c r="M392" s="61"/>
      <c r="N392" s="61"/>
      <c r="O392" s="61"/>
      <c r="BR392" s="41"/>
      <c r="BS392" s="2" t="s">
        <v>3523</v>
      </c>
    </row>
    <row r="393" spans="1:71" s="3" customFormat="1" ht="15" x14ac:dyDescent="0.25">
      <c r="A393" s="437" t="s">
        <v>3524</v>
      </c>
      <c r="B393" s="438"/>
      <c r="C393" s="438"/>
      <c r="D393" s="438"/>
      <c r="E393" s="438"/>
      <c r="F393" s="438"/>
      <c r="G393" s="438"/>
      <c r="H393" s="438"/>
      <c r="I393" s="438"/>
      <c r="J393" s="438"/>
      <c r="K393" s="439"/>
      <c r="L393" s="61">
        <v>661049</v>
      </c>
      <c r="M393" s="61"/>
      <c r="N393" s="61"/>
      <c r="O393" s="61"/>
      <c r="BR393" s="41"/>
      <c r="BS393" s="2" t="s">
        <v>3524</v>
      </c>
    </row>
    <row r="394" spans="1:71" s="3" customFormat="1" ht="15" x14ac:dyDescent="0.25">
      <c r="A394" s="437" t="s">
        <v>3525</v>
      </c>
      <c r="B394" s="438"/>
      <c r="C394" s="438"/>
      <c r="D394" s="438"/>
      <c r="E394" s="438"/>
      <c r="F394" s="438"/>
      <c r="G394" s="438"/>
      <c r="H394" s="438"/>
      <c r="I394" s="438"/>
      <c r="J394" s="438"/>
      <c r="K394" s="439"/>
      <c r="L394" s="61">
        <v>124346</v>
      </c>
      <c r="M394" s="61"/>
      <c r="N394" s="61"/>
      <c r="O394" s="61"/>
      <c r="BR394" s="41"/>
      <c r="BS394" s="2" t="s">
        <v>3525</v>
      </c>
    </row>
    <row r="395" spans="1:71" s="3" customFormat="1" ht="15" x14ac:dyDescent="0.25">
      <c r="A395" s="437" t="s">
        <v>3526</v>
      </c>
      <c r="B395" s="438"/>
      <c r="C395" s="438"/>
      <c r="D395" s="438"/>
      <c r="E395" s="438"/>
      <c r="F395" s="438"/>
      <c r="G395" s="438"/>
      <c r="H395" s="438"/>
      <c r="I395" s="438"/>
      <c r="J395" s="438"/>
      <c r="K395" s="439"/>
      <c r="L395" s="61">
        <v>637</v>
      </c>
      <c r="M395" s="61"/>
      <c r="N395" s="61"/>
      <c r="O395" s="61"/>
      <c r="BR395" s="41"/>
      <c r="BS395" s="2" t="s">
        <v>3526</v>
      </c>
    </row>
    <row r="396" spans="1:71" s="3" customFormat="1" ht="15" x14ac:dyDescent="0.25">
      <c r="A396" s="440" t="s">
        <v>951</v>
      </c>
      <c r="B396" s="441"/>
      <c r="C396" s="441"/>
      <c r="D396" s="441"/>
      <c r="E396" s="441"/>
      <c r="F396" s="441"/>
      <c r="G396" s="441"/>
      <c r="H396" s="441"/>
      <c r="I396" s="441"/>
      <c r="J396" s="441"/>
      <c r="K396" s="442"/>
      <c r="L396" s="39"/>
      <c r="M396" s="39"/>
      <c r="N396" s="39"/>
      <c r="O396" s="39"/>
      <c r="BR396" s="41" t="s">
        <v>951</v>
      </c>
    </row>
    <row r="397" spans="1:71" s="3" customFormat="1" ht="15" x14ac:dyDescent="0.25">
      <c r="A397" s="437" t="s">
        <v>952</v>
      </c>
      <c r="B397" s="438"/>
      <c r="C397" s="438"/>
      <c r="D397" s="438"/>
      <c r="E397" s="438"/>
      <c r="F397" s="438"/>
      <c r="G397" s="438"/>
      <c r="H397" s="438"/>
      <c r="I397" s="438"/>
      <c r="J397" s="438"/>
      <c r="K397" s="439"/>
      <c r="L397" s="61"/>
      <c r="M397" s="61"/>
      <c r="N397" s="61"/>
      <c r="O397" s="61"/>
      <c r="BR397" s="41"/>
      <c r="BS397" s="2" t="s">
        <v>952</v>
      </c>
    </row>
    <row r="398" spans="1:71" s="3" customFormat="1" ht="15" x14ac:dyDescent="0.25">
      <c r="A398" s="437" t="s">
        <v>2007</v>
      </c>
      <c r="B398" s="438"/>
      <c r="C398" s="438"/>
      <c r="D398" s="438"/>
      <c r="E398" s="438"/>
      <c r="F398" s="438"/>
      <c r="G398" s="438"/>
      <c r="H398" s="438"/>
      <c r="I398" s="438"/>
      <c r="J398" s="438"/>
      <c r="K398" s="439"/>
      <c r="L398" s="61"/>
      <c r="M398" s="61"/>
      <c r="N398" s="61"/>
      <c r="O398" s="61"/>
      <c r="BR398" s="41"/>
      <c r="BS398" s="2" t="s">
        <v>2007</v>
      </c>
    </row>
    <row r="399" spans="1:71" s="3" customFormat="1" ht="23.25" x14ac:dyDescent="0.25">
      <c r="A399" s="437" t="s">
        <v>3527</v>
      </c>
      <c r="B399" s="438"/>
      <c r="C399" s="438"/>
      <c r="D399" s="438"/>
      <c r="E399" s="438"/>
      <c r="F399" s="438"/>
      <c r="G399" s="438"/>
      <c r="H399" s="438"/>
      <c r="I399" s="438"/>
      <c r="J399" s="438"/>
      <c r="K399" s="439"/>
      <c r="L399" s="61">
        <v>48285305</v>
      </c>
      <c r="M399" s="61"/>
      <c r="N399" s="61"/>
      <c r="O399" s="61">
        <v>48285305</v>
      </c>
      <c r="BR399" s="41"/>
      <c r="BS399" s="2" t="s">
        <v>3527</v>
      </c>
    </row>
    <row r="400" spans="1:71" s="3" customFormat="1" ht="15" x14ac:dyDescent="0.25">
      <c r="A400" s="437" t="s">
        <v>953</v>
      </c>
      <c r="B400" s="438"/>
      <c r="C400" s="438"/>
      <c r="D400" s="438"/>
      <c r="E400" s="438"/>
      <c r="F400" s="438"/>
      <c r="G400" s="438"/>
      <c r="H400" s="438"/>
      <c r="I400" s="438"/>
      <c r="J400" s="438"/>
      <c r="K400" s="439"/>
      <c r="L400" s="61"/>
      <c r="M400" s="61"/>
      <c r="N400" s="61"/>
      <c r="O400" s="61"/>
      <c r="BR400" s="41"/>
      <c r="BS400" s="2" t="s">
        <v>953</v>
      </c>
    </row>
    <row r="401" spans="1:71" s="3" customFormat="1" ht="15" x14ac:dyDescent="0.25">
      <c r="A401" s="437" t="s">
        <v>3528</v>
      </c>
      <c r="B401" s="438"/>
      <c r="C401" s="438"/>
      <c r="D401" s="438"/>
      <c r="E401" s="438"/>
      <c r="F401" s="438"/>
      <c r="G401" s="438"/>
      <c r="H401" s="438"/>
      <c r="I401" s="438"/>
      <c r="J401" s="438"/>
      <c r="K401" s="439"/>
      <c r="L401" s="61">
        <v>1401</v>
      </c>
      <c r="M401" s="61">
        <v>1159</v>
      </c>
      <c r="N401" s="61">
        <v>242</v>
      </c>
      <c r="O401" s="61"/>
      <c r="BR401" s="41"/>
      <c r="BS401" s="2" t="s">
        <v>3528</v>
      </c>
    </row>
    <row r="402" spans="1:71" s="3" customFormat="1" ht="15" x14ac:dyDescent="0.25">
      <c r="A402" s="437" t="s">
        <v>2554</v>
      </c>
      <c r="B402" s="438"/>
      <c r="C402" s="438"/>
      <c r="D402" s="438"/>
      <c r="E402" s="438"/>
      <c r="F402" s="438"/>
      <c r="G402" s="438"/>
      <c r="H402" s="438"/>
      <c r="I402" s="438"/>
      <c r="J402" s="438"/>
      <c r="K402" s="439"/>
      <c r="L402" s="61">
        <v>1124</v>
      </c>
      <c r="M402" s="61"/>
      <c r="N402" s="61"/>
      <c r="O402" s="61"/>
      <c r="BR402" s="41"/>
      <c r="BS402" s="2" t="s">
        <v>2554</v>
      </c>
    </row>
    <row r="403" spans="1:71" s="3" customFormat="1" ht="15" x14ac:dyDescent="0.25">
      <c r="A403" s="437" t="s">
        <v>2555</v>
      </c>
      <c r="B403" s="438"/>
      <c r="C403" s="438"/>
      <c r="D403" s="438"/>
      <c r="E403" s="438"/>
      <c r="F403" s="438"/>
      <c r="G403" s="438"/>
      <c r="H403" s="438"/>
      <c r="I403" s="438"/>
      <c r="J403" s="438"/>
      <c r="K403" s="439"/>
      <c r="L403" s="61">
        <v>637</v>
      </c>
      <c r="M403" s="61"/>
      <c r="N403" s="61"/>
      <c r="O403" s="61"/>
      <c r="BR403" s="41"/>
      <c r="BS403" s="2" t="s">
        <v>2555</v>
      </c>
    </row>
    <row r="404" spans="1:71" s="3" customFormat="1" ht="15" x14ac:dyDescent="0.25">
      <c r="A404" s="437" t="s">
        <v>957</v>
      </c>
      <c r="B404" s="438"/>
      <c r="C404" s="438"/>
      <c r="D404" s="438"/>
      <c r="E404" s="438"/>
      <c r="F404" s="438"/>
      <c r="G404" s="438"/>
      <c r="H404" s="438"/>
      <c r="I404" s="438"/>
      <c r="J404" s="438"/>
      <c r="K404" s="439"/>
      <c r="L404" s="61">
        <v>3162</v>
      </c>
      <c r="M404" s="61"/>
      <c r="N404" s="61"/>
      <c r="O404" s="61"/>
      <c r="BR404" s="41"/>
      <c r="BS404" s="2" t="s">
        <v>957</v>
      </c>
    </row>
    <row r="405" spans="1:71" s="3" customFormat="1" ht="15" x14ac:dyDescent="0.25">
      <c r="A405" s="437" t="s">
        <v>2012</v>
      </c>
      <c r="B405" s="438"/>
      <c r="C405" s="438"/>
      <c r="D405" s="438"/>
      <c r="E405" s="438"/>
      <c r="F405" s="438"/>
      <c r="G405" s="438"/>
      <c r="H405" s="438"/>
      <c r="I405" s="438"/>
      <c r="J405" s="438"/>
      <c r="K405" s="439"/>
      <c r="L405" s="61"/>
      <c r="M405" s="61"/>
      <c r="N405" s="61"/>
      <c r="O405" s="61"/>
      <c r="BR405" s="41"/>
      <c r="BS405" s="2" t="s">
        <v>2012</v>
      </c>
    </row>
    <row r="406" spans="1:71" s="3" customFormat="1" ht="15" x14ac:dyDescent="0.25">
      <c r="A406" s="437" t="s">
        <v>3529</v>
      </c>
      <c r="B406" s="438"/>
      <c r="C406" s="438"/>
      <c r="D406" s="438"/>
      <c r="E406" s="438"/>
      <c r="F406" s="438"/>
      <c r="G406" s="438"/>
      <c r="H406" s="438"/>
      <c r="I406" s="438"/>
      <c r="J406" s="438"/>
      <c r="K406" s="439"/>
      <c r="L406" s="61">
        <v>28631</v>
      </c>
      <c r="M406" s="61">
        <v>28631</v>
      </c>
      <c r="N406" s="61"/>
      <c r="O406" s="61"/>
      <c r="BR406" s="41"/>
      <c r="BS406" s="2" t="s">
        <v>3529</v>
      </c>
    </row>
    <row r="407" spans="1:71" s="3" customFormat="1" ht="15" x14ac:dyDescent="0.25">
      <c r="A407" s="437" t="s">
        <v>3530</v>
      </c>
      <c r="B407" s="438"/>
      <c r="C407" s="438"/>
      <c r="D407" s="438"/>
      <c r="E407" s="438"/>
      <c r="F407" s="438"/>
      <c r="G407" s="438"/>
      <c r="H407" s="438"/>
      <c r="I407" s="438"/>
      <c r="J407" s="438"/>
      <c r="K407" s="439"/>
      <c r="L407" s="61">
        <v>25482</v>
      </c>
      <c r="M407" s="61"/>
      <c r="N407" s="61"/>
      <c r="O407" s="61"/>
      <c r="BR407" s="41"/>
      <c r="BS407" s="2" t="s">
        <v>3530</v>
      </c>
    </row>
    <row r="408" spans="1:71" s="3" customFormat="1" ht="15" x14ac:dyDescent="0.25">
      <c r="A408" s="437" t="s">
        <v>3531</v>
      </c>
      <c r="B408" s="438"/>
      <c r="C408" s="438"/>
      <c r="D408" s="438"/>
      <c r="E408" s="438"/>
      <c r="F408" s="438"/>
      <c r="G408" s="438"/>
      <c r="H408" s="438"/>
      <c r="I408" s="438"/>
      <c r="J408" s="438"/>
      <c r="K408" s="439"/>
      <c r="L408" s="61">
        <v>11452</v>
      </c>
      <c r="M408" s="61"/>
      <c r="N408" s="61"/>
      <c r="O408" s="61"/>
      <c r="BR408" s="41"/>
      <c r="BS408" s="2" t="s">
        <v>3531</v>
      </c>
    </row>
    <row r="409" spans="1:71" s="3" customFormat="1" ht="15" x14ac:dyDescent="0.25">
      <c r="A409" s="437" t="s">
        <v>957</v>
      </c>
      <c r="B409" s="438"/>
      <c r="C409" s="438"/>
      <c r="D409" s="438"/>
      <c r="E409" s="438"/>
      <c r="F409" s="438"/>
      <c r="G409" s="438"/>
      <c r="H409" s="438"/>
      <c r="I409" s="438"/>
      <c r="J409" s="438"/>
      <c r="K409" s="439"/>
      <c r="L409" s="61">
        <v>65565</v>
      </c>
      <c r="M409" s="61"/>
      <c r="N409" s="61"/>
      <c r="O409" s="61"/>
      <c r="BR409" s="41"/>
      <c r="BS409" s="2" t="s">
        <v>957</v>
      </c>
    </row>
    <row r="410" spans="1:71" s="3" customFormat="1" ht="15" x14ac:dyDescent="0.25">
      <c r="A410" s="437" t="s">
        <v>958</v>
      </c>
      <c r="B410" s="438"/>
      <c r="C410" s="438"/>
      <c r="D410" s="438"/>
      <c r="E410" s="438"/>
      <c r="F410" s="438"/>
      <c r="G410" s="438"/>
      <c r="H410" s="438"/>
      <c r="I410" s="438"/>
      <c r="J410" s="438"/>
      <c r="K410" s="439"/>
      <c r="L410" s="61">
        <v>48354032</v>
      </c>
      <c r="M410" s="61"/>
      <c r="N410" s="61"/>
      <c r="O410" s="61"/>
      <c r="BR410" s="41"/>
      <c r="BS410" s="2" t="s">
        <v>958</v>
      </c>
    </row>
    <row r="411" spans="1:71" s="3" customFormat="1" ht="15" x14ac:dyDescent="0.25">
      <c r="A411" s="437" t="s">
        <v>959</v>
      </c>
      <c r="B411" s="438"/>
      <c r="C411" s="438"/>
      <c r="D411" s="438"/>
      <c r="E411" s="438"/>
      <c r="F411" s="438"/>
      <c r="G411" s="438"/>
      <c r="H411" s="438"/>
      <c r="I411" s="438"/>
      <c r="J411" s="438"/>
      <c r="K411" s="439"/>
      <c r="L411" s="61"/>
      <c r="M411" s="61"/>
      <c r="N411" s="61"/>
      <c r="O411" s="61"/>
      <c r="BR411" s="41"/>
      <c r="BS411" s="2" t="s">
        <v>959</v>
      </c>
    </row>
    <row r="412" spans="1:71" s="3" customFormat="1" ht="15" x14ac:dyDescent="0.25">
      <c r="A412" s="437" t="s">
        <v>960</v>
      </c>
      <c r="B412" s="438"/>
      <c r="C412" s="438"/>
      <c r="D412" s="438"/>
      <c r="E412" s="438"/>
      <c r="F412" s="438"/>
      <c r="G412" s="438"/>
      <c r="H412" s="438"/>
      <c r="I412" s="438"/>
      <c r="J412" s="438"/>
      <c r="K412" s="439"/>
      <c r="L412" s="61"/>
      <c r="M412" s="61"/>
      <c r="N412" s="61"/>
      <c r="O412" s="61"/>
      <c r="BR412" s="41"/>
      <c r="BS412" s="2" t="s">
        <v>960</v>
      </c>
    </row>
    <row r="413" spans="1:71" s="3" customFormat="1" ht="22.5" x14ac:dyDescent="0.25">
      <c r="A413" s="437" t="s">
        <v>3532</v>
      </c>
      <c r="B413" s="438"/>
      <c r="C413" s="438"/>
      <c r="D413" s="438"/>
      <c r="E413" s="438"/>
      <c r="F413" s="438"/>
      <c r="G413" s="438"/>
      <c r="H413" s="438"/>
      <c r="I413" s="438"/>
      <c r="J413" s="438"/>
      <c r="K413" s="439"/>
      <c r="L413" s="61">
        <v>1787648</v>
      </c>
      <c r="M413" s="61">
        <v>1255628</v>
      </c>
      <c r="N413" s="61" t="s">
        <v>3533</v>
      </c>
      <c r="O413" s="61">
        <v>282758</v>
      </c>
      <c r="BR413" s="41"/>
      <c r="BS413" s="2" t="s">
        <v>3532</v>
      </c>
    </row>
    <row r="414" spans="1:71" s="3" customFormat="1" ht="15" x14ac:dyDescent="0.25">
      <c r="A414" s="437" t="s">
        <v>3534</v>
      </c>
      <c r="B414" s="438"/>
      <c r="C414" s="438"/>
      <c r="D414" s="438"/>
      <c r="E414" s="438"/>
      <c r="F414" s="438"/>
      <c r="G414" s="438"/>
      <c r="H414" s="438"/>
      <c r="I414" s="438"/>
      <c r="J414" s="438"/>
      <c r="K414" s="439"/>
      <c r="L414" s="61">
        <v>1257290</v>
      </c>
      <c r="M414" s="61"/>
      <c r="N414" s="61"/>
      <c r="O414" s="61"/>
      <c r="BR414" s="41"/>
      <c r="BS414" s="2" t="s">
        <v>3534</v>
      </c>
    </row>
    <row r="415" spans="1:71" s="3" customFormat="1" ht="15" x14ac:dyDescent="0.25">
      <c r="A415" s="437" t="s">
        <v>3535</v>
      </c>
      <c r="B415" s="438"/>
      <c r="C415" s="438"/>
      <c r="D415" s="438"/>
      <c r="E415" s="438"/>
      <c r="F415" s="438"/>
      <c r="G415" s="438"/>
      <c r="H415" s="438"/>
      <c r="I415" s="438"/>
      <c r="J415" s="438"/>
      <c r="K415" s="439"/>
      <c r="L415" s="61">
        <v>661049</v>
      </c>
      <c r="M415" s="61"/>
      <c r="N415" s="61"/>
      <c r="O415" s="61"/>
      <c r="BR415" s="41"/>
      <c r="BS415" s="2" t="s">
        <v>3535</v>
      </c>
    </row>
    <row r="416" spans="1:71" s="3" customFormat="1" ht="15" x14ac:dyDescent="0.25">
      <c r="A416" s="437" t="s">
        <v>957</v>
      </c>
      <c r="B416" s="438"/>
      <c r="C416" s="438"/>
      <c r="D416" s="438"/>
      <c r="E416" s="438"/>
      <c r="F416" s="438"/>
      <c r="G416" s="438"/>
      <c r="H416" s="438"/>
      <c r="I416" s="438"/>
      <c r="J416" s="438"/>
      <c r="K416" s="439"/>
      <c r="L416" s="61">
        <v>3705987</v>
      </c>
      <c r="M416" s="61"/>
      <c r="N416" s="61"/>
      <c r="O416" s="61"/>
      <c r="BR416" s="41"/>
      <c r="BS416" s="2" t="s">
        <v>957</v>
      </c>
    </row>
    <row r="417" spans="1:71" s="3" customFormat="1" ht="15" x14ac:dyDescent="0.25">
      <c r="A417" s="437" t="s">
        <v>979</v>
      </c>
      <c r="B417" s="438"/>
      <c r="C417" s="438"/>
      <c r="D417" s="438"/>
      <c r="E417" s="438"/>
      <c r="F417" s="438"/>
      <c r="G417" s="438"/>
      <c r="H417" s="438"/>
      <c r="I417" s="438"/>
      <c r="J417" s="438"/>
      <c r="K417" s="439"/>
      <c r="L417" s="61"/>
      <c r="M417" s="61"/>
      <c r="N417" s="61"/>
      <c r="O417" s="61"/>
      <c r="BR417" s="41"/>
      <c r="BS417" s="2" t="s">
        <v>979</v>
      </c>
    </row>
    <row r="418" spans="1:71" s="3" customFormat="1" ht="15" x14ac:dyDescent="0.25">
      <c r="A418" s="437" t="s">
        <v>3536</v>
      </c>
      <c r="B418" s="438"/>
      <c r="C418" s="438"/>
      <c r="D418" s="438"/>
      <c r="E418" s="438"/>
      <c r="F418" s="438"/>
      <c r="G418" s="438"/>
      <c r="H418" s="438"/>
      <c r="I418" s="438"/>
      <c r="J418" s="438"/>
      <c r="K418" s="439"/>
      <c r="L418" s="61">
        <v>243544</v>
      </c>
      <c r="M418" s="61">
        <v>234616</v>
      </c>
      <c r="N418" s="61"/>
      <c r="O418" s="61">
        <v>8928</v>
      </c>
      <c r="BR418" s="41"/>
      <c r="BS418" s="2" t="s">
        <v>3536</v>
      </c>
    </row>
    <row r="419" spans="1:71" s="3" customFormat="1" ht="15" x14ac:dyDescent="0.25">
      <c r="A419" s="437" t="s">
        <v>3537</v>
      </c>
      <c r="B419" s="438"/>
      <c r="C419" s="438"/>
      <c r="D419" s="438"/>
      <c r="E419" s="438"/>
      <c r="F419" s="438"/>
      <c r="G419" s="438"/>
      <c r="H419" s="438"/>
      <c r="I419" s="438"/>
      <c r="J419" s="438"/>
      <c r="K419" s="439"/>
      <c r="L419" s="61">
        <v>222885</v>
      </c>
      <c r="M419" s="61"/>
      <c r="N419" s="61"/>
      <c r="O419" s="61"/>
      <c r="BR419" s="41"/>
      <c r="BS419" s="2" t="s">
        <v>3537</v>
      </c>
    </row>
    <row r="420" spans="1:71" s="3" customFormat="1" ht="15" x14ac:dyDescent="0.25">
      <c r="A420" s="437" t="s">
        <v>3538</v>
      </c>
      <c r="B420" s="438"/>
      <c r="C420" s="438"/>
      <c r="D420" s="438"/>
      <c r="E420" s="438"/>
      <c r="F420" s="438"/>
      <c r="G420" s="438"/>
      <c r="H420" s="438"/>
      <c r="I420" s="438"/>
      <c r="J420" s="438"/>
      <c r="K420" s="439"/>
      <c r="L420" s="61">
        <v>124346</v>
      </c>
      <c r="M420" s="61"/>
      <c r="N420" s="61"/>
      <c r="O420" s="61"/>
      <c r="BR420" s="41"/>
      <c r="BS420" s="2" t="s">
        <v>3538</v>
      </c>
    </row>
    <row r="421" spans="1:71" s="3" customFormat="1" ht="15" x14ac:dyDescent="0.25">
      <c r="A421" s="437" t="s">
        <v>957</v>
      </c>
      <c r="B421" s="438"/>
      <c r="C421" s="438"/>
      <c r="D421" s="438"/>
      <c r="E421" s="438"/>
      <c r="F421" s="438"/>
      <c r="G421" s="438"/>
      <c r="H421" s="438"/>
      <c r="I421" s="438"/>
      <c r="J421" s="438"/>
      <c r="K421" s="439"/>
      <c r="L421" s="61">
        <v>590775</v>
      </c>
      <c r="M421" s="61"/>
      <c r="N421" s="61"/>
      <c r="O421" s="61"/>
      <c r="BR421" s="41"/>
      <c r="BS421" s="2" t="s">
        <v>957</v>
      </c>
    </row>
    <row r="422" spans="1:71" s="3" customFormat="1" ht="15" x14ac:dyDescent="0.25">
      <c r="A422" s="437" t="s">
        <v>958</v>
      </c>
      <c r="B422" s="438"/>
      <c r="C422" s="438"/>
      <c r="D422" s="438"/>
      <c r="E422" s="438"/>
      <c r="F422" s="438"/>
      <c r="G422" s="438"/>
      <c r="H422" s="438"/>
      <c r="I422" s="438"/>
      <c r="J422" s="438"/>
      <c r="K422" s="439"/>
      <c r="L422" s="61">
        <v>4296762</v>
      </c>
      <c r="M422" s="61"/>
      <c r="N422" s="61"/>
      <c r="O422" s="61"/>
      <c r="BR422" s="41"/>
      <c r="BS422" s="2" t="s">
        <v>958</v>
      </c>
    </row>
    <row r="423" spans="1:71" s="3" customFormat="1" ht="15" x14ac:dyDescent="0.25">
      <c r="A423" s="437" t="s">
        <v>983</v>
      </c>
      <c r="B423" s="438"/>
      <c r="C423" s="438"/>
      <c r="D423" s="438"/>
      <c r="E423" s="438"/>
      <c r="F423" s="438"/>
      <c r="G423" s="438"/>
      <c r="H423" s="438"/>
      <c r="I423" s="438"/>
      <c r="J423" s="438"/>
      <c r="K423" s="439"/>
      <c r="L423" s="61"/>
      <c r="M423" s="61"/>
      <c r="N423" s="61"/>
      <c r="O423" s="61"/>
      <c r="BR423" s="41"/>
      <c r="BS423" s="2" t="s">
        <v>983</v>
      </c>
    </row>
    <row r="424" spans="1:71" s="3" customFormat="1" ht="15" x14ac:dyDescent="0.25">
      <c r="A424" s="437" t="s">
        <v>986</v>
      </c>
      <c r="B424" s="438"/>
      <c r="C424" s="438"/>
      <c r="D424" s="438"/>
      <c r="E424" s="438"/>
      <c r="F424" s="438"/>
      <c r="G424" s="438"/>
      <c r="H424" s="438"/>
      <c r="I424" s="438"/>
      <c r="J424" s="438"/>
      <c r="K424" s="439"/>
      <c r="L424" s="61"/>
      <c r="M424" s="61"/>
      <c r="N424" s="61"/>
      <c r="O424" s="61"/>
      <c r="BR424" s="41"/>
      <c r="BS424" s="2" t="s">
        <v>986</v>
      </c>
    </row>
    <row r="425" spans="1:71" s="3" customFormat="1" ht="15" x14ac:dyDescent="0.25">
      <c r="A425" s="437" t="s">
        <v>3539</v>
      </c>
      <c r="B425" s="438"/>
      <c r="C425" s="438"/>
      <c r="D425" s="438"/>
      <c r="E425" s="438"/>
      <c r="F425" s="438"/>
      <c r="G425" s="438"/>
      <c r="H425" s="438"/>
      <c r="I425" s="438"/>
      <c r="J425" s="438"/>
      <c r="K425" s="439"/>
      <c r="L425" s="61">
        <v>7470266</v>
      </c>
      <c r="M425" s="61"/>
      <c r="N425" s="61"/>
      <c r="O425" s="61"/>
      <c r="BR425" s="41"/>
      <c r="BS425" s="2" t="s">
        <v>3539</v>
      </c>
    </row>
    <row r="426" spans="1:71" s="3" customFormat="1" ht="15" x14ac:dyDescent="0.25">
      <c r="A426" s="437" t="s">
        <v>958</v>
      </c>
      <c r="B426" s="438"/>
      <c r="C426" s="438"/>
      <c r="D426" s="438"/>
      <c r="E426" s="438"/>
      <c r="F426" s="438"/>
      <c r="G426" s="438"/>
      <c r="H426" s="438"/>
      <c r="I426" s="438"/>
      <c r="J426" s="438"/>
      <c r="K426" s="439"/>
      <c r="L426" s="61">
        <v>7470266</v>
      </c>
      <c r="M426" s="61"/>
      <c r="N426" s="61"/>
      <c r="O426" s="61"/>
      <c r="BR426" s="41"/>
      <c r="BS426" s="2" t="s">
        <v>958</v>
      </c>
    </row>
    <row r="427" spans="1:71" s="3" customFormat="1" ht="15" x14ac:dyDescent="0.25">
      <c r="A427" s="437" t="s">
        <v>988</v>
      </c>
      <c r="B427" s="438"/>
      <c r="C427" s="438"/>
      <c r="D427" s="438"/>
      <c r="E427" s="438"/>
      <c r="F427" s="438"/>
      <c r="G427" s="438"/>
      <c r="H427" s="438"/>
      <c r="I427" s="438"/>
      <c r="J427" s="438"/>
      <c r="K427" s="439"/>
      <c r="L427" s="61">
        <v>60121060</v>
      </c>
      <c r="M427" s="61"/>
      <c r="N427" s="61"/>
      <c r="O427" s="61"/>
      <c r="BR427" s="41"/>
      <c r="BS427" s="2" t="s">
        <v>988</v>
      </c>
    </row>
    <row r="428" spans="1:71" s="3" customFormat="1" ht="15" x14ac:dyDescent="0.25">
      <c r="A428" s="437" t="s">
        <v>989</v>
      </c>
      <c r="B428" s="438"/>
      <c r="C428" s="438"/>
      <c r="D428" s="438"/>
      <c r="E428" s="438"/>
      <c r="F428" s="438"/>
      <c r="G428" s="438"/>
      <c r="H428" s="438"/>
      <c r="I428" s="438"/>
      <c r="J428" s="438"/>
      <c r="K428" s="439"/>
      <c r="L428" s="61"/>
      <c r="M428" s="61"/>
      <c r="N428" s="61"/>
      <c r="O428" s="61"/>
      <c r="BR428" s="41"/>
      <c r="BS428" s="2" t="s">
        <v>989</v>
      </c>
    </row>
    <row r="429" spans="1:71" s="3" customFormat="1" ht="15" x14ac:dyDescent="0.25">
      <c r="A429" s="437" t="s">
        <v>1254</v>
      </c>
      <c r="B429" s="438"/>
      <c r="C429" s="438"/>
      <c r="D429" s="438"/>
      <c r="E429" s="438"/>
      <c r="F429" s="438"/>
      <c r="G429" s="438"/>
      <c r="H429" s="438"/>
      <c r="I429" s="438"/>
      <c r="J429" s="438"/>
      <c r="K429" s="439"/>
      <c r="L429" s="61">
        <v>1520034</v>
      </c>
      <c r="M429" s="61"/>
      <c r="N429" s="61"/>
      <c r="O429" s="61"/>
      <c r="BR429" s="41"/>
      <c r="BS429" s="2" t="s">
        <v>1254</v>
      </c>
    </row>
    <row r="430" spans="1:71" s="3" customFormat="1" ht="15" x14ac:dyDescent="0.25">
      <c r="A430" s="437" t="s">
        <v>990</v>
      </c>
      <c r="B430" s="438"/>
      <c r="C430" s="438"/>
      <c r="D430" s="438"/>
      <c r="E430" s="438"/>
      <c r="F430" s="438"/>
      <c r="G430" s="438"/>
      <c r="H430" s="438"/>
      <c r="I430" s="438"/>
      <c r="J430" s="438"/>
      <c r="K430" s="439"/>
      <c r="L430" s="61">
        <v>48576991</v>
      </c>
      <c r="M430" s="61"/>
      <c r="N430" s="61"/>
      <c r="O430" s="61"/>
      <c r="BR430" s="41"/>
      <c r="BS430" s="2" t="s">
        <v>990</v>
      </c>
    </row>
    <row r="431" spans="1:71" s="3" customFormat="1" ht="15" x14ac:dyDescent="0.25">
      <c r="A431" s="437" t="s">
        <v>991</v>
      </c>
      <c r="B431" s="438"/>
      <c r="C431" s="438"/>
      <c r="D431" s="438"/>
      <c r="E431" s="438"/>
      <c r="F431" s="438"/>
      <c r="G431" s="438"/>
      <c r="H431" s="438"/>
      <c r="I431" s="438"/>
      <c r="J431" s="438"/>
      <c r="K431" s="439"/>
      <c r="L431" s="61">
        <v>249504</v>
      </c>
      <c r="M431" s="61"/>
      <c r="N431" s="61"/>
      <c r="O431" s="61"/>
      <c r="BR431" s="41"/>
      <c r="BS431" s="2" t="s">
        <v>991</v>
      </c>
    </row>
    <row r="432" spans="1:71" s="3" customFormat="1" ht="15" x14ac:dyDescent="0.25">
      <c r="A432" s="437" t="s">
        <v>1255</v>
      </c>
      <c r="B432" s="438"/>
      <c r="C432" s="438"/>
      <c r="D432" s="438"/>
      <c r="E432" s="438"/>
      <c r="F432" s="438"/>
      <c r="G432" s="438"/>
      <c r="H432" s="438"/>
      <c r="I432" s="438"/>
      <c r="J432" s="438"/>
      <c r="K432" s="439"/>
      <c r="L432" s="61">
        <v>40547</v>
      </c>
      <c r="M432" s="61"/>
      <c r="N432" s="61"/>
      <c r="O432" s="61"/>
      <c r="BR432" s="41"/>
      <c r="BS432" s="2" t="s">
        <v>1255</v>
      </c>
    </row>
    <row r="433" spans="1:73" s="3" customFormat="1" ht="15" x14ac:dyDescent="0.25">
      <c r="A433" s="437" t="s">
        <v>993</v>
      </c>
      <c r="B433" s="438"/>
      <c r="C433" s="438"/>
      <c r="D433" s="438"/>
      <c r="E433" s="438"/>
      <c r="F433" s="438"/>
      <c r="G433" s="438"/>
      <c r="H433" s="438"/>
      <c r="I433" s="438"/>
      <c r="J433" s="438"/>
      <c r="K433" s="439"/>
      <c r="L433" s="61">
        <v>7470266</v>
      </c>
      <c r="M433" s="61"/>
      <c r="N433" s="61"/>
      <c r="O433" s="61"/>
      <c r="BR433" s="41"/>
      <c r="BS433" s="2" t="s">
        <v>993</v>
      </c>
    </row>
    <row r="434" spans="1:73" s="3" customFormat="1" ht="15" x14ac:dyDescent="0.25">
      <c r="A434" s="437" t="s">
        <v>994</v>
      </c>
      <c r="B434" s="438"/>
      <c r="C434" s="438"/>
      <c r="D434" s="438"/>
      <c r="E434" s="438"/>
      <c r="F434" s="438"/>
      <c r="G434" s="438"/>
      <c r="H434" s="438"/>
      <c r="I434" s="438"/>
      <c r="J434" s="438"/>
      <c r="K434" s="439"/>
      <c r="L434" s="61">
        <v>1506781</v>
      </c>
      <c r="M434" s="61"/>
      <c r="N434" s="61"/>
      <c r="O434" s="61"/>
      <c r="BR434" s="41"/>
      <c r="BS434" s="2" t="s">
        <v>994</v>
      </c>
    </row>
    <row r="435" spans="1:73" s="3" customFormat="1" ht="15" x14ac:dyDescent="0.25">
      <c r="A435" s="437" t="s">
        <v>995</v>
      </c>
      <c r="B435" s="438"/>
      <c r="C435" s="438"/>
      <c r="D435" s="438"/>
      <c r="E435" s="438"/>
      <c r="F435" s="438"/>
      <c r="G435" s="438"/>
      <c r="H435" s="438"/>
      <c r="I435" s="438"/>
      <c r="J435" s="438"/>
      <c r="K435" s="439"/>
      <c r="L435" s="61">
        <v>797484</v>
      </c>
      <c r="M435" s="61"/>
      <c r="N435" s="61"/>
      <c r="O435" s="61"/>
      <c r="BR435" s="41"/>
      <c r="BS435" s="2" t="s">
        <v>995</v>
      </c>
    </row>
    <row r="436" spans="1:73" s="3" customFormat="1" ht="15" x14ac:dyDescent="0.25">
      <c r="A436" s="437" t="s">
        <v>996</v>
      </c>
      <c r="B436" s="438"/>
      <c r="C436" s="438"/>
      <c r="D436" s="438"/>
      <c r="E436" s="438"/>
      <c r="F436" s="438"/>
      <c r="G436" s="438"/>
      <c r="H436" s="438"/>
      <c r="I436" s="438"/>
      <c r="J436" s="438"/>
      <c r="K436" s="439"/>
      <c r="L436" s="61">
        <v>52650794</v>
      </c>
      <c r="M436" s="61"/>
      <c r="N436" s="61"/>
      <c r="O436" s="61"/>
      <c r="BR436" s="41"/>
      <c r="BS436" s="2" t="s">
        <v>996</v>
      </c>
    </row>
    <row r="437" spans="1:73" s="3" customFormat="1" ht="15" x14ac:dyDescent="0.25">
      <c r="A437" s="437" t="s">
        <v>997</v>
      </c>
      <c r="B437" s="438"/>
      <c r="C437" s="438"/>
      <c r="D437" s="438"/>
      <c r="E437" s="438"/>
      <c r="F437" s="438"/>
      <c r="G437" s="438"/>
      <c r="H437" s="438"/>
      <c r="I437" s="438"/>
      <c r="J437" s="438"/>
      <c r="K437" s="439"/>
      <c r="L437" s="61">
        <v>2737841</v>
      </c>
      <c r="M437" s="61"/>
      <c r="N437" s="61"/>
      <c r="O437" s="61"/>
      <c r="BR437" s="41"/>
      <c r="BS437" s="2" t="s">
        <v>997</v>
      </c>
    </row>
    <row r="438" spans="1:73" s="3" customFormat="1" ht="15" x14ac:dyDescent="0.25">
      <c r="A438" s="440" t="s">
        <v>988</v>
      </c>
      <c r="B438" s="441"/>
      <c r="C438" s="441"/>
      <c r="D438" s="441"/>
      <c r="E438" s="441"/>
      <c r="F438" s="441"/>
      <c r="G438" s="441"/>
      <c r="H438" s="441"/>
      <c r="I438" s="441"/>
      <c r="J438" s="441"/>
      <c r="K438" s="442"/>
      <c r="L438" s="39">
        <v>55388635</v>
      </c>
      <c r="M438" s="39"/>
      <c r="N438" s="39"/>
      <c r="O438" s="39"/>
      <c r="BR438" s="41"/>
      <c r="BT438" s="41" t="s">
        <v>988</v>
      </c>
    </row>
    <row r="439" spans="1:73" s="3" customFormat="1" ht="15" x14ac:dyDescent="0.25">
      <c r="A439" s="437" t="s">
        <v>998</v>
      </c>
      <c r="B439" s="438"/>
      <c r="C439" s="438"/>
      <c r="D439" s="438"/>
      <c r="E439" s="438"/>
      <c r="F439" s="438"/>
      <c r="G439" s="438"/>
      <c r="H439" s="438"/>
      <c r="I439" s="438"/>
      <c r="J439" s="438"/>
      <c r="K439" s="439"/>
      <c r="L439" s="61">
        <v>1163161</v>
      </c>
      <c r="M439" s="61"/>
      <c r="N439" s="61"/>
      <c r="O439" s="61"/>
      <c r="BR439" s="41"/>
      <c r="BS439" s="2" t="s">
        <v>998</v>
      </c>
      <c r="BT439" s="41"/>
    </row>
    <row r="440" spans="1:73" s="3" customFormat="1" ht="15" x14ac:dyDescent="0.25">
      <c r="A440" s="437" t="s">
        <v>999</v>
      </c>
      <c r="B440" s="438"/>
      <c r="C440" s="438"/>
      <c r="D440" s="438"/>
      <c r="E440" s="438"/>
      <c r="F440" s="438"/>
      <c r="G440" s="438"/>
      <c r="H440" s="438"/>
      <c r="I440" s="438"/>
      <c r="J440" s="438"/>
      <c r="K440" s="439"/>
      <c r="L440" s="61">
        <v>1938602</v>
      </c>
      <c r="M440" s="61"/>
      <c r="N440" s="61"/>
      <c r="O440" s="61"/>
      <c r="BR440" s="41"/>
      <c r="BS440" s="2" t="s">
        <v>999</v>
      </c>
      <c r="BT440" s="41"/>
    </row>
    <row r="441" spans="1:73" s="3" customFormat="1" ht="15" x14ac:dyDescent="0.25">
      <c r="A441" s="437" t="s">
        <v>1000</v>
      </c>
      <c r="B441" s="438"/>
      <c r="C441" s="438"/>
      <c r="D441" s="438"/>
      <c r="E441" s="438"/>
      <c r="F441" s="438"/>
      <c r="G441" s="438"/>
      <c r="H441" s="438"/>
      <c r="I441" s="438"/>
      <c r="J441" s="438"/>
      <c r="K441" s="439"/>
      <c r="L441" s="61">
        <v>1384716</v>
      </c>
      <c r="M441" s="61"/>
      <c r="N441" s="61"/>
      <c r="O441" s="61"/>
      <c r="BR441" s="41"/>
      <c r="BS441" s="2" t="s">
        <v>1000</v>
      </c>
      <c r="BT441" s="41"/>
    </row>
    <row r="442" spans="1:73" s="3" customFormat="1" ht="15" x14ac:dyDescent="0.25">
      <c r="A442" s="437" t="s">
        <v>1001</v>
      </c>
      <c r="B442" s="438"/>
      <c r="C442" s="438"/>
      <c r="D442" s="438"/>
      <c r="E442" s="438"/>
      <c r="F442" s="438"/>
      <c r="G442" s="438"/>
      <c r="H442" s="438"/>
      <c r="I442" s="438"/>
      <c r="J442" s="438"/>
      <c r="K442" s="439"/>
      <c r="L442" s="61">
        <v>1107773</v>
      </c>
      <c r="M442" s="61"/>
      <c r="N442" s="61"/>
      <c r="O442" s="61"/>
      <c r="BR442" s="41"/>
      <c r="BS442" s="2" t="s">
        <v>1001</v>
      </c>
      <c r="BT442" s="41"/>
    </row>
    <row r="443" spans="1:73" s="3" customFormat="1" ht="15" x14ac:dyDescent="0.25">
      <c r="A443" s="440" t="s">
        <v>988</v>
      </c>
      <c r="B443" s="441"/>
      <c r="C443" s="441"/>
      <c r="D443" s="441"/>
      <c r="E443" s="441"/>
      <c r="F443" s="441"/>
      <c r="G443" s="441"/>
      <c r="H443" s="441"/>
      <c r="I443" s="441"/>
      <c r="J443" s="441"/>
      <c r="K443" s="442"/>
      <c r="L443" s="39">
        <v>60982887</v>
      </c>
      <c r="M443" s="39"/>
      <c r="N443" s="39"/>
      <c r="O443" s="39"/>
      <c r="BR443" s="41"/>
      <c r="BT443" s="41" t="s">
        <v>988</v>
      </c>
    </row>
    <row r="444" spans="1:73" s="3" customFormat="1" ht="15" x14ac:dyDescent="0.25">
      <c r="A444" s="437" t="s">
        <v>3540</v>
      </c>
      <c r="B444" s="438"/>
      <c r="C444" s="438"/>
      <c r="D444" s="438"/>
      <c r="E444" s="438"/>
      <c r="F444" s="438"/>
      <c r="G444" s="438"/>
      <c r="H444" s="438"/>
      <c r="I444" s="438"/>
      <c r="J444" s="438"/>
      <c r="K444" s="439"/>
      <c r="L444" s="61">
        <v>68453153</v>
      </c>
      <c r="M444" s="61"/>
      <c r="N444" s="61"/>
      <c r="O444" s="61"/>
      <c r="BR444" s="41"/>
      <c r="BS444" s="2" t="s">
        <v>3540</v>
      </c>
      <c r="BT444" s="41"/>
    </row>
    <row r="445" spans="1:73" s="3" customFormat="1" ht="15" x14ac:dyDescent="0.25">
      <c r="A445" s="437" t="s">
        <v>1003</v>
      </c>
      <c r="B445" s="438"/>
      <c r="C445" s="438"/>
      <c r="D445" s="438"/>
      <c r="E445" s="438"/>
      <c r="F445" s="438"/>
      <c r="G445" s="438"/>
      <c r="H445" s="438"/>
      <c r="I445" s="438"/>
      <c r="J445" s="438"/>
      <c r="K445" s="439"/>
      <c r="L445" s="61">
        <v>2053595</v>
      </c>
      <c r="M445" s="61"/>
      <c r="N445" s="61"/>
      <c r="O445" s="61"/>
      <c r="BR445" s="41"/>
      <c r="BS445" s="2" t="s">
        <v>1003</v>
      </c>
      <c r="BT445" s="41"/>
    </row>
    <row r="446" spans="1:73" s="3" customFormat="1" ht="15" x14ac:dyDescent="0.25">
      <c r="A446" s="440" t="s">
        <v>1004</v>
      </c>
      <c r="B446" s="441"/>
      <c r="C446" s="441"/>
      <c r="D446" s="441"/>
      <c r="E446" s="441"/>
      <c r="F446" s="441"/>
      <c r="G446" s="441"/>
      <c r="H446" s="441"/>
      <c r="I446" s="441"/>
      <c r="J446" s="441"/>
      <c r="K446" s="442"/>
      <c r="L446" s="39">
        <v>70506748</v>
      </c>
      <c r="M446" s="39"/>
      <c r="N446" s="39"/>
      <c r="O446" s="39"/>
      <c r="BR446" s="41"/>
      <c r="BT446" s="41" t="s">
        <v>1004</v>
      </c>
    </row>
    <row r="447" spans="1:73" s="3" customFormat="1" ht="15" x14ac:dyDescent="0.25">
      <c r="A447" s="437" t="s">
        <v>1005</v>
      </c>
      <c r="B447" s="438"/>
      <c r="C447" s="438"/>
      <c r="D447" s="438"/>
      <c r="E447" s="438"/>
      <c r="F447" s="438"/>
      <c r="G447" s="438"/>
      <c r="H447" s="438"/>
      <c r="I447" s="438"/>
      <c r="J447" s="438"/>
      <c r="K447" s="439"/>
      <c r="L447" s="61">
        <v>14101349.6</v>
      </c>
      <c r="M447" s="61"/>
      <c r="N447" s="61"/>
      <c r="O447" s="61"/>
      <c r="BR447" s="41"/>
      <c r="BS447" s="2" t="s">
        <v>1005</v>
      </c>
      <c r="BT447" s="41"/>
    </row>
    <row r="448" spans="1:73" s="3" customFormat="1" ht="15" x14ac:dyDescent="0.25">
      <c r="A448" s="440" t="s">
        <v>1006</v>
      </c>
      <c r="B448" s="441"/>
      <c r="C448" s="441"/>
      <c r="D448" s="441"/>
      <c r="E448" s="441"/>
      <c r="F448" s="441"/>
      <c r="G448" s="441"/>
      <c r="H448" s="441"/>
      <c r="I448" s="441"/>
      <c r="J448" s="441"/>
      <c r="K448" s="442"/>
      <c r="L448" s="39">
        <v>84608097.599999994</v>
      </c>
      <c r="M448" s="39"/>
      <c r="N448" s="39"/>
      <c r="O448" s="39"/>
      <c r="BR448" s="41"/>
      <c r="BT448" s="41"/>
      <c r="BU448" s="41" t="s">
        <v>1006</v>
      </c>
    </row>
    <row r="449" spans="1:73" s="3" customFormat="1" ht="53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73" s="16" customFormat="1" ht="12.75" customHeight="1" x14ac:dyDescent="0.2">
      <c r="A450" s="444" t="s">
        <v>1257</v>
      </c>
      <c r="B450" s="444"/>
      <c r="C450" s="444"/>
      <c r="D450" s="444"/>
      <c r="E450" s="444"/>
      <c r="F450" s="444"/>
      <c r="G450" s="444"/>
      <c r="H450" s="444"/>
      <c r="I450" s="444"/>
      <c r="J450" s="444"/>
      <c r="K450" s="444"/>
      <c r="L450" s="444"/>
      <c r="M450" s="444"/>
      <c r="N450" s="444"/>
      <c r="O450" s="444"/>
      <c r="P450" s="62"/>
      <c r="Q450" s="62"/>
      <c r="R450" s="62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</row>
    <row r="451" spans="1:73" s="16" customFormat="1" ht="12.75" customHeight="1" x14ac:dyDescent="0.2">
      <c r="A451" s="443" t="s">
        <v>1008</v>
      </c>
      <c r="B451" s="443"/>
      <c r="C451" s="443"/>
      <c r="D451" s="443"/>
      <c r="E451" s="443"/>
      <c r="F451" s="443"/>
      <c r="G451" s="443"/>
      <c r="H451" s="443"/>
      <c r="I451" s="443"/>
      <c r="J451" s="443"/>
      <c r="K451" s="443"/>
      <c r="L451" s="443"/>
      <c r="M451" s="443"/>
      <c r="N451" s="443"/>
      <c r="O451" s="443"/>
      <c r="P451" s="63"/>
      <c r="Q451" s="63"/>
      <c r="R451" s="6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</row>
    <row r="452" spans="1:73" s="16" customFormat="1" ht="13.5" customHeight="1" x14ac:dyDescent="0.25">
      <c r="A452" s="14"/>
      <c r="B452" s="14"/>
      <c r="C452" s="14"/>
      <c r="D452" s="14"/>
      <c r="E452" s="14"/>
      <c r="F452" s="14"/>
      <c r="G452" s="14"/>
      <c r="H452" s="64"/>
      <c r="I452" s="10"/>
      <c r="J452" s="10"/>
      <c r="K452" s="10"/>
      <c r="L452" s="10"/>
      <c r="M452" s="14"/>
      <c r="N452" s="14"/>
      <c r="O452" s="14"/>
      <c r="P452" s="3"/>
      <c r="Q452" s="3"/>
      <c r="R452" s="3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</row>
    <row r="453" spans="1:73" s="16" customFormat="1" ht="12.75" customHeight="1" x14ac:dyDescent="0.2">
      <c r="A453" s="444" t="s">
        <v>1010</v>
      </c>
      <c r="B453" s="444"/>
      <c r="C453" s="444"/>
      <c r="D453" s="444"/>
      <c r="E453" s="444"/>
      <c r="F453" s="444"/>
      <c r="G453" s="444"/>
      <c r="H453" s="444"/>
      <c r="I453" s="444"/>
      <c r="J453" s="444"/>
      <c r="K453" s="444"/>
      <c r="L453" s="444"/>
      <c r="M453" s="444"/>
      <c r="N453" s="444"/>
      <c r="O453" s="444"/>
      <c r="P453" s="62"/>
      <c r="Q453" s="62"/>
      <c r="R453" s="62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</row>
    <row r="454" spans="1:73" s="16" customFormat="1" ht="12.75" customHeight="1" x14ac:dyDescent="0.2">
      <c r="A454" s="443" t="s">
        <v>1008</v>
      </c>
      <c r="B454" s="443"/>
      <c r="C454" s="443"/>
      <c r="D454" s="443"/>
      <c r="E454" s="443"/>
      <c r="F454" s="443"/>
      <c r="G454" s="443"/>
      <c r="H454" s="443"/>
      <c r="I454" s="443"/>
      <c r="J454" s="443"/>
      <c r="K454" s="443"/>
      <c r="L454" s="443"/>
      <c r="M454" s="443"/>
      <c r="N454" s="443"/>
      <c r="O454" s="443"/>
      <c r="P454" s="63"/>
      <c r="Q454" s="63"/>
      <c r="R454" s="6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</row>
    <row r="455" spans="1:73" s="16" customFormat="1" ht="13.5" customHeight="1" x14ac:dyDescent="0.25">
      <c r="A455" s="14"/>
      <c r="B455" s="14"/>
      <c r="C455" s="14"/>
      <c r="D455" s="14"/>
      <c r="E455" s="14"/>
      <c r="F455" s="14"/>
      <c r="G455" s="14"/>
      <c r="H455" s="64"/>
      <c r="I455" s="10"/>
      <c r="J455" s="10"/>
      <c r="K455" s="10"/>
      <c r="L455" s="10"/>
      <c r="M455" s="14"/>
      <c r="N455" s="14"/>
      <c r="O455" s="14"/>
      <c r="P455" s="3"/>
      <c r="Q455" s="3"/>
      <c r="R455" s="3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</row>
    <row r="456" spans="1:73" s="16" customFormat="1" ht="12.75" customHeight="1" x14ac:dyDescent="0.2">
      <c r="A456" s="444" t="s">
        <v>1011</v>
      </c>
      <c r="B456" s="444"/>
      <c r="C456" s="444"/>
      <c r="D456" s="444"/>
      <c r="E456" s="444"/>
      <c r="F456" s="444"/>
      <c r="G456" s="444"/>
      <c r="H456" s="444"/>
      <c r="I456" s="444"/>
      <c r="J456" s="444"/>
      <c r="K456" s="444"/>
      <c r="L456" s="444"/>
      <c r="M456" s="444"/>
      <c r="N456" s="444"/>
      <c r="O456" s="444"/>
      <c r="P456" s="62"/>
      <c r="Q456" s="62"/>
      <c r="R456" s="62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</row>
    <row r="457" spans="1:73" s="16" customFormat="1" ht="12.75" customHeight="1" x14ac:dyDescent="0.2">
      <c r="A457" s="443" t="s">
        <v>1008</v>
      </c>
      <c r="B457" s="443"/>
      <c r="C457" s="443"/>
      <c r="D457" s="443"/>
      <c r="E457" s="443"/>
      <c r="F457" s="443"/>
      <c r="G457" s="443"/>
      <c r="H457" s="443"/>
      <c r="I457" s="443"/>
      <c r="J457" s="443"/>
      <c r="K457" s="443"/>
      <c r="L457" s="443"/>
      <c r="M457" s="443"/>
      <c r="N457" s="443"/>
      <c r="O457" s="443"/>
      <c r="P457" s="63"/>
      <c r="Q457" s="63"/>
      <c r="R457" s="63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</row>
    <row r="458" spans="1:73" s="16" customFormat="1" ht="13.5" customHeight="1" x14ac:dyDescent="0.25">
      <c r="A458" s="14"/>
      <c r="B458" s="14"/>
      <c r="C458" s="14"/>
      <c r="D458" s="14"/>
      <c r="E458" s="14"/>
      <c r="F458" s="14"/>
      <c r="G458" s="14"/>
      <c r="H458" s="64"/>
      <c r="I458" s="10"/>
      <c r="J458" s="10"/>
      <c r="K458" s="10"/>
      <c r="L458" s="10"/>
      <c r="M458" s="14"/>
      <c r="N458" s="14"/>
      <c r="O458" s="14"/>
      <c r="P458" s="3"/>
      <c r="Q458" s="3"/>
      <c r="R458" s="3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</row>
    <row r="459" spans="1:73" s="3" customFormat="1" ht="15" x14ac:dyDescent="0.25">
      <c r="A459" s="4"/>
      <c r="B459" s="4"/>
      <c r="C459" s="4"/>
      <c r="D459" s="4"/>
      <c r="E459" s="4"/>
      <c r="F459" s="4"/>
      <c r="G459" s="4"/>
      <c r="H459" s="14"/>
      <c r="I459" s="65"/>
      <c r="J459" s="65"/>
      <c r="K459" s="65"/>
      <c r="L459" s="65"/>
      <c r="M459" s="4"/>
      <c r="N459" s="4"/>
      <c r="O459" s="4"/>
    </row>
  </sheetData>
  <mergeCells count="281">
    <mergeCell ref="A453:O453"/>
    <mergeCell ref="A454:O454"/>
    <mergeCell ref="A456:O456"/>
    <mergeCell ref="A457:O457"/>
    <mergeCell ref="A446:K446"/>
    <mergeCell ref="A447:K447"/>
    <mergeCell ref="A448:K448"/>
    <mergeCell ref="A450:O450"/>
    <mergeCell ref="A451:O451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U51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3541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3542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3542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2593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432" t="s">
        <v>2595</v>
      </c>
      <c r="D30" s="432"/>
      <c r="E30" s="432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432" t="s">
        <v>1489</v>
      </c>
      <c r="D34" s="432"/>
      <c r="E34" s="432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3084</v>
      </c>
      <c r="C35" s="432" t="s">
        <v>2601</v>
      </c>
      <c r="D35" s="432"/>
      <c r="E35" s="432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432" t="s">
        <v>2038</v>
      </c>
      <c r="D36" s="432"/>
      <c r="E36" s="432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432" t="s">
        <v>1491</v>
      </c>
      <c r="D41" s="432"/>
      <c r="E41" s="432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432" t="s">
        <v>1492</v>
      </c>
      <c r="D42" s="432"/>
      <c r="E42" s="432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432" t="s">
        <v>133</v>
      </c>
      <c r="D43" s="432"/>
      <c r="E43" s="432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432" t="s">
        <v>2608</v>
      </c>
      <c r="D48" s="432"/>
      <c r="E48" s="432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432" t="s">
        <v>2610</v>
      </c>
      <c r="D49" s="432"/>
      <c r="E49" s="432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434" t="s">
        <v>1493</v>
      </c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6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432" t="s">
        <v>204</v>
      </c>
      <c r="D51" s="432"/>
      <c r="E51" s="432"/>
      <c r="F51" s="3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3543</v>
      </c>
      <c r="O51" s="39">
        <v>4769.4799999999996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3093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3544</v>
      </c>
      <c r="F53" s="49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3545</v>
      </c>
      <c r="F54" s="49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432" t="s">
        <v>3096</v>
      </c>
      <c r="D56" s="432"/>
      <c r="E56" s="432"/>
      <c r="F56" s="3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BP56" s="33"/>
      <c r="BQ56" s="41" t="s">
        <v>3096</v>
      </c>
    </row>
    <row r="57" spans="1:69" s="3" customFormat="1" ht="68.25" x14ac:dyDescent="0.25">
      <c r="A57" s="35" t="s">
        <v>119</v>
      </c>
      <c r="B57" s="36" t="s">
        <v>1498</v>
      </c>
      <c r="C57" s="432" t="s">
        <v>3097</v>
      </c>
      <c r="D57" s="432"/>
      <c r="E57" s="432"/>
      <c r="F57" s="3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BP57" s="33"/>
      <c r="BQ57" s="41" t="s">
        <v>3097</v>
      </c>
    </row>
    <row r="58" spans="1:69" s="3" customFormat="1" ht="67.5" x14ac:dyDescent="0.25">
      <c r="A58" s="35" t="s">
        <v>1088</v>
      </c>
      <c r="B58" s="36" t="s">
        <v>1498</v>
      </c>
      <c r="C58" s="432" t="s">
        <v>3098</v>
      </c>
      <c r="D58" s="432"/>
      <c r="E58" s="432"/>
      <c r="F58" s="3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BP58" s="33"/>
      <c r="BQ58" s="41" t="s">
        <v>3098</v>
      </c>
    </row>
    <row r="59" spans="1:69" s="3" customFormat="1" ht="67.5" x14ac:dyDescent="0.25">
      <c r="A59" s="35" t="s">
        <v>126</v>
      </c>
      <c r="B59" s="36" t="s">
        <v>2621</v>
      </c>
      <c r="C59" s="432" t="s">
        <v>2622</v>
      </c>
      <c r="D59" s="432"/>
      <c r="E59" s="432"/>
      <c r="F59" s="3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BP59" s="33"/>
      <c r="BQ59" s="41" t="s">
        <v>2622</v>
      </c>
    </row>
    <row r="60" spans="1:69" s="3" customFormat="1" ht="15" x14ac:dyDescent="0.25">
      <c r="A60" s="42"/>
      <c r="B60" s="43"/>
      <c r="C60" s="44" t="s">
        <v>1552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434" t="s">
        <v>2053</v>
      </c>
      <c r="B61" s="435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6"/>
      <c r="BP61" s="33" t="s">
        <v>2053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432" t="s">
        <v>256</v>
      </c>
      <c r="D62" s="432"/>
      <c r="E62" s="432"/>
      <c r="F62" s="3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3546</v>
      </c>
      <c r="O62" s="39">
        <v>9255.36</v>
      </c>
      <c r="BP62" s="33"/>
      <c r="BQ62" s="41" t="s">
        <v>256</v>
      </c>
    </row>
    <row r="63" spans="1:69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3547</v>
      </c>
      <c r="F64" s="49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3548</v>
      </c>
      <c r="F65" s="49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1097</v>
      </c>
      <c r="B67" s="36" t="s">
        <v>246</v>
      </c>
      <c r="C67" s="432" t="s">
        <v>247</v>
      </c>
      <c r="D67" s="432"/>
      <c r="E67" s="432"/>
      <c r="F67" s="3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3549</v>
      </c>
      <c r="O67" s="39">
        <v>8408.2000000000007</v>
      </c>
      <c r="BP67" s="33"/>
      <c r="BQ67" s="41" t="s">
        <v>247</v>
      </c>
    </row>
    <row r="68" spans="1:69" s="3" customFormat="1" ht="15" x14ac:dyDescent="0.25">
      <c r="A68" s="42"/>
      <c r="B68" s="43"/>
      <c r="C68" s="44" t="s">
        <v>3550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3551</v>
      </c>
      <c r="F69" s="49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3552</v>
      </c>
      <c r="F70" s="49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BP71" s="33"/>
      <c r="BQ71" s="41"/>
    </row>
    <row r="72" spans="1:69" s="3" customFormat="1" ht="67.5" x14ac:dyDescent="0.25">
      <c r="A72" s="35" t="s">
        <v>142</v>
      </c>
      <c r="B72" s="36" t="s">
        <v>1513</v>
      </c>
      <c r="C72" s="432" t="s">
        <v>1514</v>
      </c>
      <c r="D72" s="432"/>
      <c r="E72" s="432"/>
      <c r="F72" s="35" t="s">
        <v>56</v>
      </c>
      <c r="G72" s="38">
        <v>0.2</v>
      </c>
      <c r="H72" s="39" t="s">
        <v>1515</v>
      </c>
      <c r="I72" s="39" t="s">
        <v>1516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3553</v>
      </c>
      <c r="O72" s="39">
        <v>1326.08</v>
      </c>
      <c r="BP72" s="33"/>
      <c r="BQ72" s="41" t="s">
        <v>1514</v>
      </c>
    </row>
    <row r="73" spans="1:69" s="3" customFormat="1" ht="15" x14ac:dyDescent="0.25">
      <c r="A73" s="42"/>
      <c r="B73" s="43"/>
      <c r="C73" s="44" t="s">
        <v>1544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3554</v>
      </c>
      <c r="F74" s="49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3555</v>
      </c>
      <c r="F75" s="49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1103</v>
      </c>
      <c r="B77" s="36" t="s">
        <v>1521</v>
      </c>
      <c r="C77" s="432" t="s">
        <v>1522</v>
      </c>
      <c r="D77" s="432"/>
      <c r="E77" s="432"/>
      <c r="F77" s="35" t="s">
        <v>56</v>
      </c>
      <c r="G77" s="38">
        <v>0.2</v>
      </c>
      <c r="H77" s="39" t="s">
        <v>1523</v>
      </c>
      <c r="I77" s="39" t="s">
        <v>1524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3107</v>
      </c>
      <c r="O77" s="39">
        <v>1034.42</v>
      </c>
      <c r="BP77" s="33"/>
      <c r="BQ77" s="41" t="s">
        <v>1522</v>
      </c>
    </row>
    <row r="78" spans="1:69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3108</v>
      </c>
      <c r="F79" s="49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BP79" s="33"/>
      <c r="BQ79" s="41"/>
    </row>
    <row r="80" spans="1:69" s="3" customFormat="1" ht="15" x14ac:dyDescent="0.25">
      <c r="A80" s="47"/>
      <c r="B80" s="48"/>
      <c r="C80" s="48"/>
      <c r="D80" s="48"/>
      <c r="E80" s="49" t="s">
        <v>3109</v>
      </c>
      <c r="F80" s="49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BP81" s="33"/>
      <c r="BQ81" s="41"/>
    </row>
    <row r="82" spans="1:69" s="3" customFormat="1" ht="67.5" x14ac:dyDescent="0.25">
      <c r="A82" s="35" t="s">
        <v>1105</v>
      </c>
      <c r="B82" s="36" t="s">
        <v>1531</v>
      </c>
      <c r="C82" s="432" t="s">
        <v>1532</v>
      </c>
      <c r="D82" s="432"/>
      <c r="E82" s="432"/>
      <c r="F82" s="35" t="s">
        <v>56</v>
      </c>
      <c r="G82" s="38">
        <v>0.6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3556</v>
      </c>
      <c r="O82" s="39">
        <v>1885.89</v>
      </c>
      <c r="BP82" s="33"/>
      <c r="BQ82" s="41" t="s">
        <v>1532</v>
      </c>
    </row>
    <row r="83" spans="1:69" s="3" customFormat="1" ht="15" x14ac:dyDescent="0.25">
      <c r="A83" s="42"/>
      <c r="B83" s="43"/>
      <c r="C83" s="44" t="s">
        <v>1303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3557</v>
      </c>
      <c r="F84" s="49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3558</v>
      </c>
      <c r="F85" s="49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BP86" s="33"/>
      <c r="BQ86" s="41"/>
    </row>
    <row r="87" spans="1:69" s="3" customFormat="1" ht="67.5" x14ac:dyDescent="0.25">
      <c r="A87" s="35" t="s">
        <v>151</v>
      </c>
      <c r="B87" s="36" t="s">
        <v>1539</v>
      </c>
      <c r="C87" s="432" t="s">
        <v>1540</v>
      </c>
      <c r="D87" s="432"/>
      <c r="E87" s="432"/>
      <c r="F87" s="35" t="s">
        <v>56</v>
      </c>
      <c r="G87" s="38">
        <v>0.6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3559</v>
      </c>
      <c r="O87" s="39">
        <v>1555.44</v>
      </c>
      <c r="BP87" s="33"/>
      <c r="BQ87" s="41" t="s">
        <v>1540</v>
      </c>
    </row>
    <row r="88" spans="1:69" s="3" customFormat="1" ht="15" x14ac:dyDescent="0.25">
      <c r="A88" s="42"/>
      <c r="B88" s="43"/>
      <c r="C88" s="44" t="s">
        <v>1303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3560</v>
      </c>
      <c r="F89" s="49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BP89" s="33"/>
      <c r="BQ89" s="41"/>
    </row>
    <row r="90" spans="1:69" s="3" customFormat="1" ht="15" x14ac:dyDescent="0.25">
      <c r="A90" s="47"/>
      <c r="B90" s="48"/>
      <c r="C90" s="48"/>
      <c r="D90" s="48"/>
      <c r="E90" s="49" t="s">
        <v>3561</v>
      </c>
      <c r="F90" s="49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432" t="s">
        <v>74</v>
      </c>
      <c r="D92" s="432"/>
      <c r="E92" s="432"/>
      <c r="F92" s="3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3562</v>
      </c>
      <c r="O92" s="39">
        <v>3632.45</v>
      </c>
      <c r="BP92" s="33"/>
      <c r="BQ92" s="41" t="s">
        <v>74</v>
      </c>
    </row>
    <row r="93" spans="1:69" s="3" customFormat="1" ht="15" x14ac:dyDescent="0.25">
      <c r="A93" s="42"/>
      <c r="B93" s="43"/>
      <c r="C93" s="44" t="s">
        <v>3563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3564</v>
      </c>
      <c r="F94" s="49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3565</v>
      </c>
      <c r="F95" s="49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BP96" s="33"/>
      <c r="BQ96" s="41"/>
    </row>
    <row r="97" spans="1:69" s="3" customFormat="1" ht="67.5" x14ac:dyDescent="0.25">
      <c r="A97" s="35" t="s">
        <v>1127</v>
      </c>
      <c r="B97" s="36" t="s">
        <v>64</v>
      </c>
      <c r="C97" s="432" t="s">
        <v>65</v>
      </c>
      <c r="D97" s="432"/>
      <c r="E97" s="432"/>
      <c r="F97" s="3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3566</v>
      </c>
      <c r="O97" s="39">
        <v>1246.6600000000001</v>
      </c>
      <c r="BP97" s="33"/>
      <c r="BQ97" s="41" t="s">
        <v>65</v>
      </c>
    </row>
    <row r="98" spans="1:69" s="3" customFormat="1" ht="15" x14ac:dyDescent="0.25">
      <c r="A98" s="42"/>
      <c r="B98" s="43"/>
      <c r="C98" s="44" t="s">
        <v>2897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3567</v>
      </c>
      <c r="F99" s="49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3568</v>
      </c>
      <c r="F100" s="49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BP101" s="33"/>
      <c r="BQ101" s="41"/>
    </row>
    <row r="102" spans="1:69" s="3" customFormat="1" ht="67.5" x14ac:dyDescent="0.25">
      <c r="A102" s="35" t="s">
        <v>1137</v>
      </c>
      <c r="B102" s="36" t="s">
        <v>54</v>
      </c>
      <c r="C102" s="432" t="s">
        <v>55</v>
      </c>
      <c r="D102" s="432"/>
      <c r="E102" s="432"/>
      <c r="F102" s="3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3569</v>
      </c>
      <c r="O102" s="39">
        <v>2723.54</v>
      </c>
      <c r="BP102" s="33"/>
      <c r="BQ102" s="41" t="s">
        <v>55</v>
      </c>
    </row>
    <row r="103" spans="1:69" s="3" customFormat="1" ht="15" x14ac:dyDescent="0.25">
      <c r="A103" s="42"/>
      <c r="B103" s="43"/>
      <c r="C103" s="44" t="s">
        <v>3570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3571</v>
      </c>
      <c r="F104" s="49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3572</v>
      </c>
      <c r="F105" s="49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171</v>
      </c>
      <c r="B107" s="36" t="s">
        <v>1559</v>
      </c>
      <c r="C107" s="432" t="s">
        <v>3573</v>
      </c>
      <c r="D107" s="432"/>
      <c r="E107" s="432"/>
      <c r="F107" s="3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BP107" s="33"/>
      <c r="BQ107" s="41" t="s">
        <v>3573</v>
      </c>
    </row>
    <row r="108" spans="1:69" s="3" customFormat="1" ht="15" x14ac:dyDescent="0.25">
      <c r="A108" s="42"/>
      <c r="B108" s="43"/>
      <c r="C108" s="44" t="s">
        <v>2917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7.5" x14ac:dyDescent="0.25">
      <c r="A109" s="35" t="s">
        <v>181</v>
      </c>
      <c r="B109" s="36" t="s">
        <v>1559</v>
      </c>
      <c r="C109" s="432" t="s">
        <v>3128</v>
      </c>
      <c r="D109" s="432"/>
      <c r="E109" s="432"/>
      <c r="F109" s="3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BP109" s="33"/>
      <c r="BQ109" s="41" t="s">
        <v>3128</v>
      </c>
    </row>
    <row r="110" spans="1:69" s="3" customFormat="1" ht="15" x14ac:dyDescent="0.25">
      <c r="A110" s="42"/>
      <c r="B110" s="43"/>
      <c r="C110" s="44" t="s">
        <v>319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7.5" x14ac:dyDescent="0.25">
      <c r="A111" s="35" t="s">
        <v>185</v>
      </c>
      <c r="B111" s="36" t="s">
        <v>1559</v>
      </c>
      <c r="C111" s="432" t="s">
        <v>3129</v>
      </c>
      <c r="D111" s="432"/>
      <c r="E111" s="432"/>
      <c r="F111" s="3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BP111" s="33"/>
      <c r="BQ111" s="41" t="s">
        <v>3129</v>
      </c>
    </row>
    <row r="112" spans="1:69" s="3" customFormat="1" ht="15" x14ac:dyDescent="0.25">
      <c r="A112" s="42"/>
      <c r="B112" s="43"/>
      <c r="C112" s="44" t="s">
        <v>3574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7.5" x14ac:dyDescent="0.25">
      <c r="A113" s="35" t="s">
        <v>187</v>
      </c>
      <c r="B113" s="36" t="s">
        <v>1559</v>
      </c>
      <c r="C113" s="432" t="s">
        <v>3575</v>
      </c>
      <c r="D113" s="432"/>
      <c r="E113" s="432"/>
      <c r="F113" s="3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BP113" s="33"/>
      <c r="BQ113" s="41" t="s">
        <v>3575</v>
      </c>
    </row>
    <row r="114" spans="1:69" s="3" customFormat="1" ht="15" x14ac:dyDescent="0.25">
      <c r="A114" s="42"/>
      <c r="B114" s="43"/>
      <c r="C114" s="44" t="s">
        <v>266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7.5" x14ac:dyDescent="0.25">
      <c r="A115" s="35" t="s">
        <v>196</v>
      </c>
      <c r="B115" s="36" t="s">
        <v>1559</v>
      </c>
      <c r="C115" s="432" t="s">
        <v>3132</v>
      </c>
      <c r="D115" s="432"/>
      <c r="E115" s="432"/>
      <c r="F115" s="3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BP115" s="33"/>
      <c r="BQ115" s="41" t="s">
        <v>3132</v>
      </c>
    </row>
    <row r="116" spans="1:69" s="3" customFormat="1" ht="15" x14ac:dyDescent="0.25">
      <c r="A116" s="42"/>
      <c r="B116" s="43"/>
      <c r="C116" s="44" t="s">
        <v>270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7.5" x14ac:dyDescent="0.25">
      <c r="A117" s="35" t="s">
        <v>198</v>
      </c>
      <c r="B117" s="36" t="s">
        <v>2647</v>
      </c>
      <c r="C117" s="432" t="s">
        <v>3576</v>
      </c>
      <c r="D117" s="432"/>
      <c r="E117" s="432"/>
      <c r="F117" s="3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BP117" s="33"/>
      <c r="BQ117" s="41" t="s">
        <v>3576</v>
      </c>
    </row>
    <row r="118" spans="1:69" s="3" customFormat="1" ht="15" x14ac:dyDescent="0.25">
      <c r="A118" s="42"/>
      <c r="B118" s="43"/>
      <c r="C118" s="44" t="s">
        <v>270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7.5" x14ac:dyDescent="0.25">
      <c r="A119" s="35" t="s">
        <v>200</v>
      </c>
      <c r="B119" s="36" t="s">
        <v>1572</v>
      </c>
      <c r="C119" s="432" t="s">
        <v>3136</v>
      </c>
      <c r="D119" s="432"/>
      <c r="E119" s="432"/>
      <c r="F119" s="3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BP119" s="33"/>
      <c r="BQ119" s="41" t="s">
        <v>3136</v>
      </c>
    </row>
    <row r="120" spans="1:69" s="3" customFormat="1" ht="15" x14ac:dyDescent="0.25">
      <c r="A120" s="42"/>
      <c r="B120" s="43"/>
      <c r="C120" s="44" t="s">
        <v>270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7.5" x14ac:dyDescent="0.25">
      <c r="A121" s="35" t="s">
        <v>202</v>
      </c>
      <c r="B121" s="36" t="s">
        <v>1581</v>
      </c>
      <c r="C121" s="432" t="s">
        <v>3577</v>
      </c>
      <c r="D121" s="432"/>
      <c r="E121" s="432"/>
      <c r="F121" s="3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BP121" s="33"/>
      <c r="BQ121" s="41" t="s">
        <v>3577</v>
      </c>
    </row>
    <row r="122" spans="1:69" s="3" customFormat="1" ht="15" x14ac:dyDescent="0.25">
      <c r="A122" s="42"/>
      <c r="B122" s="43"/>
      <c r="C122" s="44" t="s">
        <v>3578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7.5" x14ac:dyDescent="0.25">
      <c r="A123" s="35" t="s">
        <v>211</v>
      </c>
      <c r="B123" s="36" t="s">
        <v>2652</v>
      </c>
      <c r="C123" s="432" t="s">
        <v>3138</v>
      </c>
      <c r="D123" s="432"/>
      <c r="E123" s="432"/>
      <c r="F123" s="3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BP123" s="33"/>
      <c r="BQ123" s="41" t="s">
        <v>3138</v>
      </c>
    </row>
    <row r="124" spans="1:69" s="3" customFormat="1" ht="15" x14ac:dyDescent="0.25">
      <c r="A124" s="42"/>
      <c r="B124" s="43"/>
      <c r="C124" s="44" t="s">
        <v>2649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213</v>
      </c>
      <c r="B125" s="36" t="s">
        <v>1572</v>
      </c>
      <c r="C125" s="432" t="s">
        <v>3140</v>
      </c>
      <c r="D125" s="432"/>
      <c r="E125" s="432"/>
      <c r="F125" s="3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BP125" s="33"/>
      <c r="BQ125" s="41" t="s">
        <v>3140</v>
      </c>
    </row>
    <row r="126" spans="1:69" s="3" customFormat="1" ht="15" x14ac:dyDescent="0.25">
      <c r="A126" s="42"/>
      <c r="B126" s="43"/>
      <c r="C126" s="44" t="s">
        <v>3579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215</v>
      </c>
      <c r="B127" s="36" t="s">
        <v>3580</v>
      </c>
      <c r="C127" s="432" t="s">
        <v>1582</v>
      </c>
      <c r="D127" s="432"/>
      <c r="E127" s="432"/>
      <c r="F127" s="3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BP127" s="33"/>
      <c r="BQ127" s="41" t="s">
        <v>1582</v>
      </c>
    </row>
    <row r="128" spans="1:69" s="3" customFormat="1" ht="15" x14ac:dyDescent="0.25">
      <c r="A128" s="42"/>
      <c r="B128" s="43"/>
      <c r="C128" s="44" t="s">
        <v>2414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217</v>
      </c>
      <c r="B129" s="36" t="s">
        <v>3581</v>
      </c>
      <c r="C129" s="432" t="s">
        <v>3582</v>
      </c>
      <c r="D129" s="432"/>
      <c r="E129" s="432"/>
      <c r="F129" s="3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BP129" s="33"/>
      <c r="BQ129" s="41" t="s">
        <v>3582</v>
      </c>
    </row>
    <row r="130" spans="1:69" s="3" customFormat="1" ht="15" x14ac:dyDescent="0.25">
      <c r="A130" s="42"/>
      <c r="B130" s="43"/>
      <c r="C130" s="44" t="s">
        <v>283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219</v>
      </c>
      <c r="B131" s="36" t="s">
        <v>1559</v>
      </c>
      <c r="C131" s="432" t="s">
        <v>3583</v>
      </c>
      <c r="D131" s="432"/>
      <c r="E131" s="432"/>
      <c r="F131" s="3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BP131" s="33"/>
      <c r="BQ131" s="41" t="s">
        <v>3583</v>
      </c>
    </row>
    <row r="132" spans="1:69" s="3" customFormat="1" ht="15" x14ac:dyDescent="0.25">
      <c r="A132" s="42"/>
      <c r="B132" s="43"/>
      <c r="C132" s="44" t="s">
        <v>3584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221</v>
      </c>
      <c r="B133" s="36" t="s">
        <v>2647</v>
      </c>
      <c r="C133" s="432" t="s">
        <v>3585</v>
      </c>
      <c r="D133" s="432"/>
      <c r="E133" s="432"/>
      <c r="F133" s="3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BP133" s="33"/>
      <c r="BQ133" s="41" t="s">
        <v>3585</v>
      </c>
    </row>
    <row r="134" spans="1:69" s="3" customFormat="1" ht="15" x14ac:dyDescent="0.25">
      <c r="A134" s="42"/>
      <c r="B134" s="43"/>
      <c r="C134" s="44" t="s">
        <v>2651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230</v>
      </c>
      <c r="B135" s="36" t="s">
        <v>3147</v>
      </c>
      <c r="C135" s="432" t="s">
        <v>3586</v>
      </c>
      <c r="D135" s="432"/>
      <c r="E135" s="432"/>
      <c r="F135" s="3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BP135" s="33"/>
      <c r="BQ135" s="41" t="s">
        <v>3586</v>
      </c>
    </row>
    <row r="136" spans="1:69" s="3" customFormat="1" ht="15" x14ac:dyDescent="0.25">
      <c r="A136" s="42"/>
      <c r="B136" s="43"/>
      <c r="C136" s="44" t="s">
        <v>2913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3587</v>
      </c>
      <c r="C137" s="432" t="s">
        <v>3588</v>
      </c>
      <c r="D137" s="432"/>
      <c r="E137" s="432"/>
      <c r="F137" s="3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BP137" s="33"/>
      <c r="BQ137" s="41" t="s">
        <v>3588</v>
      </c>
    </row>
    <row r="138" spans="1:69" s="3" customFormat="1" ht="15" x14ac:dyDescent="0.25">
      <c r="A138" s="42"/>
      <c r="B138" s="43"/>
      <c r="C138" s="44" t="s">
        <v>3589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1581</v>
      </c>
      <c r="C139" s="432" t="s">
        <v>3590</v>
      </c>
      <c r="D139" s="432"/>
      <c r="E139" s="432"/>
      <c r="F139" s="3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BP139" s="33"/>
      <c r="BQ139" s="41" t="s">
        <v>3590</v>
      </c>
    </row>
    <row r="140" spans="1:69" s="3" customFormat="1" ht="15" x14ac:dyDescent="0.25">
      <c r="A140" s="42"/>
      <c r="B140" s="43"/>
      <c r="C140" s="44" t="s">
        <v>1331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1581</v>
      </c>
      <c r="C141" s="432" t="s">
        <v>3152</v>
      </c>
      <c r="D141" s="432"/>
      <c r="E141" s="432"/>
      <c r="F141" s="3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BP141" s="33"/>
      <c r="BQ141" s="41" t="s">
        <v>3152</v>
      </c>
    </row>
    <row r="142" spans="1:69" s="3" customFormat="1" ht="15" x14ac:dyDescent="0.25">
      <c r="A142" s="42"/>
      <c r="B142" s="43"/>
      <c r="C142" s="44" t="s">
        <v>2091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7.5" x14ac:dyDescent="0.25">
      <c r="A143" s="35" t="s">
        <v>254</v>
      </c>
      <c r="B143" s="36" t="s">
        <v>3591</v>
      </c>
      <c r="C143" s="432" t="s">
        <v>3592</v>
      </c>
      <c r="D143" s="432"/>
      <c r="E143" s="432"/>
      <c r="F143" s="3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BP143" s="33"/>
      <c r="BQ143" s="41" t="s">
        <v>3592</v>
      </c>
    </row>
    <row r="144" spans="1:69" s="3" customFormat="1" ht="15" x14ac:dyDescent="0.25">
      <c r="A144" s="42"/>
      <c r="B144" s="43"/>
      <c r="C144" s="44" t="s">
        <v>287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432" t="s">
        <v>311</v>
      </c>
      <c r="D145" s="432"/>
      <c r="E145" s="432"/>
      <c r="F145" s="3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3593</v>
      </c>
      <c r="O145" s="39">
        <v>2501.1999999999998</v>
      </c>
      <c r="BP145" s="33"/>
      <c r="BQ145" s="41" t="s">
        <v>311</v>
      </c>
    </row>
    <row r="146" spans="1:69" s="3" customFormat="1" ht="15" x14ac:dyDescent="0.25">
      <c r="A146" s="42"/>
      <c r="B146" s="43"/>
      <c r="C146" s="44" t="s">
        <v>3594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3595</v>
      </c>
      <c r="F147" s="49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3596</v>
      </c>
      <c r="F148" s="49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BP149" s="33"/>
      <c r="BQ149" s="41"/>
    </row>
    <row r="150" spans="1:69" s="3" customFormat="1" ht="67.5" x14ac:dyDescent="0.25">
      <c r="A150" s="35" t="s">
        <v>300</v>
      </c>
      <c r="B150" s="36" t="s">
        <v>1593</v>
      </c>
      <c r="C150" s="432" t="s">
        <v>3159</v>
      </c>
      <c r="D150" s="432"/>
      <c r="E150" s="432"/>
      <c r="F150" s="3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BP150" s="33"/>
      <c r="BQ150" s="41" t="s">
        <v>3159</v>
      </c>
    </row>
    <row r="151" spans="1:69" s="3" customFormat="1" ht="15" x14ac:dyDescent="0.25">
      <c r="A151" s="42"/>
      <c r="B151" s="43"/>
      <c r="C151" s="44" t="s">
        <v>283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7.5" x14ac:dyDescent="0.25">
      <c r="A152" s="35" t="s">
        <v>309</v>
      </c>
      <c r="B152" s="36" t="s">
        <v>1593</v>
      </c>
      <c r="C152" s="432" t="s">
        <v>2671</v>
      </c>
      <c r="D152" s="432"/>
      <c r="E152" s="432"/>
      <c r="F152" s="3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BP152" s="33"/>
      <c r="BQ152" s="41" t="s">
        <v>2671</v>
      </c>
    </row>
    <row r="153" spans="1:69" s="3" customFormat="1" ht="15" x14ac:dyDescent="0.25">
      <c r="A153" s="42"/>
      <c r="B153" s="43"/>
      <c r="C153" s="44" t="s">
        <v>266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67.5" x14ac:dyDescent="0.25">
      <c r="A154" s="35" t="s">
        <v>323</v>
      </c>
      <c r="B154" s="36" t="s">
        <v>1593</v>
      </c>
      <c r="C154" s="432" t="s">
        <v>2672</v>
      </c>
      <c r="D154" s="432"/>
      <c r="E154" s="432"/>
      <c r="F154" s="3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BP154" s="33"/>
      <c r="BQ154" s="41" t="s">
        <v>2672</v>
      </c>
    </row>
    <row r="155" spans="1:69" s="3" customFormat="1" ht="15" x14ac:dyDescent="0.25">
      <c r="A155" s="42"/>
      <c r="B155" s="43"/>
      <c r="C155" s="44" t="s">
        <v>2913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67.5" x14ac:dyDescent="0.25">
      <c r="A156" s="35" t="s">
        <v>331</v>
      </c>
      <c r="B156" s="36" t="s">
        <v>1593</v>
      </c>
      <c r="C156" s="432" t="s">
        <v>2673</v>
      </c>
      <c r="D156" s="432"/>
      <c r="E156" s="432"/>
      <c r="F156" s="3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BP156" s="33"/>
      <c r="BQ156" s="41" t="s">
        <v>2673</v>
      </c>
    </row>
    <row r="157" spans="1:69" s="3" customFormat="1" ht="15" x14ac:dyDescent="0.25">
      <c r="A157" s="42"/>
      <c r="B157" s="43"/>
      <c r="C157" s="44" t="s">
        <v>3160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15" x14ac:dyDescent="0.25">
      <c r="A158" s="434" t="s">
        <v>2107</v>
      </c>
      <c r="B158" s="435"/>
      <c r="C158" s="435"/>
      <c r="D158" s="435"/>
      <c r="E158" s="435"/>
      <c r="F158" s="435"/>
      <c r="G158" s="435"/>
      <c r="H158" s="435"/>
      <c r="I158" s="435"/>
      <c r="J158" s="435"/>
      <c r="K158" s="435"/>
      <c r="L158" s="435"/>
      <c r="M158" s="435"/>
      <c r="N158" s="435"/>
      <c r="O158" s="436"/>
      <c r="BP158" s="33" t="s">
        <v>2107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432" t="s">
        <v>590</v>
      </c>
      <c r="D159" s="432"/>
      <c r="E159" s="432"/>
      <c r="F159" s="3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BP159" s="33"/>
      <c r="BQ159" s="41" t="s">
        <v>590</v>
      </c>
    </row>
    <row r="160" spans="1:69" s="3" customFormat="1" ht="15" x14ac:dyDescent="0.25">
      <c r="A160" s="42"/>
      <c r="B160" s="43"/>
      <c r="C160" s="44" t="s">
        <v>680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1425</v>
      </c>
      <c r="F161" s="49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1426</v>
      </c>
      <c r="F162" s="49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BP163" s="33"/>
      <c r="BQ163" s="41"/>
    </row>
    <row r="164" spans="1:69" s="3" customFormat="1" ht="45" x14ac:dyDescent="0.25">
      <c r="A164" s="35" t="s">
        <v>2112</v>
      </c>
      <c r="B164" s="36" t="s">
        <v>1611</v>
      </c>
      <c r="C164" s="432" t="s">
        <v>1612</v>
      </c>
      <c r="D164" s="432"/>
      <c r="E164" s="432"/>
      <c r="F164" s="35" t="s">
        <v>437</v>
      </c>
      <c r="G164" s="55">
        <v>2</v>
      </c>
      <c r="H164" s="39">
        <v>1737.2</v>
      </c>
      <c r="I164" s="39"/>
      <c r="J164" s="39"/>
      <c r="K164" s="37" t="s">
        <v>52</v>
      </c>
      <c r="L164" s="39">
        <v>21645.51</v>
      </c>
      <c r="M164" s="39"/>
      <c r="N164" s="40"/>
      <c r="O164" s="39"/>
      <c r="BP164" s="33"/>
      <c r="BQ164" s="41" t="s">
        <v>1612</v>
      </c>
    </row>
    <row r="165" spans="1:69" s="3" customFormat="1" ht="15" x14ac:dyDescent="0.25">
      <c r="A165" s="434" t="s">
        <v>2679</v>
      </c>
      <c r="B165" s="435"/>
      <c r="C165" s="435"/>
      <c r="D165" s="435"/>
      <c r="E165" s="435"/>
      <c r="F165" s="435"/>
      <c r="G165" s="435"/>
      <c r="H165" s="435"/>
      <c r="I165" s="435"/>
      <c r="J165" s="435"/>
      <c r="K165" s="435"/>
      <c r="L165" s="435"/>
      <c r="M165" s="435"/>
      <c r="N165" s="435"/>
      <c r="O165" s="436"/>
      <c r="BP165" s="33" t="s">
        <v>2679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432" t="s">
        <v>325</v>
      </c>
      <c r="D166" s="432"/>
      <c r="E166" s="432"/>
      <c r="F166" s="35" t="s">
        <v>326</v>
      </c>
      <c r="G166" s="55">
        <v>10</v>
      </c>
      <c r="H166" s="39" t="s">
        <v>1438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BP166" s="33"/>
      <c r="BQ166" s="41" t="s">
        <v>325</v>
      </c>
    </row>
    <row r="167" spans="1:69" s="3" customFormat="1" ht="15" x14ac:dyDescent="0.25">
      <c r="A167" s="47"/>
      <c r="B167" s="48"/>
      <c r="C167" s="48"/>
      <c r="D167" s="48"/>
      <c r="E167" s="49" t="s">
        <v>1678</v>
      </c>
      <c r="F167" s="49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1679</v>
      </c>
      <c r="F168" s="49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BP168" s="33"/>
      <c r="BQ168" s="41"/>
    </row>
    <row r="169" spans="1:69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BP169" s="33"/>
      <c r="BQ169" s="41"/>
    </row>
    <row r="170" spans="1:69" s="3" customFormat="1" ht="67.5" x14ac:dyDescent="0.25">
      <c r="A170" s="35" t="s">
        <v>350</v>
      </c>
      <c r="B170" s="36" t="s">
        <v>1680</v>
      </c>
      <c r="C170" s="432" t="s">
        <v>2165</v>
      </c>
      <c r="D170" s="432"/>
      <c r="E170" s="432"/>
      <c r="F170" s="3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BP170" s="33"/>
      <c r="BQ170" s="41" t="s">
        <v>2165</v>
      </c>
    </row>
    <row r="171" spans="1:69" s="3" customFormat="1" ht="67.5" x14ac:dyDescent="0.25">
      <c r="A171" s="35" t="s">
        <v>353</v>
      </c>
      <c r="B171" s="36" t="s">
        <v>1682</v>
      </c>
      <c r="C171" s="432" t="s">
        <v>2166</v>
      </c>
      <c r="D171" s="432"/>
      <c r="E171" s="432"/>
      <c r="F171" s="3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BP171" s="33"/>
      <c r="BQ171" s="41" t="s">
        <v>2166</v>
      </c>
    </row>
    <row r="172" spans="1:69" s="3" customFormat="1" ht="67.5" x14ac:dyDescent="0.25">
      <c r="A172" s="35" t="s">
        <v>355</v>
      </c>
      <c r="B172" s="36" t="s">
        <v>2680</v>
      </c>
      <c r="C172" s="432" t="s">
        <v>2167</v>
      </c>
      <c r="D172" s="432"/>
      <c r="E172" s="432"/>
      <c r="F172" s="3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BP172" s="33"/>
      <c r="BQ172" s="41" t="s">
        <v>2167</v>
      </c>
    </row>
    <row r="173" spans="1:69" s="3" customFormat="1" ht="67.5" x14ac:dyDescent="0.25">
      <c r="A173" s="35" t="s">
        <v>363</v>
      </c>
      <c r="B173" s="36" t="s">
        <v>1686</v>
      </c>
      <c r="C173" s="432" t="s">
        <v>1687</v>
      </c>
      <c r="D173" s="432"/>
      <c r="E173" s="432"/>
      <c r="F173" s="35" t="s">
        <v>1688</v>
      </c>
      <c r="G173" s="60">
        <v>0.28799999999999998</v>
      </c>
      <c r="H173" s="39" t="s">
        <v>1689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BP173" s="33"/>
      <c r="BQ173" s="41" t="s">
        <v>1687</v>
      </c>
    </row>
    <row r="174" spans="1:69" s="3" customFormat="1" ht="15" x14ac:dyDescent="0.25">
      <c r="A174" s="42"/>
      <c r="B174" s="43"/>
      <c r="C174" s="44" t="s">
        <v>3162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3163</v>
      </c>
      <c r="F175" s="49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3164</v>
      </c>
      <c r="F176" s="49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BP177" s="33"/>
      <c r="BQ177" s="41"/>
    </row>
    <row r="178" spans="1:69" s="3" customFormat="1" ht="67.5" x14ac:dyDescent="0.25">
      <c r="A178" s="35" t="s">
        <v>1410</v>
      </c>
      <c r="B178" s="36" t="s">
        <v>1693</v>
      </c>
      <c r="C178" s="432" t="s">
        <v>1694</v>
      </c>
      <c r="D178" s="432"/>
      <c r="E178" s="432"/>
      <c r="F178" s="3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BP178" s="33"/>
      <c r="BQ178" s="41" t="s">
        <v>1694</v>
      </c>
    </row>
    <row r="179" spans="1:69" s="3" customFormat="1" ht="15" x14ac:dyDescent="0.25">
      <c r="A179" s="434" t="s">
        <v>2684</v>
      </c>
      <c r="B179" s="435"/>
      <c r="C179" s="435"/>
      <c r="D179" s="435"/>
      <c r="E179" s="435"/>
      <c r="F179" s="435"/>
      <c r="G179" s="435"/>
      <c r="H179" s="435"/>
      <c r="I179" s="435"/>
      <c r="J179" s="435"/>
      <c r="K179" s="435"/>
      <c r="L179" s="435"/>
      <c r="M179" s="435"/>
      <c r="N179" s="435"/>
      <c r="O179" s="436"/>
      <c r="BP179" s="33" t="s">
        <v>2684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432" t="s">
        <v>590</v>
      </c>
      <c r="D180" s="432"/>
      <c r="E180" s="432"/>
      <c r="F180" s="3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BP180" s="33"/>
      <c r="BQ180" s="41" t="s">
        <v>590</v>
      </c>
    </row>
    <row r="181" spans="1:69" s="3" customFormat="1" ht="15" x14ac:dyDescent="0.25">
      <c r="A181" s="42"/>
      <c r="B181" s="43"/>
      <c r="C181" s="44" t="s">
        <v>680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1425</v>
      </c>
      <c r="F182" s="49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1426</v>
      </c>
      <c r="F183" s="49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2947</v>
      </c>
      <c r="B185" s="36" t="s">
        <v>1626</v>
      </c>
      <c r="C185" s="432" t="s">
        <v>2126</v>
      </c>
      <c r="D185" s="432"/>
      <c r="E185" s="432"/>
      <c r="F185" s="35" t="s">
        <v>437</v>
      </c>
      <c r="G185" s="55">
        <v>2</v>
      </c>
      <c r="H185" s="39">
        <v>2403.11</v>
      </c>
      <c r="I185" s="39"/>
      <c r="J185" s="39"/>
      <c r="K185" s="37" t="s">
        <v>52</v>
      </c>
      <c r="L185" s="39">
        <v>29942.75</v>
      </c>
      <c r="M185" s="39"/>
      <c r="N185" s="40"/>
      <c r="O185" s="39"/>
      <c r="BP185" s="33"/>
      <c r="BQ185" s="41" t="s">
        <v>2126</v>
      </c>
    </row>
    <row r="186" spans="1:69" s="3" customFormat="1" ht="67.5" x14ac:dyDescent="0.25">
      <c r="A186" s="35" t="s">
        <v>384</v>
      </c>
      <c r="B186" s="36" t="s">
        <v>578</v>
      </c>
      <c r="C186" s="432" t="s">
        <v>579</v>
      </c>
      <c r="D186" s="432"/>
      <c r="E186" s="432"/>
      <c r="F186" s="3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3597</v>
      </c>
      <c r="O186" s="39">
        <v>149.80000000000001</v>
      </c>
      <c r="BP186" s="33"/>
      <c r="BQ186" s="41" t="s">
        <v>579</v>
      </c>
    </row>
    <row r="187" spans="1:69" s="3" customFormat="1" ht="15" x14ac:dyDescent="0.25">
      <c r="A187" s="47"/>
      <c r="B187" s="48"/>
      <c r="C187" s="48"/>
      <c r="D187" s="48"/>
      <c r="E187" s="49" t="s">
        <v>3598</v>
      </c>
      <c r="F187" s="49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3599</v>
      </c>
      <c r="F188" s="49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BP189" s="33"/>
      <c r="BQ189" s="41"/>
    </row>
    <row r="190" spans="1:69" s="3" customFormat="1" ht="45" x14ac:dyDescent="0.25">
      <c r="A190" s="35" t="s">
        <v>3600</v>
      </c>
      <c r="B190" s="36" t="s">
        <v>1618</v>
      </c>
      <c r="C190" s="432" t="s">
        <v>1619</v>
      </c>
      <c r="D190" s="432"/>
      <c r="E190" s="432"/>
      <c r="F190" s="35" t="s">
        <v>437</v>
      </c>
      <c r="G190" s="55">
        <v>5</v>
      </c>
      <c r="H190" s="39">
        <v>1576.88</v>
      </c>
      <c r="I190" s="39"/>
      <c r="J190" s="39"/>
      <c r="K190" s="37" t="s">
        <v>52</v>
      </c>
      <c r="L190" s="39">
        <v>49119.81</v>
      </c>
      <c r="M190" s="39"/>
      <c r="N190" s="40"/>
      <c r="O190" s="39"/>
      <c r="BP190" s="33"/>
      <c r="BQ190" s="41" t="s">
        <v>1619</v>
      </c>
    </row>
    <row r="191" spans="1:69" s="3" customFormat="1" ht="67.5" x14ac:dyDescent="0.25">
      <c r="A191" s="35" t="s">
        <v>388</v>
      </c>
      <c r="B191" s="36" t="s">
        <v>1629</v>
      </c>
      <c r="C191" s="432" t="s">
        <v>1630</v>
      </c>
      <c r="D191" s="432"/>
      <c r="E191" s="432"/>
      <c r="F191" s="35" t="s">
        <v>109</v>
      </c>
      <c r="G191" s="55">
        <v>40</v>
      </c>
      <c r="H191" s="39" t="s">
        <v>1631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BP191" s="33"/>
      <c r="BQ191" s="41" t="s">
        <v>1630</v>
      </c>
    </row>
    <row r="192" spans="1:69" s="3" customFormat="1" ht="15" x14ac:dyDescent="0.25">
      <c r="A192" s="47"/>
      <c r="B192" s="48"/>
      <c r="C192" s="48"/>
      <c r="D192" s="48"/>
      <c r="E192" s="49" t="s">
        <v>3601</v>
      </c>
      <c r="F192" s="49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3602</v>
      </c>
      <c r="F193" s="49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BP194" s="33"/>
      <c r="BQ194" s="41"/>
    </row>
    <row r="195" spans="1:69" s="3" customFormat="1" ht="45.75" x14ac:dyDescent="0.25">
      <c r="A195" s="35" t="s">
        <v>3603</v>
      </c>
      <c r="B195" s="36" t="s">
        <v>1626</v>
      </c>
      <c r="C195" s="432" t="s">
        <v>2694</v>
      </c>
      <c r="D195" s="432"/>
      <c r="E195" s="432"/>
      <c r="F195" s="35" t="s">
        <v>437</v>
      </c>
      <c r="G195" s="55">
        <v>40</v>
      </c>
      <c r="H195" s="39">
        <v>2292.27</v>
      </c>
      <c r="I195" s="39"/>
      <c r="J195" s="39"/>
      <c r="K195" s="37" t="s">
        <v>52</v>
      </c>
      <c r="L195" s="39">
        <v>571233.68000000005</v>
      </c>
      <c r="M195" s="39"/>
      <c r="N195" s="40"/>
      <c r="O195" s="39"/>
      <c r="BP195" s="33"/>
      <c r="BQ195" s="41" t="s">
        <v>2694</v>
      </c>
    </row>
    <row r="196" spans="1:69" s="3" customFormat="1" ht="67.5" x14ac:dyDescent="0.25">
      <c r="A196" s="35" t="s">
        <v>393</v>
      </c>
      <c r="B196" s="36" t="s">
        <v>2140</v>
      </c>
      <c r="C196" s="432" t="s">
        <v>2141</v>
      </c>
      <c r="D196" s="432"/>
      <c r="E196" s="432"/>
      <c r="F196" s="35" t="s">
        <v>665</v>
      </c>
      <c r="G196" s="55">
        <v>7</v>
      </c>
      <c r="H196" s="39" t="s">
        <v>2142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BP196" s="33"/>
      <c r="BQ196" s="41" t="s">
        <v>2141</v>
      </c>
    </row>
    <row r="197" spans="1:69" s="3" customFormat="1" ht="15" x14ac:dyDescent="0.25">
      <c r="A197" s="42"/>
      <c r="B197" s="43"/>
      <c r="C197" s="44" t="s">
        <v>3604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3605</v>
      </c>
      <c r="F198" s="49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3606</v>
      </c>
      <c r="F199" s="49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BP199" s="33"/>
      <c r="BQ199" s="41"/>
    </row>
    <row r="200" spans="1:69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BP200" s="33"/>
      <c r="BQ200" s="41"/>
    </row>
    <row r="201" spans="1:69" s="3" customFormat="1" ht="45" x14ac:dyDescent="0.25">
      <c r="A201" s="35" t="s">
        <v>3607</v>
      </c>
      <c r="B201" s="36" t="s">
        <v>3608</v>
      </c>
      <c r="C201" s="432" t="s">
        <v>1662</v>
      </c>
      <c r="D201" s="432"/>
      <c r="E201" s="432"/>
      <c r="F201" s="35" t="s">
        <v>437</v>
      </c>
      <c r="G201" s="55">
        <v>5</v>
      </c>
      <c r="H201" s="39">
        <v>6225.34</v>
      </c>
      <c r="I201" s="39"/>
      <c r="J201" s="39"/>
      <c r="K201" s="37" t="s">
        <v>52</v>
      </c>
      <c r="L201" s="39">
        <v>193919.34</v>
      </c>
      <c r="M201" s="39"/>
      <c r="N201" s="40"/>
      <c r="O201" s="39"/>
      <c r="BP201" s="33"/>
      <c r="BQ201" s="41" t="s">
        <v>1662</v>
      </c>
    </row>
    <row r="202" spans="1:69" s="3" customFormat="1" ht="45" x14ac:dyDescent="0.25">
      <c r="A202" s="35" t="s">
        <v>3609</v>
      </c>
      <c r="B202" s="36" t="s">
        <v>3608</v>
      </c>
      <c r="C202" s="432" t="s">
        <v>2697</v>
      </c>
      <c r="D202" s="432"/>
      <c r="E202" s="432"/>
      <c r="F202" s="35" t="s">
        <v>437</v>
      </c>
      <c r="G202" s="55">
        <v>2</v>
      </c>
      <c r="H202" s="39">
        <v>3276.91</v>
      </c>
      <c r="I202" s="39"/>
      <c r="J202" s="39"/>
      <c r="K202" s="37" t="s">
        <v>52</v>
      </c>
      <c r="L202" s="39">
        <v>40830.300000000003</v>
      </c>
      <c r="M202" s="39"/>
      <c r="N202" s="40"/>
      <c r="O202" s="39"/>
      <c r="BP202" s="33"/>
      <c r="BQ202" s="41" t="s">
        <v>2697</v>
      </c>
    </row>
    <row r="203" spans="1:69" s="3" customFormat="1" ht="67.5" x14ac:dyDescent="0.25">
      <c r="A203" s="35" t="s">
        <v>399</v>
      </c>
      <c r="B203" s="36" t="s">
        <v>1669</v>
      </c>
      <c r="C203" s="432" t="s">
        <v>1670</v>
      </c>
      <c r="D203" s="432"/>
      <c r="E203" s="432"/>
      <c r="F203" s="35" t="s">
        <v>174</v>
      </c>
      <c r="G203" s="56">
        <v>0.02</v>
      </c>
      <c r="H203" s="39" t="s">
        <v>1671</v>
      </c>
      <c r="I203" s="39" t="s">
        <v>1672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3175</v>
      </c>
      <c r="O203" s="39">
        <v>12.36</v>
      </c>
      <c r="BP203" s="33"/>
      <c r="BQ203" s="41" t="s">
        <v>1670</v>
      </c>
    </row>
    <row r="204" spans="1:69" s="3" customFormat="1" ht="15" x14ac:dyDescent="0.25">
      <c r="A204" s="42"/>
      <c r="B204" s="43"/>
      <c r="C204" s="44" t="s">
        <v>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3176</v>
      </c>
      <c r="F205" s="49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3177</v>
      </c>
      <c r="F206" s="49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BP207" s="33"/>
      <c r="BQ207" s="41"/>
    </row>
    <row r="208" spans="1:69" s="3" customFormat="1" ht="67.5" x14ac:dyDescent="0.25">
      <c r="A208" s="35" t="s">
        <v>401</v>
      </c>
      <c r="B208" s="36" t="s">
        <v>1655</v>
      </c>
      <c r="C208" s="432" t="s">
        <v>1656</v>
      </c>
      <c r="D208" s="432"/>
      <c r="E208" s="432"/>
      <c r="F208" s="3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BP208" s="33"/>
      <c r="BQ208" s="41" t="s">
        <v>1656</v>
      </c>
    </row>
    <row r="209" spans="1:69" s="3" customFormat="1" ht="67.5" x14ac:dyDescent="0.25">
      <c r="A209" s="35" t="s">
        <v>403</v>
      </c>
      <c r="B209" s="36" t="s">
        <v>1635</v>
      </c>
      <c r="C209" s="432" t="s">
        <v>1636</v>
      </c>
      <c r="D209" s="432"/>
      <c r="E209" s="432"/>
      <c r="F209" s="35" t="s">
        <v>1637</v>
      </c>
      <c r="G209" s="55">
        <v>66</v>
      </c>
      <c r="H209" s="39" t="s">
        <v>1638</v>
      </c>
      <c r="I209" s="39" t="s">
        <v>1639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3610</v>
      </c>
      <c r="O209" s="39">
        <v>7417.92</v>
      </c>
      <c r="BP209" s="33"/>
      <c r="BQ209" s="41" t="s">
        <v>1636</v>
      </c>
    </row>
    <row r="210" spans="1:69" s="3" customFormat="1" ht="15" x14ac:dyDescent="0.25">
      <c r="A210" s="42"/>
      <c r="B210" s="43"/>
      <c r="C210" s="44" t="s">
        <v>3611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3612</v>
      </c>
      <c r="F211" s="49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3613</v>
      </c>
      <c r="F212" s="49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405</v>
      </c>
      <c r="B214" s="36" t="s">
        <v>1644</v>
      </c>
      <c r="C214" s="432" t="s">
        <v>1645</v>
      </c>
      <c r="D214" s="432"/>
      <c r="E214" s="432"/>
      <c r="F214" s="3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BP214" s="33"/>
      <c r="BQ214" s="41" t="s">
        <v>1645</v>
      </c>
    </row>
    <row r="215" spans="1:69" s="3" customFormat="1" ht="67.5" x14ac:dyDescent="0.25">
      <c r="A215" s="35" t="s">
        <v>407</v>
      </c>
      <c r="B215" s="36" t="s">
        <v>1644</v>
      </c>
      <c r="C215" s="432" t="s">
        <v>3180</v>
      </c>
      <c r="D215" s="432"/>
      <c r="E215" s="432"/>
      <c r="F215" s="3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BP215" s="33"/>
      <c r="BQ215" s="41" t="s">
        <v>3180</v>
      </c>
    </row>
    <row r="216" spans="1:69" s="3" customFormat="1" ht="15" x14ac:dyDescent="0.25">
      <c r="A216" s="434" t="s">
        <v>2700</v>
      </c>
      <c r="B216" s="435"/>
      <c r="C216" s="435"/>
      <c r="D216" s="435"/>
      <c r="E216" s="435"/>
      <c r="F216" s="435"/>
      <c r="G216" s="435"/>
      <c r="H216" s="435"/>
      <c r="I216" s="435"/>
      <c r="J216" s="435"/>
      <c r="K216" s="435"/>
      <c r="L216" s="435"/>
      <c r="M216" s="435"/>
      <c r="N216" s="435"/>
      <c r="O216" s="436"/>
      <c r="BP216" s="33" t="s">
        <v>2700</v>
      </c>
      <c r="BQ216" s="41"/>
    </row>
    <row r="217" spans="1:69" s="3" customFormat="1" ht="67.5" x14ac:dyDescent="0.25">
      <c r="A217" s="35" t="s">
        <v>409</v>
      </c>
      <c r="B217" s="36" t="s">
        <v>1916</v>
      </c>
      <c r="C217" s="432" t="s">
        <v>1917</v>
      </c>
      <c r="D217" s="432"/>
      <c r="E217" s="432"/>
      <c r="F217" s="35" t="s">
        <v>1918</v>
      </c>
      <c r="G217" s="60">
        <v>0.29499999999999998</v>
      </c>
      <c r="H217" s="39" t="s">
        <v>1919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BP217" s="33"/>
      <c r="BQ217" s="41" t="s">
        <v>1917</v>
      </c>
    </row>
    <row r="218" spans="1:69" s="3" customFormat="1" ht="15" x14ac:dyDescent="0.25">
      <c r="A218" s="42"/>
      <c r="B218" s="43"/>
      <c r="C218" s="44" t="s">
        <v>3614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3615</v>
      </c>
      <c r="F219" s="49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3616</v>
      </c>
      <c r="F220" s="49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47</v>
      </c>
      <c r="F221" s="49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BP221" s="33"/>
      <c r="BQ221" s="41"/>
    </row>
    <row r="222" spans="1:69" s="3" customFormat="1" ht="67.5" x14ac:dyDescent="0.25">
      <c r="A222" s="35" t="s">
        <v>411</v>
      </c>
      <c r="B222" s="36" t="s">
        <v>1923</v>
      </c>
      <c r="C222" s="432" t="s">
        <v>1924</v>
      </c>
      <c r="D222" s="432"/>
      <c r="E222" s="432"/>
      <c r="F222" s="35" t="s">
        <v>1918</v>
      </c>
      <c r="G222" s="60">
        <v>0.29499999999999998</v>
      </c>
      <c r="H222" s="39" t="s">
        <v>1925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BP222" s="33"/>
      <c r="BQ222" s="41" t="s">
        <v>1924</v>
      </c>
    </row>
    <row r="223" spans="1:69" s="3" customFormat="1" ht="15" x14ac:dyDescent="0.25">
      <c r="A223" s="47"/>
      <c r="B223" s="48"/>
      <c r="C223" s="48"/>
      <c r="D223" s="48"/>
      <c r="E223" s="49" t="s">
        <v>3617</v>
      </c>
      <c r="F223" s="49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3618</v>
      </c>
      <c r="F224" s="49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413</v>
      </c>
      <c r="B226" s="36" t="s">
        <v>1064</v>
      </c>
      <c r="C226" s="432" t="s">
        <v>1929</v>
      </c>
      <c r="D226" s="432"/>
      <c r="E226" s="432"/>
      <c r="F226" s="35" t="s">
        <v>238</v>
      </c>
      <c r="G226" s="56">
        <v>1.18</v>
      </c>
      <c r="H226" s="39" t="s">
        <v>1066</v>
      </c>
      <c r="I226" s="39" t="s">
        <v>1067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3619</v>
      </c>
      <c r="O226" s="39">
        <v>1254.01</v>
      </c>
      <c r="BP226" s="33"/>
      <c r="BQ226" s="41" t="s">
        <v>1929</v>
      </c>
    </row>
    <row r="227" spans="1:69" s="3" customFormat="1" ht="15" x14ac:dyDescent="0.25">
      <c r="A227" s="42"/>
      <c r="B227" s="43"/>
      <c r="C227" s="44" t="s">
        <v>3620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3621</v>
      </c>
      <c r="F228" s="49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3622</v>
      </c>
      <c r="F229" s="49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432" t="s">
        <v>813</v>
      </c>
      <c r="D231" s="432"/>
      <c r="E231" s="432"/>
      <c r="F231" s="35" t="s">
        <v>238</v>
      </c>
      <c r="G231" s="56">
        <v>6.22</v>
      </c>
      <c r="H231" s="39" t="s">
        <v>1934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3623</v>
      </c>
      <c r="O231" s="39">
        <v>1188.3900000000001</v>
      </c>
      <c r="BP231" s="33"/>
      <c r="BQ231" s="41" t="s">
        <v>813</v>
      </c>
    </row>
    <row r="232" spans="1:69" s="3" customFormat="1" ht="15" x14ac:dyDescent="0.25">
      <c r="A232" s="42"/>
      <c r="B232" s="43"/>
      <c r="C232" s="44" t="s">
        <v>3624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3625</v>
      </c>
      <c r="F233" s="49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3626</v>
      </c>
      <c r="F234" s="49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BP235" s="33"/>
      <c r="BQ235" s="41"/>
    </row>
    <row r="236" spans="1:69" s="3" customFormat="1" ht="67.5" x14ac:dyDescent="0.25">
      <c r="A236" s="35" t="s">
        <v>417</v>
      </c>
      <c r="B236" s="36" t="s">
        <v>1939</v>
      </c>
      <c r="C236" s="432" t="s">
        <v>822</v>
      </c>
      <c r="D236" s="432"/>
      <c r="E236" s="432"/>
      <c r="F236" s="3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432" t="s">
        <v>850</v>
      </c>
      <c r="D237" s="432"/>
      <c r="E237" s="432"/>
      <c r="F237" s="3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BP237" s="33"/>
      <c r="BQ237" s="41" t="s">
        <v>850</v>
      </c>
    </row>
    <row r="238" spans="1:69" s="3" customFormat="1" ht="15" x14ac:dyDescent="0.25">
      <c r="A238" s="42"/>
      <c r="B238" s="43"/>
      <c r="C238" s="44" t="s">
        <v>3196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855</v>
      </c>
      <c r="F239" s="49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856</v>
      </c>
      <c r="F240" s="49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BP241" s="33"/>
      <c r="BQ241" s="41"/>
    </row>
    <row r="242" spans="1:69" s="3" customFormat="1" ht="67.5" x14ac:dyDescent="0.25">
      <c r="A242" s="35" t="s">
        <v>428</v>
      </c>
      <c r="B242" s="36" t="s">
        <v>1971</v>
      </c>
      <c r="C242" s="432" t="s">
        <v>1972</v>
      </c>
      <c r="D242" s="432"/>
      <c r="E242" s="432"/>
      <c r="F242" s="35" t="s">
        <v>1973</v>
      </c>
      <c r="G242" s="55">
        <v>20</v>
      </c>
      <c r="H242" s="39" t="s">
        <v>1974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BP242" s="33"/>
      <c r="BQ242" s="41" t="s">
        <v>1972</v>
      </c>
    </row>
    <row r="243" spans="1:69" s="3" customFormat="1" ht="15" x14ac:dyDescent="0.25">
      <c r="A243" s="47"/>
      <c r="B243" s="48"/>
      <c r="C243" s="48"/>
      <c r="D243" s="48"/>
      <c r="E243" s="49" t="s">
        <v>3197</v>
      </c>
      <c r="F243" s="49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3198</v>
      </c>
      <c r="F244" s="49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434</v>
      </c>
      <c r="B246" s="36" t="s">
        <v>2720</v>
      </c>
      <c r="C246" s="432" t="s">
        <v>1986</v>
      </c>
      <c r="D246" s="432"/>
      <c r="E246" s="432"/>
      <c r="F246" s="3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BP246" s="33"/>
      <c r="BQ246" s="41" t="s">
        <v>1986</v>
      </c>
    </row>
    <row r="247" spans="1:69" s="3" customFormat="1" ht="67.5" x14ac:dyDescent="0.25">
      <c r="A247" s="35" t="s">
        <v>438</v>
      </c>
      <c r="B247" s="36" t="s">
        <v>1940</v>
      </c>
      <c r="C247" s="432" t="s">
        <v>824</v>
      </c>
      <c r="D247" s="432"/>
      <c r="E247" s="432"/>
      <c r="F247" s="3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BP247" s="33"/>
      <c r="BQ247" s="41" t="s">
        <v>824</v>
      </c>
    </row>
    <row r="248" spans="1:69" s="3" customFormat="1" ht="67.5" x14ac:dyDescent="0.25">
      <c r="A248" s="35" t="s">
        <v>1457</v>
      </c>
      <c r="B248" s="36" t="s">
        <v>2721</v>
      </c>
      <c r="C248" s="432" t="s">
        <v>2722</v>
      </c>
      <c r="D248" s="432"/>
      <c r="E248" s="432"/>
      <c r="F248" s="3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BP248" s="33"/>
      <c r="BQ248" s="41" t="s">
        <v>2722</v>
      </c>
    </row>
    <row r="249" spans="1:69" s="3" customFormat="1" ht="67.5" x14ac:dyDescent="0.25">
      <c r="A249" s="35" t="s">
        <v>450</v>
      </c>
      <c r="B249" s="36" t="s">
        <v>1960</v>
      </c>
      <c r="C249" s="432" t="s">
        <v>1961</v>
      </c>
      <c r="D249" s="432"/>
      <c r="E249" s="432"/>
      <c r="F249" s="3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BP249" s="33"/>
      <c r="BQ249" s="41" t="s">
        <v>1961</v>
      </c>
    </row>
    <row r="250" spans="1:69" s="3" customFormat="1" ht="67.5" x14ac:dyDescent="0.25">
      <c r="A250" s="35" t="s">
        <v>1708</v>
      </c>
      <c r="B250" s="36" t="s">
        <v>1988</v>
      </c>
      <c r="C250" s="432" t="s">
        <v>1989</v>
      </c>
      <c r="D250" s="432"/>
      <c r="E250" s="432"/>
      <c r="F250" s="35" t="s">
        <v>238</v>
      </c>
      <c r="G250" s="60">
        <v>5.0000000000000001E-3</v>
      </c>
      <c r="H250" s="39" t="s">
        <v>1990</v>
      </c>
      <c r="I250" s="39" t="s">
        <v>1991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1992</v>
      </c>
      <c r="O250" s="39">
        <v>9.32</v>
      </c>
      <c r="BP250" s="33"/>
      <c r="BQ250" s="41" t="s">
        <v>1989</v>
      </c>
    </row>
    <row r="251" spans="1:69" s="3" customFormat="1" ht="15" x14ac:dyDescent="0.25">
      <c r="A251" s="42"/>
      <c r="B251" s="43"/>
      <c r="C251" s="44" t="s">
        <v>1993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1994</v>
      </c>
      <c r="F252" s="49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1995</v>
      </c>
      <c r="F253" s="49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BP254" s="33"/>
      <c r="BQ254" s="41"/>
    </row>
    <row r="255" spans="1:69" s="3" customFormat="1" ht="67.5" x14ac:dyDescent="0.25">
      <c r="A255" s="35" t="s">
        <v>462</v>
      </c>
      <c r="B255" s="36" t="s">
        <v>1997</v>
      </c>
      <c r="C255" s="432" t="s">
        <v>3199</v>
      </c>
      <c r="D255" s="432"/>
      <c r="E255" s="432"/>
      <c r="F255" s="35" t="s">
        <v>2406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BP255" s="33"/>
      <c r="BQ255" s="41" t="s">
        <v>3199</v>
      </c>
    </row>
    <row r="256" spans="1:69" s="3" customFormat="1" ht="15" x14ac:dyDescent="0.25">
      <c r="A256" s="434" t="s">
        <v>2723</v>
      </c>
      <c r="B256" s="435"/>
      <c r="C256" s="435"/>
      <c r="D256" s="435"/>
      <c r="E256" s="435"/>
      <c r="F256" s="435"/>
      <c r="G256" s="435"/>
      <c r="H256" s="435"/>
      <c r="I256" s="435"/>
      <c r="J256" s="435"/>
      <c r="K256" s="435"/>
      <c r="L256" s="435"/>
      <c r="M256" s="435"/>
      <c r="N256" s="435"/>
      <c r="O256" s="436"/>
      <c r="BP256" s="33" t="s">
        <v>2723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432" t="s">
        <v>738</v>
      </c>
      <c r="D257" s="432"/>
      <c r="E257" s="432"/>
      <c r="F257" s="35" t="s">
        <v>739</v>
      </c>
      <c r="G257" s="56">
        <v>1.68</v>
      </c>
      <c r="H257" s="39" t="s">
        <v>2322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3627</v>
      </c>
      <c r="O257" s="39">
        <v>619.52</v>
      </c>
      <c r="BP257" s="33"/>
      <c r="BQ257" s="41" t="s">
        <v>738</v>
      </c>
    </row>
    <row r="258" spans="1:69" s="3" customFormat="1" ht="15" x14ac:dyDescent="0.25">
      <c r="A258" s="42"/>
      <c r="B258" s="43"/>
      <c r="C258" s="44" t="s">
        <v>3628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3629</v>
      </c>
      <c r="F259" s="49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3630</v>
      </c>
      <c r="F260" s="49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BP261" s="33"/>
      <c r="BQ261" s="41"/>
    </row>
    <row r="262" spans="1:69" s="3" customFormat="1" ht="67.5" x14ac:dyDescent="0.25">
      <c r="A262" s="35" t="s">
        <v>466</v>
      </c>
      <c r="B262" s="36" t="s">
        <v>2979</v>
      </c>
      <c r="C262" s="432" t="s">
        <v>2329</v>
      </c>
      <c r="D262" s="432"/>
      <c r="E262" s="432"/>
      <c r="F262" s="3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BP262" s="33"/>
      <c r="BQ262" s="41" t="s">
        <v>2329</v>
      </c>
    </row>
    <row r="263" spans="1:69" s="3" customFormat="1" ht="15" x14ac:dyDescent="0.25">
      <c r="A263" s="42"/>
      <c r="B263" s="43"/>
      <c r="C263" s="44" t="s">
        <v>3631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469</v>
      </c>
      <c r="B264" s="36" t="s">
        <v>2378</v>
      </c>
      <c r="C264" s="432" t="s">
        <v>2391</v>
      </c>
      <c r="D264" s="432"/>
      <c r="E264" s="432"/>
      <c r="F264" s="3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BP264" s="33"/>
      <c r="BQ264" s="41" t="s">
        <v>2391</v>
      </c>
    </row>
    <row r="265" spans="1:69" s="3" customFormat="1" ht="67.5" x14ac:dyDescent="0.25">
      <c r="A265" s="35" t="s">
        <v>478</v>
      </c>
      <c r="B265" s="36" t="s">
        <v>2450</v>
      </c>
      <c r="C265" s="432" t="s">
        <v>2451</v>
      </c>
      <c r="D265" s="432"/>
      <c r="E265" s="432"/>
      <c r="F265" s="35" t="s">
        <v>739</v>
      </c>
      <c r="G265" s="55">
        <v>1</v>
      </c>
      <c r="H265" s="39" t="s">
        <v>2452</v>
      </c>
      <c r="I265" s="39" t="s">
        <v>2453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3632</v>
      </c>
      <c r="O265" s="39">
        <v>3616.69</v>
      </c>
      <c r="BP265" s="33"/>
      <c r="BQ265" s="41" t="s">
        <v>2451</v>
      </c>
    </row>
    <row r="266" spans="1:69" s="3" customFormat="1" ht="15" x14ac:dyDescent="0.25">
      <c r="A266" s="42"/>
      <c r="B266" s="43"/>
      <c r="C266" s="44" t="s">
        <v>3462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15" x14ac:dyDescent="0.25">
      <c r="A267" s="47"/>
      <c r="B267" s="48"/>
      <c r="C267" s="48"/>
      <c r="D267" s="48"/>
      <c r="E267" s="49" t="s">
        <v>3633</v>
      </c>
      <c r="F267" s="49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BP267" s="33"/>
      <c r="BQ267" s="41"/>
    </row>
    <row r="268" spans="1:69" s="3" customFormat="1" ht="15" x14ac:dyDescent="0.25">
      <c r="A268" s="47"/>
      <c r="B268" s="48"/>
      <c r="C268" s="48"/>
      <c r="D268" s="48"/>
      <c r="E268" s="49" t="s">
        <v>3634</v>
      </c>
      <c r="F268" s="49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BP269" s="33"/>
      <c r="BQ269" s="41"/>
    </row>
    <row r="270" spans="1:69" s="3" customFormat="1" ht="67.5" x14ac:dyDescent="0.25">
      <c r="A270" s="35" t="s">
        <v>480</v>
      </c>
      <c r="B270" s="36" t="s">
        <v>2459</v>
      </c>
      <c r="C270" s="432" t="s">
        <v>3210</v>
      </c>
      <c r="D270" s="432"/>
      <c r="E270" s="432"/>
      <c r="F270" s="3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BP270" s="33"/>
      <c r="BQ270" s="41" t="s">
        <v>3210</v>
      </c>
    </row>
    <row r="271" spans="1:69" s="3" customFormat="1" ht="15" x14ac:dyDescent="0.25">
      <c r="A271" s="42"/>
      <c r="B271" s="43"/>
      <c r="C271" s="44" t="s">
        <v>3635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67.5" x14ac:dyDescent="0.25">
      <c r="A272" s="35" t="s">
        <v>482</v>
      </c>
      <c r="B272" s="36" t="s">
        <v>2463</v>
      </c>
      <c r="C272" s="432" t="s">
        <v>2464</v>
      </c>
      <c r="D272" s="432"/>
      <c r="E272" s="432"/>
      <c r="F272" s="3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BP272" s="33"/>
      <c r="BQ272" s="41" t="s">
        <v>2464</v>
      </c>
    </row>
    <row r="273" spans="1:69" s="3" customFormat="1" ht="67.5" x14ac:dyDescent="0.25">
      <c r="A273" s="35" t="s">
        <v>484</v>
      </c>
      <c r="B273" s="36" t="s">
        <v>2463</v>
      </c>
      <c r="C273" s="432" t="s">
        <v>2466</v>
      </c>
      <c r="D273" s="432"/>
      <c r="E273" s="432"/>
      <c r="F273" s="3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BP273" s="33"/>
      <c r="BQ273" s="41" t="s">
        <v>2466</v>
      </c>
    </row>
    <row r="274" spans="1:69" s="3" customFormat="1" ht="67.5" x14ac:dyDescent="0.25">
      <c r="A274" s="35" t="s">
        <v>486</v>
      </c>
      <c r="B274" s="36" t="s">
        <v>2430</v>
      </c>
      <c r="C274" s="432" t="s">
        <v>2431</v>
      </c>
      <c r="D274" s="432"/>
      <c r="E274" s="432"/>
      <c r="F274" s="3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BP274" s="33"/>
      <c r="BQ274" s="41" t="s">
        <v>2431</v>
      </c>
    </row>
    <row r="275" spans="1:69" s="3" customFormat="1" ht="67.5" x14ac:dyDescent="0.25">
      <c r="A275" s="35" t="s">
        <v>487</v>
      </c>
      <c r="B275" s="36" t="s">
        <v>2430</v>
      </c>
      <c r="C275" s="432" t="s">
        <v>2433</v>
      </c>
      <c r="D275" s="432"/>
      <c r="E275" s="432"/>
      <c r="F275" s="3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BP275" s="33"/>
      <c r="BQ275" s="41" t="s">
        <v>2433</v>
      </c>
    </row>
    <row r="276" spans="1:69" s="3" customFormat="1" ht="67.5" x14ac:dyDescent="0.25">
      <c r="A276" s="35" t="s">
        <v>488</v>
      </c>
      <c r="B276" s="36" t="s">
        <v>2443</v>
      </c>
      <c r="C276" s="432" t="s">
        <v>2444</v>
      </c>
      <c r="D276" s="432"/>
      <c r="E276" s="432"/>
      <c r="F276" s="3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BP276" s="33"/>
      <c r="BQ276" s="41" t="s">
        <v>2444</v>
      </c>
    </row>
    <row r="277" spans="1:69" s="3" customFormat="1" ht="67.5" x14ac:dyDescent="0.25">
      <c r="A277" s="35" t="s">
        <v>490</v>
      </c>
      <c r="B277" s="36" t="s">
        <v>2440</v>
      </c>
      <c r="C277" s="432" t="s">
        <v>2441</v>
      </c>
      <c r="D277" s="432"/>
      <c r="E277" s="432"/>
      <c r="F277" s="3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BP277" s="33"/>
      <c r="BQ277" s="41" t="s">
        <v>2441</v>
      </c>
    </row>
    <row r="278" spans="1:69" s="3" customFormat="1" ht="67.5" x14ac:dyDescent="0.25">
      <c r="A278" s="35" t="s">
        <v>492</v>
      </c>
      <c r="B278" s="36" t="s">
        <v>324</v>
      </c>
      <c r="C278" s="432" t="s">
        <v>325</v>
      </c>
      <c r="D278" s="432"/>
      <c r="E278" s="432"/>
      <c r="F278" s="35" t="s">
        <v>326</v>
      </c>
      <c r="G278" s="55">
        <v>1</v>
      </c>
      <c r="H278" s="39" t="s">
        <v>1438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BP278" s="33"/>
      <c r="BQ278" s="41" t="s">
        <v>325</v>
      </c>
    </row>
    <row r="279" spans="1:69" s="3" customFormat="1" ht="15" x14ac:dyDescent="0.25">
      <c r="A279" s="47"/>
      <c r="B279" s="48"/>
      <c r="C279" s="48"/>
      <c r="D279" s="48"/>
      <c r="E279" s="49" t="s">
        <v>1439</v>
      </c>
      <c r="F279" s="49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1440</v>
      </c>
      <c r="F280" s="49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493</v>
      </c>
      <c r="B282" s="36" t="s">
        <v>2733</v>
      </c>
      <c r="C282" s="432" t="s">
        <v>2734</v>
      </c>
      <c r="D282" s="432"/>
      <c r="E282" s="432"/>
      <c r="F282" s="3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BP282" s="33"/>
      <c r="BQ282" s="41" t="s">
        <v>2734</v>
      </c>
    </row>
    <row r="283" spans="1:69" s="3" customFormat="1" ht="67.5" x14ac:dyDescent="0.25">
      <c r="A283" s="35" t="s">
        <v>494</v>
      </c>
      <c r="B283" s="36" t="s">
        <v>1757</v>
      </c>
      <c r="C283" s="432" t="s">
        <v>1758</v>
      </c>
      <c r="D283" s="432"/>
      <c r="E283" s="432"/>
      <c r="F283" s="35" t="s">
        <v>238</v>
      </c>
      <c r="G283" s="56">
        <v>0.75</v>
      </c>
      <c r="H283" s="39" t="s">
        <v>1759</v>
      </c>
      <c r="I283" s="39" t="s">
        <v>1760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3636</v>
      </c>
      <c r="O283" s="39">
        <v>3871.58</v>
      </c>
      <c r="BP283" s="33"/>
      <c r="BQ283" s="41" t="s">
        <v>1758</v>
      </c>
    </row>
    <row r="284" spans="1:69" s="3" customFormat="1" ht="15" x14ac:dyDescent="0.25">
      <c r="A284" s="42"/>
      <c r="B284" s="43"/>
      <c r="C284" s="44" t="s">
        <v>3637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6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3638</v>
      </c>
      <c r="F285" s="49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BP285" s="33"/>
      <c r="BQ285" s="41"/>
    </row>
    <row r="286" spans="1:69" s="3" customFormat="1" ht="15" x14ac:dyDescent="0.25">
      <c r="A286" s="47"/>
      <c r="B286" s="48"/>
      <c r="C286" s="48"/>
      <c r="D286" s="48"/>
      <c r="E286" s="49" t="s">
        <v>3639</v>
      </c>
      <c r="F286" s="49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BP286" s="33"/>
      <c r="BQ286" s="41"/>
    </row>
    <row r="287" spans="1:69" s="3" customFormat="1" ht="15" x14ac:dyDescent="0.25">
      <c r="A287" s="47"/>
      <c r="B287" s="48"/>
      <c r="C287" s="48"/>
      <c r="D287" s="48"/>
      <c r="E287" s="49" t="s">
        <v>47</v>
      </c>
      <c r="F287" s="49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BP287" s="33"/>
      <c r="BQ287" s="41"/>
    </row>
    <row r="288" spans="1:69" s="3" customFormat="1" ht="67.5" x14ac:dyDescent="0.25">
      <c r="A288" s="35" t="s">
        <v>495</v>
      </c>
      <c r="B288" s="36" t="s">
        <v>2281</v>
      </c>
      <c r="C288" s="432" t="s">
        <v>3215</v>
      </c>
      <c r="D288" s="432"/>
      <c r="E288" s="432"/>
      <c r="F288" s="3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BP288" s="33"/>
      <c r="BQ288" s="41" t="s">
        <v>3215</v>
      </c>
    </row>
    <row r="289" spans="1:69" s="3" customFormat="1" ht="15" x14ac:dyDescent="0.25">
      <c r="A289" s="42"/>
      <c r="B289" s="43"/>
      <c r="C289" s="44" t="s">
        <v>3640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5" x14ac:dyDescent="0.25">
      <c r="A290" s="434" t="s">
        <v>2739</v>
      </c>
      <c r="B290" s="435"/>
      <c r="C290" s="435"/>
      <c r="D290" s="435"/>
      <c r="E290" s="435"/>
      <c r="F290" s="435"/>
      <c r="G290" s="435"/>
      <c r="H290" s="435"/>
      <c r="I290" s="435"/>
      <c r="J290" s="435"/>
      <c r="K290" s="435"/>
      <c r="L290" s="435"/>
      <c r="M290" s="435"/>
      <c r="N290" s="435"/>
      <c r="O290" s="436"/>
      <c r="BP290" s="33" t="s">
        <v>2739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432" t="s">
        <v>373</v>
      </c>
      <c r="D291" s="432"/>
      <c r="E291" s="432"/>
      <c r="F291" s="35" t="s">
        <v>374</v>
      </c>
      <c r="G291" s="57">
        <v>1.727063</v>
      </c>
      <c r="H291" s="39" t="s">
        <v>1696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3641</v>
      </c>
      <c r="O291" s="39">
        <v>847.1</v>
      </c>
      <c r="BP291" s="33"/>
      <c r="BQ291" s="41" t="s">
        <v>373</v>
      </c>
    </row>
    <row r="292" spans="1:69" s="3" customFormat="1" ht="15" x14ac:dyDescent="0.25">
      <c r="A292" s="42"/>
      <c r="B292" s="43"/>
      <c r="C292" s="44" t="s">
        <v>3642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3643</v>
      </c>
      <c r="F293" s="49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3644</v>
      </c>
      <c r="F294" s="49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498</v>
      </c>
      <c r="B296" s="36" t="s">
        <v>1701</v>
      </c>
      <c r="C296" s="432" t="s">
        <v>2746</v>
      </c>
      <c r="D296" s="432"/>
      <c r="E296" s="432"/>
      <c r="F296" s="3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BP296" s="33"/>
      <c r="BQ296" s="41" t="s">
        <v>2746</v>
      </c>
    </row>
    <row r="297" spans="1:69" s="3" customFormat="1" ht="15" x14ac:dyDescent="0.25">
      <c r="A297" s="42"/>
      <c r="B297" s="43"/>
      <c r="C297" s="44" t="s">
        <v>3645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7.5" x14ac:dyDescent="0.25">
      <c r="A298" s="35" t="s">
        <v>500</v>
      </c>
      <c r="B298" s="36" t="s">
        <v>1833</v>
      </c>
      <c r="C298" s="432" t="s">
        <v>2749</v>
      </c>
      <c r="D298" s="432"/>
      <c r="E298" s="432"/>
      <c r="F298" s="3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BP298" s="33"/>
      <c r="BQ298" s="41" t="s">
        <v>2749</v>
      </c>
    </row>
    <row r="299" spans="1:69" s="3" customFormat="1" ht="67.5" x14ac:dyDescent="0.25">
      <c r="A299" s="35" t="s">
        <v>502</v>
      </c>
      <c r="B299" s="36" t="s">
        <v>1701</v>
      </c>
      <c r="C299" s="432" t="s">
        <v>3221</v>
      </c>
      <c r="D299" s="432"/>
      <c r="E299" s="432"/>
      <c r="F299" s="3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BP299" s="33"/>
      <c r="BQ299" s="41" t="s">
        <v>3221</v>
      </c>
    </row>
    <row r="300" spans="1:69" s="3" customFormat="1" ht="67.5" x14ac:dyDescent="0.25">
      <c r="A300" s="35" t="s">
        <v>504</v>
      </c>
      <c r="B300" s="36" t="s">
        <v>1701</v>
      </c>
      <c r="C300" s="432" t="s">
        <v>3222</v>
      </c>
      <c r="D300" s="432"/>
      <c r="E300" s="432"/>
      <c r="F300" s="3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BP300" s="33"/>
      <c r="BQ300" s="41" t="s">
        <v>3222</v>
      </c>
    </row>
    <row r="301" spans="1:69" s="3" customFormat="1" ht="67.5" x14ac:dyDescent="0.25">
      <c r="A301" s="35" t="s">
        <v>506</v>
      </c>
      <c r="B301" s="36" t="s">
        <v>1701</v>
      </c>
      <c r="C301" s="432" t="s">
        <v>3223</v>
      </c>
      <c r="D301" s="432"/>
      <c r="E301" s="432"/>
      <c r="F301" s="3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BP301" s="33"/>
      <c r="BQ301" s="41" t="s">
        <v>3223</v>
      </c>
    </row>
    <row r="302" spans="1:69" s="3" customFormat="1" ht="67.5" x14ac:dyDescent="0.25">
      <c r="A302" s="35" t="s">
        <v>508</v>
      </c>
      <c r="B302" s="36" t="s">
        <v>1715</v>
      </c>
      <c r="C302" s="432" t="s">
        <v>3229</v>
      </c>
      <c r="D302" s="432"/>
      <c r="E302" s="432"/>
      <c r="F302" s="3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BP302" s="33"/>
      <c r="BQ302" s="41" t="s">
        <v>3229</v>
      </c>
    </row>
    <row r="303" spans="1:69" s="3" customFormat="1" ht="67.5" x14ac:dyDescent="0.25">
      <c r="A303" s="35" t="s">
        <v>510</v>
      </c>
      <c r="B303" s="36" t="s">
        <v>1791</v>
      </c>
      <c r="C303" s="432" t="s">
        <v>3230</v>
      </c>
      <c r="D303" s="432"/>
      <c r="E303" s="432"/>
      <c r="F303" s="3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BP303" s="33"/>
      <c r="BQ303" s="41" t="s">
        <v>3230</v>
      </c>
    </row>
    <row r="304" spans="1:69" s="3" customFormat="1" ht="67.5" x14ac:dyDescent="0.25">
      <c r="A304" s="35" t="s">
        <v>511</v>
      </c>
      <c r="B304" s="36" t="s">
        <v>1776</v>
      </c>
      <c r="C304" s="432" t="s">
        <v>3231</v>
      </c>
      <c r="D304" s="432"/>
      <c r="E304" s="432"/>
      <c r="F304" s="3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BP304" s="33"/>
      <c r="BQ304" s="41" t="s">
        <v>3231</v>
      </c>
    </row>
    <row r="305" spans="1:69" s="3" customFormat="1" ht="67.5" x14ac:dyDescent="0.25">
      <c r="A305" s="35" t="s">
        <v>515</v>
      </c>
      <c r="B305" s="36" t="s">
        <v>1778</v>
      </c>
      <c r="C305" s="432" t="s">
        <v>3232</v>
      </c>
      <c r="D305" s="432"/>
      <c r="E305" s="432"/>
      <c r="F305" s="3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BP305" s="33"/>
      <c r="BQ305" s="41" t="s">
        <v>3232</v>
      </c>
    </row>
    <row r="306" spans="1:69" s="3" customFormat="1" ht="67.5" x14ac:dyDescent="0.25">
      <c r="A306" s="35" t="s">
        <v>517</v>
      </c>
      <c r="B306" s="36" t="s">
        <v>1780</v>
      </c>
      <c r="C306" s="432" t="s">
        <v>3233</v>
      </c>
      <c r="D306" s="432"/>
      <c r="E306" s="432"/>
      <c r="F306" s="3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BP306" s="33"/>
      <c r="BQ306" s="41" t="s">
        <v>3233</v>
      </c>
    </row>
    <row r="307" spans="1:69" s="3" customFormat="1" ht="67.5" x14ac:dyDescent="0.25">
      <c r="A307" s="35" t="s">
        <v>522</v>
      </c>
      <c r="B307" s="36" t="s">
        <v>3646</v>
      </c>
      <c r="C307" s="432" t="s">
        <v>3647</v>
      </c>
      <c r="D307" s="432"/>
      <c r="E307" s="432"/>
      <c r="F307" s="3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BP307" s="33"/>
      <c r="BQ307" s="41" t="s">
        <v>3647</v>
      </c>
    </row>
    <row r="308" spans="1:69" s="3" customFormat="1" ht="67.5" x14ac:dyDescent="0.25">
      <c r="A308" s="35" t="s">
        <v>1785</v>
      </c>
      <c r="B308" s="36" t="s">
        <v>418</v>
      </c>
      <c r="C308" s="432" t="s">
        <v>419</v>
      </c>
      <c r="D308" s="432"/>
      <c r="E308" s="432"/>
      <c r="F308" s="3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2762</v>
      </c>
      <c r="O308" s="39">
        <v>331.27</v>
      </c>
      <c r="BP308" s="33"/>
      <c r="BQ308" s="41" t="s">
        <v>419</v>
      </c>
    </row>
    <row r="309" spans="1:69" s="3" customFormat="1" ht="15" x14ac:dyDescent="0.25">
      <c r="A309" s="42"/>
      <c r="B309" s="43"/>
      <c r="C309" s="44" t="s">
        <v>1406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2763</v>
      </c>
      <c r="F310" s="49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2764</v>
      </c>
      <c r="F311" s="49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BP312" s="33"/>
      <c r="BQ312" s="41"/>
    </row>
    <row r="313" spans="1:69" s="3" customFormat="1" ht="45" x14ac:dyDescent="0.25">
      <c r="A313" s="35" t="s">
        <v>529</v>
      </c>
      <c r="B313" s="36" t="s">
        <v>3243</v>
      </c>
      <c r="C313" s="432" t="s">
        <v>2220</v>
      </c>
      <c r="D313" s="432"/>
      <c r="E313" s="432"/>
      <c r="F313" s="3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BP313" s="33"/>
      <c r="BQ313" s="41" t="s">
        <v>2220</v>
      </c>
    </row>
    <row r="314" spans="1:69" s="3" customFormat="1" ht="67.5" x14ac:dyDescent="0.25">
      <c r="A314" s="35" t="s">
        <v>531</v>
      </c>
      <c r="B314" s="36" t="s">
        <v>1776</v>
      </c>
      <c r="C314" s="432" t="s">
        <v>1886</v>
      </c>
      <c r="D314" s="432"/>
      <c r="E314" s="432"/>
      <c r="F314" s="3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BP314" s="33"/>
      <c r="BQ314" s="41" t="s">
        <v>1886</v>
      </c>
    </row>
    <row r="315" spans="1:69" s="3" customFormat="1" ht="67.5" x14ac:dyDescent="0.25">
      <c r="A315" s="35" t="s">
        <v>533</v>
      </c>
      <c r="B315" s="36" t="s">
        <v>1778</v>
      </c>
      <c r="C315" s="432" t="s">
        <v>1822</v>
      </c>
      <c r="D315" s="432"/>
      <c r="E315" s="432"/>
      <c r="F315" s="3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BP315" s="33"/>
      <c r="BQ315" s="41" t="s">
        <v>1822</v>
      </c>
    </row>
    <row r="316" spans="1:69" s="3" customFormat="1" ht="67.5" x14ac:dyDescent="0.25">
      <c r="A316" s="35" t="s">
        <v>541</v>
      </c>
      <c r="B316" s="36" t="s">
        <v>3249</v>
      </c>
      <c r="C316" s="432" t="s">
        <v>1768</v>
      </c>
      <c r="D316" s="432"/>
      <c r="E316" s="432"/>
      <c r="F316" s="3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BP316" s="33"/>
      <c r="BQ316" s="41" t="s">
        <v>1768</v>
      </c>
    </row>
    <row r="317" spans="1:69" s="3" customFormat="1" ht="67.5" x14ac:dyDescent="0.25">
      <c r="A317" s="35" t="s">
        <v>544</v>
      </c>
      <c r="B317" s="36" t="s">
        <v>1757</v>
      </c>
      <c r="C317" s="432" t="s">
        <v>1758</v>
      </c>
      <c r="D317" s="432"/>
      <c r="E317" s="432"/>
      <c r="F317" s="35" t="s">
        <v>238</v>
      </c>
      <c r="G317" s="56">
        <v>6.95</v>
      </c>
      <c r="H317" s="39" t="s">
        <v>1759</v>
      </c>
      <c r="I317" s="39" t="s">
        <v>1760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3648</v>
      </c>
      <c r="O317" s="39">
        <v>35876.65</v>
      </c>
      <c r="BP317" s="33"/>
      <c r="BQ317" s="41" t="s">
        <v>1758</v>
      </c>
    </row>
    <row r="318" spans="1:69" s="3" customFormat="1" ht="15" x14ac:dyDescent="0.25">
      <c r="A318" s="42"/>
      <c r="B318" s="43"/>
      <c r="C318" s="44" t="s">
        <v>3649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3650</v>
      </c>
      <c r="F319" s="49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3651</v>
      </c>
      <c r="F320" s="49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546</v>
      </c>
      <c r="B322" s="36" t="s">
        <v>2281</v>
      </c>
      <c r="C322" s="432" t="s">
        <v>3254</v>
      </c>
      <c r="D322" s="432"/>
      <c r="E322" s="432"/>
      <c r="F322" s="3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BP322" s="33"/>
      <c r="BQ322" s="41" t="s">
        <v>3254</v>
      </c>
    </row>
    <row r="323" spans="1:69" s="3" customFormat="1" ht="15" x14ac:dyDescent="0.25">
      <c r="A323" s="42"/>
      <c r="B323" s="43"/>
      <c r="C323" s="44" t="s">
        <v>3652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6"/>
      <c r="BP323" s="33"/>
      <c r="BQ323" s="41"/>
    </row>
    <row r="324" spans="1:69" s="3" customFormat="1" ht="67.5" x14ac:dyDescent="0.25">
      <c r="A324" s="35" t="s">
        <v>554</v>
      </c>
      <c r="B324" s="36" t="s">
        <v>2286</v>
      </c>
      <c r="C324" s="432" t="s">
        <v>3257</v>
      </c>
      <c r="D324" s="432"/>
      <c r="E324" s="432"/>
      <c r="F324" s="3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BP324" s="33"/>
      <c r="BQ324" s="41" t="s">
        <v>3257</v>
      </c>
    </row>
    <row r="325" spans="1:69" s="3" customFormat="1" ht="15" x14ac:dyDescent="0.25">
      <c r="A325" s="42"/>
      <c r="B325" s="43"/>
      <c r="C325" s="44" t="s">
        <v>2832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67.5" x14ac:dyDescent="0.25">
      <c r="A326" s="35" t="s">
        <v>556</v>
      </c>
      <c r="B326" s="36" t="s">
        <v>1911</v>
      </c>
      <c r="C326" s="432" t="s">
        <v>2779</v>
      </c>
      <c r="D326" s="432"/>
      <c r="E326" s="432"/>
      <c r="F326" s="3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BP326" s="33"/>
      <c r="BQ326" s="41" t="s">
        <v>2779</v>
      </c>
    </row>
    <row r="327" spans="1:69" s="3" customFormat="1" ht="67.5" x14ac:dyDescent="0.25">
      <c r="A327" s="35" t="s">
        <v>558</v>
      </c>
      <c r="B327" s="36" t="s">
        <v>1741</v>
      </c>
      <c r="C327" s="432" t="s">
        <v>2210</v>
      </c>
      <c r="D327" s="432"/>
      <c r="E327" s="432"/>
      <c r="F327" s="3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BP327" s="33"/>
      <c r="BQ327" s="41" t="s">
        <v>2210</v>
      </c>
    </row>
    <row r="328" spans="1:69" s="3" customFormat="1" ht="15" x14ac:dyDescent="0.25">
      <c r="A328" s="42"/>
      <c r="B328" s="43"/>
      <c r="C328" s="44" t="s">
        <v>3653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432" t="s">
        <v>871</v>
      </c>
      <c r="D329" s="432"/>
      <c r="E329" s="432"/>
      <c r="F329" s="3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3654</v>
      </c>
      <c r="O329" s="39">
        <v>4476.28</v>
      </c>
      <c r="BP329" s="33"/>
      <c r="BQ329" s="41" t="s">
        <v>871</v>
      </c>
    </row>
    <row r="330" spans="1:69" s="3" customFormat="1" ht="15" x14ac:dyDescent="0.25">
      <c r="A330" s="42"/>
      <c r="B330" s="43"/>
      <c r="C330" s="44" t="s">
        <v>3655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3656</v>
      </c>
      <c r="F331" s="49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3657</v>
      </c>
      <c r="F332" s="49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BP332" s="33"/>
      <c r="BQ332" s="41"/>
    </row>
    <row r="333" spans="1:69" s="3" customFormat="1" ht="15" x14ac:dyDescent="0.25">
      <c r="A333" s="47"/>
      <c r="B333" s="48"/>
      <c r="C333" s="48"/>
      <c r="D333" s="48"/>
      <c r="E333" s="49" t="s">
        <v>47</v>
      </c>
      <c r="F333" s="49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BP333" s="33"/>
      <c r="BQ333" s="41"/>
    </row>
    <row r="334" spans="1:69" s="3" customFormat="1" ht="67.5" x14ac:dyDescent="0.25">
      <c r="A334" s="35" t="s">
        <v>569</v>
      </c>
      <c r="B334" s="36" t="s">
        <v>1755</v>
      </c>
      <c r="C334" s="432" t="s">
        <v>2783</v>
      </c>
      <c r="D334" s="432"/>
      <c r="E334" s="432"/>
      <c r="F334" s="3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BP334" s="33"/>
      <c r="BQ334" s="41" t="s">
        <v>2783</v>
      </c>
    </row>
    <row r="335" spans="1:69" s="3" customFormat="1" ht="15" x14ac:dyDescent="0.25">
      <c r="A335" s="42"/>
      <c r="B335" s="43"/>
      <c r="C335" s="44" t="s">
        <v>3658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34" t="s">
        <v>2785</v>
      </c>
      <c r="B336" s="435"/>
      <c r="C336" s="435"/>
      <c r="D336" s="435"/>
      <c r="E336" s="435"/>
      <c r="F336" s="435"/>
      <c r="G336" s="435"/>
      <c r="H336" s="435"/>
      <c r="I336" s="435"/>
      <c r="J336" s="435"/>
      <c r="K336" s="435"/>
      <c r="L336" s="435"/>
      <c r="M336" s="435"/>
      <c r="N336" s="435"/>
      <c r="O336" s="436"/>
      <c r="BP336" s="33" t="s">
        <v>2785</v>
      </c>
      <c r="BQ336" s="41"/>
    </row>
    <row r="337" spans="1:69" s="3" customFormat="1" ht="67.5" x14ac:dyDescent="0.25">
      <c r="A337" s="35" t="s">
        <v>1808</v>
      </c>
      <c r="B337" s="36" t="s">
        <v>1717</v>
      </c>
      <c r="C337" s="432" t="s">
        <v>1718</v>
      </c>
      <c r="D337" s="432"/>
      <c r="E337" s="432"/>
      <c r="F337" s="35" t="s">
        <v>374</v>
      </c>
      <c r="G337" s="57">
        <v>2.1267269999999998</v>
      </c>
      <c r="H337" s="39" t="s">
        <v>1719</v>
      </c>
      <c r="I337" s="39" t="s">
        <v>1720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3659</v>
      </c>
      <c r="O337" s="39">
        <v>1356.26</v>
      </c>
      <c r="BP337" s="33"/>
      <c r="BQ337" s="41" t="s">
        <v>1718</v>
      </c>
    </row>
    <row r="338" spans="1:69" s="3" customFormat="1" ht="15" x14ac:dyDescent="0.25">
      <c r="A338" s="42"/>
      <c r="B338" s="43"/>
      <c r="C338" s="44" t="s">
        <v>3660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</row>
    <row r="339" spans="1:69" s="3" customFormat="1" ht="15" x14ac:dyDescent="0.25">
      <c r="A339" s="47"/>
      <c r="B339" s="48"/>
      <c r="C339" s="48"/>
      <c r="D339" s="48"/>
      <c r="E339" s="49" t="s">
        <v>3661</v>
      </c>
      <c r="F339" s="49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BP339" s="33"/>
      <c r="BQ339" s="41"/>
    </row>
    <row r="340" spans="1:69" s="3" customFormat="1" ht="15" x14ac:dyDescent="0.25">
      <c r="A340" s="47"/>
      <c r="B340" s="48"/>
      <c r="C340" s="48"/>
      <c r="D340" s="48"/>
      <c r="E340" s="49" t="s">
        <v>3662</v>
      </c>
      <c r="F340" s="49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BP340" s="33"/>
      <c r="BQ340" s="41"/>
    </row>
    <row r="341" spans="1:69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BP341" s="33"/>
      <c r="BQ341" s="41"/>
    </row>
    <row r="342" spans="1:69" s="3" customFormat="1" ht="67.5" x14ac:dyDescent="0.25">
      <c r="A342" s="35" t="s">
        <v>577</v>
      </c>
      <c r="B342" s="36" t="s">
        <v>1701</v>
      </c>
      <c r="C342" s="432" t="s">
        <v>3271</v>
      </c>
      <c r="D342" s="432"/>
      <c r="E342" s="432"/>
      <c r="F342" s="3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BP342" s="33"/>
      <c r="BQ342" s="41" t="s">
        <v>3271</v>
      </c>
    </row>
    <row r="343" spans="1:69" s="3" customFormat="1" ht="15" x14ac:dyDescent="0.25">
      <c r="A343" s="42"/>
      <c r="B343" s="43"/>
      <c r="C343" s="44" t="s">
        <v>3663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</row>
    <row r="344" spans="1:69" s="3" customFormat="1" ht="67.5" x14ac:dyDescent="0.25">
      <c r="A344" s="35" t="s">
        <v>1812</v>
      </c>
      <c r="B344" s="36" t="s">
        <v>1701</v>
      </c>
      <c r="C344" s="432" t="s">
        <v>3273</v>
      </c>
      <c r="D344" s="432"/>
      <c r="E344" s="432"/>
      <c r="F344" s="3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BP344" s="33"/>
      <c r="BQ344" s="41" t="s">
        <v>3273</v>
      </c>
    </row>
    <row r="345" spans="1:69" s="3" customFormat="1" ht="15" x14ac:dyDescent="0.25">
      <c r="A345" s="42"/>
      <c r="B345" s="43"/>
      <c r="C345" s="44" t="s">
        <v>3664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67.5" x14ac:dyDescent="0.25">
      <c r="A346" s="35" t="s">
        <v>588</v>
      </c>
      <c r="B346" s="36" t="s">
        <v>1701</v>
      </c>
      <c r="C346" s="432" t="s">
        <v>2746</v>
      </c>
      <c r="D346" s="432"/>
      <c r="E346" s="432"/>
      <c r="F346" s="3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BP346" s="33"/>
      <c r="BQ346" s="41" t="s">
        <v>2746</v>
      </c>
    </row>
    <row r="347" spans="1:69" s="3" customFormat="1" ht="15" x14ac:dyDescent="0.25">
      <c r="A347" s="42"/>
      <c r="B347" s="43"/>
      <c r="C347" s="44" t="s">
        <v>3491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7.5" x14ac:dyDescent="0.25">
      <c r="A348" s="35" t="s">
        <v>1815</v>
      </c>
      <c r="B348" s="36" t="s">
        <v>1833</v>
      </c>
      <c r="C348" s="432" t="s">
        <v>3277</v>
      </c>
      <c r="D348" s="432"/>
      <c r="E348" s="432"/>
      <c r="F348" s="3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BP348" s="33"/>
      <c r="BQ348" s="41" t="s">
        <v>3277</v>
      </c>
    </row>
    <row r="349" spans="1:69" s="3" customFormat="1" ht="67.5" x14ac:dyDescent="0.25">
      <c r="A349" s="35" t="s">
        <v>600</v>
      </c>
      <c r="B349" s="36" t="s">
        <v>1833</v>
      </c>
      <c r="C349" s="432" t="s">
        <v>2749</v>
      </c>
      <c r="D349" s="432"/>
      <c r="E349" s="432"/>
      <c r="F349" s="3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BP349" s="33"/>
      <c r="BQ349" s="41" t="s">
        <v>2749</v>
      </c>
    </row>
    <row r="350" spans="1:69" s="3" customFormat="1" ht="67.5" x14ac:dyDescent="0.25">
      <c r="A350" s="35" t="s">
        <v>1820</v>
      </c>
      <c r="B350" s="36" t="s">
        <v>1701</v>
      </c>
      <c r="C350" s="432" t="s">
        <v>3278</v>
      </c>
      <c r="D350" s="432"/>
      <c r="E350" s="432"/>
      <c r="F350" s="3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BP350" s="33"/>
      <c r="BQ350" s="41" t="s">
        <v>3278</v>
      </c>
    </row>
    <row r="351" spans="1:69" s="3" customFormat="1" ht="67.5" x14ac:dyDescent="0.25">
      <c r="A351" s="35" t="s">
        <v>611</v>
      </c>
      <c r="B351" s="36" t="s">
        <v>1701</v>
      </c>
      <c r="C351" s="432" t="s">
        <v>3279</v>
      </c>
      <c r="D351" s="432"/>
      <c r="E351" s="432"/>
      <c r="F351" s="3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BP351" s="33"/>
      <c r="BQ351" s="41" t="s">
        <v>3279</v>
      </c>
    </row>
    <row r="352" spans="1:69" s="3" customFormat="1" ht="67.5" x14ac:dyDescent="0.25">
      <c r="A352" s="35" t="s">
        <v>619</v>
      </c>
      <c r="B352" s="36" t="s">
        <v>1701</v>
      </c>
      <c r="C352" s="432" t="s">
        <v>3280</v>
      </c>
      <c r="D352" s="432"/>
      <c r="E352" s="432"/>
      <c r="F352" s="3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BP352" s="33"/>
      <c r="BQ352" s="41" t="s">
        <v>3280</v>
      </c>
    </row>
    <row r="353" spans="1:69" s="3" customFormat="1" ht="67.5" x14ac:dyDescent="0.25">
      <c r="A353" s="35" t="s">
        <v>623</v>
      </c>
      <c r="B353" s="36" t="s">
        <v>1701</v>
      </c>
      <c r="C353" s="432" t="s">
        <v>3223</v>
      </c>
      <c r="D353" s="432"/>
      <c r="E353" s="432"/>
      <c r="F353" s="3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BP353" s="33"/>
      <c r="BQ353" s="41" t="s">
        <v>3223</v>
      </c>
    </row>
    <row r="354" spans="1:69" s="3" customFormat="1" ht="67.5" x14ac:dyDescent="0.25">
      <c r="A354" s="35" t="s">
        <v>627</v>
      </c>
      <c r="B354" s="36" t="s">
        <v>534</v>
      </c>
      <c r="C354" s="432" t="s">
        <v>535</v>
      </c>
      <c r="D354" s="432"/>
      <c r="E354" s="432"/>
      <c r="F354" s="3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3665</v>
      </c>
      <c r="O354" s="39">
        <v>56.24</v>
      </c>
      <c r="BP354" s="33"/>
      <c r="BQ354" s="41" t="s">
        <v>535</v>
      </c>
    </row>
    <row r="355" spans="1:69" s="3" customFormat="1" ht="15" x14ac:dyDescent="0.25">
      <c r="A355" s="42"/>
      <c r="B355" s="43"/>
      <c r="C355" s="44" t="s">
        <v>3666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3667</v>
      </c>
      <c r="F356" s="49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3668</v>
      </c>
      <c r="F357" s="49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BP358" s="33"/>
      <c r="BQ358" s="41"/>
    </row>
    <row r="359" spans="1:69" s="3" customFormat="1" ht="67.5" x14ac:dyDescent="0.25">
      <c r="A359" s="35" t="s">
        <v>629</v>
      </c>
      <c r="B359" s="36" t="s">
        <v>1715</v>
      </c>
      <c r="C359" s="432" t="s">
        <v>3669</v>
      </c>
      <c r="D359" s="432"/>
      <c r="E359" s="432"/>
      <c r="F359" s="3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BP359" s="33"/>
      <c r="BQ359" s="41" t="s">
        <v>3669</v>
      </c>
    </row>
    <row r="360" spans="1:69" s="3" customFormat="1" ht="67.5" x14ac:dyDescent="0.25">
      <c r="A360" s="35" t="s">
        <v>633</v>
      </c>
      <c r="B360" s="36" t="s">
        <v>1715</v>
      </c>
      <c r="C360" s="432" t="s">
        <v>3286</v>
      </c>
      <c r="D360" s="432"/>
      <c r="E360" s="432"/>
      <c r="F360" s="3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BP360" s="33"/>
      <c r="BQ360" s="41" t="s">
        <v>3286</v>
      </c>
    </row>
    <row r="361" spans="1:69" s="3" customFormat="1" ht="67.5" x14ac:dyDescent="0.25">
      <c r="A361" s="35" t="s">
        <v>636</v>
      </c>
      <c r="B361" s="36" t="s">
        <v>1715</v>
      </c>
      <c r="C361" s="432" t="s">
        <v>3229</v>
      </c>
      <c r="D361" s="432"/>
      <c r="E361" s="432"/>
      <c r="F361" s="3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BP361" s="33"/>
      <c r="BQ361" s="41" t="s">
        <v>3229</v>
      </c>
    </row>
    <row r="362" spans="1:69" s="3" customFormat="1" ht="67.5" x14ac:dyDescent="0.25">
      <c r="A362" s="35" t="s">
        <v>641</v>
      </c>
      <c r="B362" s="36" t="s">
        <v>1791</v>
      </c>
      <c r="C362" s="432" t="s">
        <v>3287</v>
      </c>
      <c r="D362" s="432"/>
      <c r="E362" s="432"/>
      <c r="F362" s="3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BP362" s="33"/>
      <c r="BQ362" s="41" t="s">
        <v>3287</v>
      </c>
    </row>
    <row r="363" spans="1:69" s="3" customFormat="1" ht="67.5" x14ac:dyDescent="0.25">
      <c r="A363" s="35" t="s">
        <v>644</v>
      </c>
      <c r="B363" s="36" t="s">
        <v>1776</v>
      </c>
      <c r="C363" s="432" t="s">
        <v>3234</v>
      </c>
      <c r="D363" s="432"/>
      <c r="E363" s="432"/>
      <c r="F363" s="3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BP363" s="33"/>
      <c r="BQ363" s="41" t="s">
        <v>3234</v>
      </c>
    </row>
    <row r="364" spans="1:69" s="3" customFormat="1" ht="67.5" x14ac:dyDescent="0.25">
      <c r="A364" s="35" t="s">
        <v>647</v>
      </c>
      <c r="B364" s="36" t="s">
        <v>1778</v>
      </c>
      <c r="C364" s="432" t="s">
        <v>3288</v>
      </c>
      <c r="D364" s="432"/>
      <c r="E364" s="432"/>
      <c r="F364" s="3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BP364" s="33"/>
      <c r="BQ364" s="41" t="s">
        <v>3288</v>
      </c>
    </row>
    <row r="365" spans="1:69" s="3" customFormat="1" ht="67.5" x14ac:dyDescent="0.25">
      <c r="A365" s="35" t="s">
        <v>652</v>
      </c>
      <c r="B365" s="36" t="s">
        <v>1780</v>
      </c>
      <c r="C365" s="432" t="s">
        <v>3233</v>
      </c>
      <c r="D365" s="432"/>
      <c r="E365" s="432"/>
      <c r="F365" s="3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BP365" s="33"/>
      <c r="BQ365" s="41" t="s">
        <v>3233</v>
      </c>
    </row>
    <row r="366" spans="1:69" s="3" customFormat="1" ht="67.5" x14ac:dyDescent="0.25">
      <c r="A366" s="35" t="s">
        <v>660</v>
      </c>
      <c r="B366" s="36" t="s">
        <v>1727</v>
      </c>
      <c r="C366" s="432" t="s">
        <v>1728</v>
      </c>
      <c r="D366" s="432"/>
      <c r="E366" s="432"/>
      <c r="F366" s="35" t="s">
        <v>174</v>
      </c>
      <c r="G366" s="56">
        <v>0.78</v>
      </c>
      <c r="H366" s="39" t="s">
        <v>1729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3670</v>
      </c>
      <c r="O366" s="39">
        <v>450.48</v>
      </c>
      <c r="BP366" s="33"/>
      <c r="BQ366" s="41" t="s">
        <v>1728</v>
      </c>
    </row>
    <row r="367" spans="1:69" s="3" customFormat="1" ht="15" x14ac:dyDescent="0.25">
      <c r="A367" s="42"/>
      <c r="B367" s="43"/>
      <c r="C367" s="44" t="s">
        <v>2707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3671</v>
      </c>
      <c r="F368" s="49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BP368" s="33"/>
      <c r="BQ368" s="41"/>
    </row>
    <row r="369" spans="1:69" s="3" customFormat="1" ht="15" x14ac:dyDescent="0.25">
      <c r="A369" s="47"/>
      <c r="B369" s="48"/>
      <c r="C369" s="48"/>
      <c r="D369" s="48"/>
      <c r="E369" s="49" t="s">
        <v>3672</v>
      </c>
      <c r="F369" s="49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BP369" s="33"/>
      <c r="BQ369" s="41"/>
    </row>
    <row r="370" spans="1:69" s="3" customFormat="1" ht="15" x14ac:dyDescent="0.25">
      <c r="A370" s="47"/>
      <c r="B370" s="48"/>
      <c r="C370" s="48"/>
      <c r="D370" s="48"/>
      <c r="E370" s="49" t="s">
        <v>47</v>
      </c>
      <c r="F370" s="49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BP370" s="33"/>
      <c r="BQ370" s="41"/>
    </row>
    <row r="371" spans="1:69" s="3" customFormat="1" ht="67.5" x14ac:dyDescent="0.25">
      <c r="A371" s="35" t="s">
        <v>662</v>
      </c>
      <c r="B371" s="36" t="s">
        <v>3243</v>
      </c>
      <c r="C371" s="432" t="s">
        <v>3041</v>
      </c>
      <c r="D371" s="432"/>
      <c r="E371" s="432"/>
      <c r="F371" s="3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BP371" s="33"/>
      <c r="BQ371" s="41" t="s">
        <v>3041</v>
      </c>
    </row>
    <row r="372" spans="1:69" s="3" customFormat="1" ht="67.5" x14ac:dyDescent="0.25">
      <c r="A372" s="35" t="s">
        <v>669</v>
      </c>
      <c r="B372" s="36" t="s">
        <v>1816</v>
      </c>
      <c r="C372" s="432" t="s">
        <v>3299</v>
      </c>
      <c r="D372" s="432"/>
      <c r="E372" s="432"/>
      <c r="F372" s="3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BP372" s="33"/>
      <c r="BQ372" s="41" t="s">
        <v>3299</v>
      </c>
    </row>
    <row r="373" spans="1:69" s="3" customFormat="1" ht="67.5" x14ac:dyDescent="0.25">
      <c r="A373" s="35" t="s">
        <v>671</v>
      </c>
      <c r="B373" s="36" t="s">
        <v>1776</v>
      </c>
      <c r="C373" s="432" t="s">
        <v>1886</v>
      </c>
      <c r="D373" s="432"/>
      <c r="E373" s="432"/>
      <c r="F373" s="3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BP373" s="33"/>
      <c r="BQ373" s="41" t="s">
        <v>1886</v>
      </c>
    </row>
    <row r="374" spans="1:69" s="3" customFormat="1" ht="67.5" x14ac:dyDescent="0.25">
      <c r="A374" s="35" t="s">
        <v>674</v>
      </c>
      <c r="B374" s="36" t="s">
        <v>1801</v>
      </c>
      <c r="C374" s="432" t="s">
        <v>3300</v>
      </c>
      <c r="D374" s="432"/>
      <c r="E374" s="432"/>
      <c r="F374" s="3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BP374" s="33"/>
      <c r="BQ374" s="41" t="s">
        <v>3300</v>
      </c>
    </row>
    <row r="375" spans="1:69" s="3" customFormat="1" ht="67.5" x14ac:dyDescent="0.25">
      <c r="A375" s="35" t="s">
        <v>683</v>
      </c>
      <c r="B375" s="36" t="s">
        <v>1778</v>
      </c>
      <c r="C375" s="432" t="s">
        <v>1822</v>
      </c>
      <c r="D375" s="432"/>
      <c r="E375" s="432"/>
      <c r="F375" s="3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BP375" s="33"/>
      <c r="BQ375" s="41" t="s">
        <v>1822</v>
      </c>
    </row>
    <row r="376" spans="1:69" s="3" customFormat="1" ht="67.5" x14ac:dyDescent="0.25">
      <c r="A376" s="35" t="s">
        <v>685</v>
      </c>
      <c r="B376" s="36" t="s">
        <v>1780</v>
      </c>
      <c r="C376" s="432" t="s">
        <v>3043</v>
      </c>
      <c r="D376" s="432"/>
      <c r="E376" s="432"/>
      <c r="F376" s="3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BP376" s="33"/>
      <c r="BQ376" s="41" t="s">
        <v>3043</v>
      </c>
    </row>
    <row r="377" spans="1:69" s="3" customFormat="1" ht="67.5" x14ac:dyDescent="0.25">
      <c r="A377" s="35" t="s">
        <v>688</v>
      </c>
      <c r="B377" s="36" t="s">
        <v>1866</v>
      </c>
      <c r="C377" s="432" t="s">
        <v>3298</v>
      </c>
      <c r="D377" s="432"/>
      <c r="E377" s="432"/>
      <c r="F377" s="3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BP377" s="33"/>
      <c r="BQ377" s="41" t="s">
        <v>3298</v>
      </c>
    </row>
    <row r="378" spans="1:69" s="3" customFormat="1" ht="67.5" x14ac:dyDescent="0.25">
      <c r="A378" s="35" t="s">
        <v>690</v>
      </c>
      <c r="B378" s="36" t="s">
        <v>1741</v>
      </c>
      <c r="C378" s="432" t="s">
        <v>3673</v>
      </c>
      <c r="D378" s="432"/>
      <c r="E378" s="432"/>
      <c r="F378" s="3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BP378" s="33"/>
      <c r="BQ378" s="41" t="s">
        <v>3673</v>
      </c>
    </row>
    <row r="379" spans="1:69" s="3" customFormat="1" ht="67.5" x14ac:dyDescent="0.25">
      <c r="A379" s="35" t="s">
        <v>695</v>
      </c>
      <c r="B379" s="36" t="s">
        <v>1776</v>
      </c>
      <c r="C379" s="432" t="s">
        <v>1886</v>
      </c>
      <c r="D379" s="432"/>
      <c r="E379" s="432"/>
      <c r="F379" s="3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BP379" s="33"/>
      <c r="BQ379" s="41" t="s">
        <v>1886</v>
      </c>
    </row>
    <row r="380" spans="1:69" s="3" customFormat="1" ht="67.5" x14ac:dyDescent="0.25">
      <c r="A380" s="35" t="s">
        <v>698</v>
      </c>
      <c r="B380" s="36" t="s">
        <v>1778</v>
      </c>
      <c r="C380" s="432" t="s">
        <v>1822</v>
      </c>
      <c r="D380" s="432"/>
      <c r="E380" s="432"/>
      <c r="F380" s="3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BP380" s="33"/>
      <c r="BQ380" s="41" t="s">
        <v>1822</v>
      </c>
    </row>
    <row r="381" spans="1:69" s="3" customFormat="1" ht="67.5" x14ac:dyDescent="0.25">
      <c r="A381" s="35" t="s">
        <v>700</v>
      </c>
      <c r="B381" s="36" t="s">
        <v>1727</v>
      </c>
      <c r="C381" s="432" t="s">
        <v>1728</v>
      </c>
      <c r="D381" s="432"/>
      <c r="E381" s="432"/>
      <c r="F381" s="35" t="s">
        <v>174</v>
      </c>
      <c r="G381" s="38">
        <v>1.8</v>
      </c>
      <c r="H381" s="39" t="s">
        <v>1729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3674</v>
      </c>
      <c r="O381" s="39">
        <v>1039.58</v>
      </c>
      <c r="BP381" s="33"/>
      <c r="BQ381" s="41" t="s">
        <v>1728</v>
      </c>
    </row>
    <row r="382" spans="1:69" s="3" customFormat="1" ht="15" x14ac:dyDescent="0.25">
      <c r="A382" s="42"/>
      <c r="B382" s="43"/>
      <c r="C382" s="44" t="s">
        <v>785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3675</v>
      </c>
      <c r="F383" s="49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3676</v>
      </c>
      <c r="F384" s="49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BP384" s="33"/>
      <c r="BQ384" s="41"/>
    </row>
    <row r="385" spans="1:69" s="3" customFormat="1" ht="15" x14ac:dyDescent="0.25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BP385" s="33"/>
      <c r="BQ385" s="41"/>
    </row>
    <row r="386" spans="1:69" s="3" customFormat="1" ht="67.5" x14ac:dyDescent="0.25">
      <c r="A386" s="35" t="s">
        <v>702</v>
      </c>
      <c r="B386" s="36" t="s">
        <v>3243</v>
      </c>
      <c r="C386" s="432" t="s">
        <v>3677</v>
      </c>
      <c r="D386" s="432"/>
      <c r="E386" s="432"/>
      <c r="F386" s="3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BP386" s="33"/>
      <c r="BQ386" s="41" t="s">
        <v>3677</v>
      </c>
    </row>
    <row r="387" spans="1:69" s="3" customFormat="1" ht="67.5" x14ac:dyDescent="0.25">
      <c r="A387" s="35" t="s">
        <v>705</v>
      </c>
      <c r="B387" s="36" t="s">
        <v>3678</v>
      </c>
      <c r="C387" s="432" t="s">
        <v>3679</v>
      </c>
      <c r="D387" s="432"/>
      <c r="E387" s="432"/>
      <c r="F387" s="3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BP387" s="33"/>
      <c r="BQ387" s="41" t="s">
        <v>3679</v>
      </c>
    </row>
    <row r="388" spans="1:69" s="3" customFormat="1" ht="67.5" x14ac:dyDescent="0.25">
      <c r="A388" s="35" t="s">
        <v>707</v>
      </c>
      <c r="B388" s="36" t="s">
        <v>3646</v>
      </c>
      <c r="C388" s="432" t="s">
        <v>3680</v>
      </c>
      <c r="D388" s="432"/>
      <c r="E388" s="432"/>
      <c r="F388" s="3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BP388" s="33"/>
      <c r="BQ388" s="41" t="s">
        <v>3680</v>
      </c>
    </row>
    <row r="389" spans="1:69" s="3" customFormat="1" ht="67.5" x14ac:dyDescent="0.25">
      <c r="A389" s="35" t="s">
        <v>710</v>
      </c>
      <c r="B389" s="36" t="s">
        <v>1778</v>
      </c>
      <c r="C389" s="432" t="s">
        <v>1822</v>
      </c>
      <c r="D389" s="432"/>
      <c r="E389" s="432"/>
      <c r="F389" s="3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BP389" s="33"/>
      <c r="BQ389" s="41" t="s">
        <v>1822</v>
      </c>
    </row>
    <row r="390" spans="1:69" s="3" customFormat="1" ht="67.5" x14ac:dyDescent="0.25">
      <c r="A390" s="35" t="s">
        <v>713</v>
      </c>
      <c r="B390" s="36" t="s">
        <v>1769</v>
      </c>
      <c r="C390" s="432" t="s">
        <v>3681</v>
      </c>
      <c r="D390" s="432"/>
      <c r="E390" s="432"/>
      <c r="F390" s="3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BP390" s="33"/>
      <c r="BQ390" s="41" t="s">
        <v>3681</v>
      </c>
    </row>
    <row r="391" spans="1:69" s="3" customFormat="1" ht="67.5" x14ac:dyDescent="0.25">
      <c r="A391" s="35" t="s">
        <v>1872</v>
      </c>
      <c r="B391" s="36" t="s">
        <v>1727</v>
      </c>
      <c r="C391" s="432" t="s">
        <v>1728</v>
      </c>
      <c r="D391" s="432"/>
      <c r="E391" s="432"/>
      <c r="F391" s="35" t="s">
        <v>174</v>
      </c>
      <c r="G391" s="56">
        <v>0.25</v>
      </c>
      <c r="H391" s="39" t="s">
        <v>1729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3682</v>
      </c>
      <c r="O391" s="39">
        <v>144.38999999999999</v>
      </c>
      <c r="BP391" s="33"/>
      <c r="BQ391" s="41" t="s">
        <v>1728</v>
      </c>
    </row>
    <row r="392" spans="1:69" s="3" customFormat="1" ht="15" x14ac:dyDescent="0.25">
      <c r="A392" s="42"/>
      <c r="B392" s="43"/>
      <c r="C392" s="44" t="s">
        <v>804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3683</v>
      </c>
      <c r="F393" s="49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3684</v>
      </c>
      <c r="F394" s="49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724</v>
      </c>
      <c r="B396" s="36" t="s">
        <v>3243</v>
      </c>
      <c r="C396" s="432" t="s">
        <v>3293</v>
      </c>
      <c r="D396" s="432"/>
      <c r="E396" s="432"/>
      <c r="F396" s="3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BP396" s="33"/>
      <c r="BQ396" s="41" t="s">
        <v>3293</v>
      </c>
    </row>
    <row r="397" spans="1:69" s="3" customFormat="1" ht="67.5" x14ac:dyDescent="0.25">
      <c r="A397" s="35" t="s">
        <v>1874</v>
      </c>
      <c r="B397" s="36" t="s">
        <v>1816</v>
      </c>
      <c r="C397" s="432" t="s">
        <v>2761</v>
      </c>
      <c r="D397" s="432"/>
      <c r="E397" s="432"/>
      <c r="F397" s="3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BP397" s="33"/>
      <c r="BQ397" s="41" t="s">
        <v>2761</v>
      </c>
    </row>
    <row r="398" spans="1:69" s="3" customFormat="1" ht="67.5" x14ac:dyDescent="0.25">
      <c r="A398" s="35" t="s">
        <v>1875</v>
      </c>
      <c r="B398" s="36" t="s">
        <v>1801</v>
      </c>
      <c r="C398" s="432" t="s">
        <v>3300</v>
      </c>
      <c r="D398" s="432"/>
      <c r="E398" s="432"/>
      <c r="F398" s="3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BP398" s="33"/>
      <c r="BQ398" s="41" t="s">
        <v>3300</v>
      </c>
    </row>
    <row r="399" spans="1:69" s="3" customFormat="1" ht="67.5" x14ac:dyDescent="0.25">
      <c r="A399" s="35" t="s">
        <v>736</v>
      </c>
      <c r="B399" s="36" t="s">
        <v>1778</v>
      </c>
      <c r="C399" s="432" t="s">
        <v>1822</v>
      </c>
      <c r="D399" s="432"/>
      <c r="E399" s="432"/>
      <c r="F399" s="3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BP399" s="33"/>
      <c r="BQ399" s="41" t="s">
        <v>1822</v>
      </c>
    </row>
    <row r="400" spans="1:69" s="3" customFormat="1" ht="67.5" x14ac:dyDescent="0.25">
      <c r="A400" s="35" t="s">
        <v>746</v>
      </c>
      <c r="B400" s="36" t="s">
        <v>1780</v>
      </c>
      <c r="C400" s="432" t="s">
        <v>3043</v>
      </c>
      <c r="D400" s="432"/>
      <c r="E400" s="432"/>
      <c r="F400" s="3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BP400" s="33"/>
      <c r="BQ400" s="41" t="s">
        <v>3043</v>
      </c>
    </row>
    <row r="401" spans="1:69" s="3" customFormat="1" ht="67.5" x14ac:dyDescent="0.25">
      <c r="A401" s="35" t="s">
        <v>1878</v>
      </c>
      <c r="B401" s="36" t="s">
        <v>1727</v>
      </c>
      <c r="C401" s="432" t="s">
        <v>1728</v>
      </c>
      <c r="D401" s="432"/>
      <c r="E401" s="432"/>
      <c r="F401" s="35" t="s">
        <v>174</v>
      </c>
      <c r="G401" s="56">
        <v>2.94</v>
      </c>
      <c r="H401" s="39" t="s">
        <v>1729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3685</v>
      </c>
      <c r="O401" s="39">
        <v>1697.98</v>
      </c>
      <c r="BP401" s="33"/>
      <c r="BQ401" s="41" t="s">
        <v>1728</v>
      </c>
    </row>
    <row r="402" spans="1:69" s="3" customFormat="1" ht="15" x14ac:dyDescent="0.25">
      <c r="A402" s="42"/>
      <c r="B402" s="43"/>
      <c r="C402" s="44" t="s">
        <v>3686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6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3687</v>
      </c>
      <c r="F403" s="49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3688</v>
      </c>
      <c r="F404" s="49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BP404" s="33"/>
      <c r="BQ404" s="41"/>
    </row>
    <row r="405" spans="1:69" s="3" customFormat="1" ht="15" x14ac:dyDescent="0.25">
      <c r="A405" s="47"/>
      <c r="B405" s="48"/>
      <c r="C405" s="48"/>
      <c r="D405" s="48"/>
      <c r="E405" s="49" t="s">
        <v>47</v>
      </c>
      <c r="F405" s="49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BP405" s="33"/>
      <c r="BQ405" s="41"/>
    </row>
    <row r="406" spans="1:69" s="3" customFormat="1" ht="67.5" x14ac:dyDescent="0.25">
      <c r="A406" s="35" t="s">
        <v>753</v>
      </c>
      <c r="B406" s="36" t="s">
        <v>3243</v>
      </c>
      <c r="C406" s="432" t="s">
        <v>3689</v>
      </c>
      <c r="D406" s="432"/>
      <c r="E406" s="432"/>
      <c r="F406" s="3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BP406" s="33"/>
      <c r="BQ406" s="41" t="s">
        <v>3689</v>
      </c>
    </row>
    <row r="407" spans="1:69" s="3" customFormat="1" ht="67.5" x14ac:dyDescent="0.25">
      <c r="A407" s="35" t="s">
        <v>755</v>
      </c>
      <c r="B407" s="36" t="s">
        <v>3243</v>
      </c>
      <c r="C407" s="432" t="s">
        <v>3690</v>
      </c>
      <c r="D407" s="432"/>
      <c r="E407" s="432"/>
      <c r="F407" s="3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BP407" s="33"/>
      <c r="BQ407" s="41" t="s">
        <v>3690</v>
      </c>
    </row>
    <row r="408" spans="1:69" s="3" customFormat="1" ht="67.5" x14ac:dyDescent="0.25">
      <c r="A408" s="35" t="s">
        <v>758</v>
      </c>
      <c r="B408" s="36" t="s">
        <v>1801</v>
      </c>
      <c r="C408" s="432" t="s">
        <v>3691</v>
      </c>
      <c r="D408" s="432"/>
      <c r="E408" s="432"/>
      <c r="F408" s="3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BP408" s="33"/>
      <c r="BQ408" s="41" t="s">
        <v>3691</v>
      </c>
    </row>
    <row r="409" spans="1:69" s="3" customFormat="1" ht="67.5" x14ac:dyDescent="0.25">
      <c r="A409" s="35" t="s">
        <v>1880</v>
      </c>
      <c r="B409" s="36" t="s">
        <v>1778</v>
      </c>
      <c r="C409" s="432" t="s">
        <v>3692</v>
      </c>
      <c r="D409" s="432"/>
      <c r="E409" s="432"/>
      <c r="F409" s="3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BP409" s="33"/>
      <c r="BQ409" s="41" t="s">
        <v>3692</v>
      </c>
    </row>
    <row r="410" spans="1:69" s="3" customFormat="1" ht="67.5" x14ac:dyDescent="0.25">
      <c r="A410" s="35" t="s">
        <v>763</v>
      </c>
      <c r="B410" s="36" t="s">
        <v>1743</v>
      </c>
      <c r="C410" s="432" t="s">
        <v>3693</v>
      </c>
      <c r="D410" s="432"/>
      <c r="E410" s="432"/>
      <c r="F410" s="3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BP410" s="33"/>
      <c r="BQ410" s="41" t="s">
        <v>3693</v>
      </c>
    </row>
    <row r="411" spans="1:69" s="3" customFormat="1" ht="67.5" x14ac:dyDescent="0.25">
      <c r="A411" s="35" t="s">
        <v>771</v>
      </c>
      <c r="B411" s="36" t="s">
        <v>1757</v>
      </c>
      <c r="C411" s="432" t="s">
        <v>1758</v>
      </c>
      <c r="D411" s="432"/>
      <c r="E411" s="432"/>
      <c r="F411" s="35" t="s">
        <v>238</v>
      </c>
      <c r="G411" s="56">
        <v>7.35</v>
      </c>
      <c r="H411" s="39" t="s">
        <v>1759</v>
      </c>
      <c r="I411" s="39" t="s">
        <v>1760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3694</v>
      </c>
      <c r="O411" s="39">
        <v>37941.49</v>
      </c>
      <c r="BP411" s="33"/>
      <c r="BQ411" s="41" t="s">
        <v>1758</v>
      </c>
    </row>
    <row r="412" spans="1:69" s="3" customFormat="1" ht="15" x14ac:dyDescent="0.25">
      <c r="A412" s="42"/>
      <c r="B412" s="43"/>
      <c r="C412" s="44" t="s">
        <v>3695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3696</v>
      </c>
      <c r="F413" s="49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BP413" s="33"/>
      <c r="BQ413" s="41"/>
    </row>
    <row r="414" spans="1:69" s="3" customFormat="1" ht="15" x14ac:dyDescent="0.25">
      <c r="A414" s="47"/>
      <c r="B414" s="48"/>
      <c r="C414" s="48"/>
      <c r="D414" s="48"/>
      <c r="E414" s="49" t="s">
        <v>3697</v>
      </c>
      <c r="F414" s="49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BP415" s="33"/>
      <c r="BQ415" s="41"/>
    </row>
    <row r="416" spans="1:69" s="3" customFormat="1" ht="67.5" x14ac:dyDescent="0.25">
      <c r="A416" s="35" t="s">
        <v>774</v>
      </c>
      <c r="B416" s="36" t="s">
        <v>2281</v>
      </c>
      <c r="C416" s="432" t="s">
        <v>3313</v>
      </c>
      <c r="D416" s="432"/>
      <c r="E416" s="432"/>
      <c r="F416" s="3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BP416" s="33"/>
      <c r="BQ416" s="41" t="s">
        <v>3313</v>
      </c>
    </row>
    <row r="417" spans="1:69" s="3" customFormat="1" ht="15" x14ac:dyDescent="0.25">
      <c r="A417" s="42"/>
      <c r="B417" s="43"/>
      <c r="C417" s="44" t="s">
        <v>3698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779</v>
      </c>
      <c r="B418" s="36" t="s">
        <v>2824</v>
      </c>
      <c r="C418" s="432" t="s">
        <v>2825</v>
      </c>
      <c r="D418" s="432"/>
      <c r="E418" s="432"/>
      <c r="F418" s="35" t="s">
        <v>238</v>
      </c>
      <c r="G418" s="56">
        <v>0.55000000000000004</v>
      </c>
      <c r="H418" s="39" t="s">
        <v>2826</v>
      </c>
      <c r="I418" s="39" t="s">
        <v>2827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3699</v>
      </c>
      <c r="O418" s="39">
        <v>2840.62</v>
      </c>
      <c r="BP418" s="33"/>
      <c r="BQ418" s="41" t="s">
        <v>2825</v>
      </c>
    </row>
    <row r="419" spans="1:69" s="3" customFormat="1" ht="15" x14ac:dyDescent="0.25">
      <c r="A419" s="42"/>
      <c r="B419" s="43"/>
      <c r="C419" s="44" t="s">
        <v>3700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15" x14ac:dyDescent="0.25">
      <c r="A420" s="47"/>
      <c r="B420" s="48"/>
      <c r="C420" s="48"/>
      <c r="D420" s="48"/>
      <c r="E420" s="49" t="s">
        <v>3701</v>
      </c>
      <c r="F420" s="49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BP420" s="33"/>
      <c r="BQ420" s="41"/>
    </row>
    <row r="421" spans="1:69" s="3" customFormat="1" ht="15" x14ac:dyDescent="0.25">
      <c r="A421" s="47"/>
      <c r="B421" s="48"/>
      <c r="C421" s="48"/>
      <c r="D421" s="48"/>
      <c r="E421" s="49" t="s">
        <v>3702</v>
      </c>
      <c r="F421" s="49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BP421" s="33"/>
      <c r="BQ421" s="41"/>
    </row>
    <row r="422" spans="1:69" s="3" customFormat="1" ht="15" x14ac:dyDescent="0.25">
      <c r="A422" s="47"/>
      <c r="B422" s="48"/>
      <c r="C422" s="48"/>
      <c r="D422" s="48"/>
      <c r="E422" s="49" t="s">
        <v>47</v>
      </c>
      <c r="F422" s="49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BP422" s="33"/>
      <c r="BQ422" s="41"/>
    </row>
    <row r="423" spans="1:69" s="3" customFormat="1" ht="67.5" x14ac:dyDescent="0.25">
      <c r="A423" s="35" t="s">
        <v>788</v>
      </c>
      <c r="B423" s="36" t="s">
        <v>2281</v>
      </c>
      <c r="C423" s="432" t="s">
        <v>3703</v>
      </c>
      <c r="D423" s="432"/>
      <c r="E423" s="432"/>
      <c r="F423" s="3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BP423" s="33"/>
      <c r="BQ423" s="41" t="s">
        <v>3703</v>
      </c>
    </row>
    <row r="424" spans="1:69" s="3" customFormat="1" ht="15" x14ac:dyDescent="0.25">
      <c r="A424" s="42"/>
      <c r="B424" s="43"/>
      <c r="C424" s="44" t="s">
        <v>3704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6"/>
      <c r="BP424" s="33"/>
      <c r="BQ424" s="41"/>
    </row>
    <row r="425" spans="1:69" s="3" customFormat="1" ht="67.5" x14ac:dyDescent="0.25">
      <c r="A425" s="35" t="s">
        <v>792</v>
      </c>
      <c r="B425" s="36" t="s">
        <v>2286</v>
      </c>
      <c r="C425" s="432" t="s">
        <v>3257</v>
      </c>
      <c r="D425" s="432"/>
      <c r="E425" s="432"/>
      <c r="F425" s="3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BP425" s="33"/>
      <c r="BQ425" s="41" t="s">
        <v>3257</v>
      </c>
    </row>
    <row r="426" spans="1:69" s="3" customFormat="1" ht="15" x14ac:dyDescent="0.25">
      <c r="A426" s="42"/>
      <c r="B426" s="43"/>
      <c r="C426" s="44" t="s">
        <v>3320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67.5" x14ac:dyDescent="0.25">
      <c r="A427" s="35" t="s">
        <v>794</v>
      </c>
      <c r="B427" s="36" t="s">
        <v>1771</v>
      </c>
      <c r="C427" s="432" t="s">
        <v>2779</v>
      </c>
      <c r="D427" s="432"/>
      <c r="E427" s="432"/>
      <c r="F427" s="3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BP427" s="33"/>
      <c r="BQ427" s="41" t="s">
        <v>2779</v>
      </c>
    </row>
    <row r="428" spans="1:69" s="3" customFormat="1" ht="67.5" x14ac:dyDescent="0.25">
      <c r="A428" s="35" t="s">
        <v>796</v>
      </c>
      <c r="B428" s="36" t="s">
        <v>1741</v>
      </c>
      <c r="C428" s="432" t="s">
        <v>1784</v>
      </c>
      <c r="D428" s="432"/>
      <c r="E428" s="432"/>
      <c r="F428" s="3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BP428" s="33"/>
      <c r="BQ428" s="41" t="s">
        <v>1784</v>
      </c>
    </row>
    <row r="429" spans="1:69" s="3" customFormat="1" ht="67.5" x14ac:dyDescent="0.25">
      <c r="A429" s="35" t="s">
        <v>798</v>
      </c>
      <c r="B429" s="36" t="s">
        <v>870</v>
      </c>
      <c r="C429" s="432" t="s">
        <v>871</v>
      </c>
      <c r="D429" s="432"/>
      <c r="E429" s="432"/>
      <c r="F429" s="3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3654</v>
      </c>
      <c r="O429" s="39">
        <v>4476.28</v>
      </c>
      <c r="BP429" s="33"/>
      <c r="BQ429" s="41" t="s">
        <v>871</v>
      </c>
    </row>
    <row r="430" spans="1:69" s="3" customFormat="1" ht="15" x14ac:dyDescent="0.25">
      <c r="A430" s="42"/>
      <c r="B430" s="43"/>
      <c r="C430" s="44" t="s">
        <v>3655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6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3656</v>
      </c>
      <c r="F431" s="49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3657</v>
      </c>
      <c r="F432" s="49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BP432" s="33"/>
      <c r="BQ432" s="41"/>
    </row>
    <row r="433" spans="1:71" s="3" customFormat="1" ht="15" x14ac:dyDescent="0.25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BP433" s="33"/>
      <c r="BQ433" s="41"/>
    </row>
    <row r="434" spans="1:71" s="3" customFormat="1" ht="67.5" x14ac:dyDescent="0.25">
      <c r="A434" s="35" t="s">
        <v>800</v>
      </c>
      <c r="B434" s="36" t="s">
        <v>1755</v>
      </c>
      <c r="C434" s="432" t="s">
        <v>2783</v>
      </c>
      <c r="D434" s="432"/>
      <c r="E434" s="432"/>
      <c r="F434" s="3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BP434" s="33"/>
      <c r="BQ434" s="41" t="s">
        <v>2783</v>
      </c>
    </row>
    <row r="435" spans="1:71" s="3" customFormat="1" ht="15" x14ac:dyDescent="0.25">
      <c r="A435" s="42"/>
      <c r="B435" s="43"/>
      <c r="C435" s="44" t="s">
        <v>3658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71" s="3" customFormat="1" ht="67.5" x14ac:dyDescent="0.25">
      <c r="A436" s="35" t="s">
        <v>802</v>
      </c>
      <c r="B436" s="36" t="s">
        <v>1743</v>
      </c>
      <c r="C436" s="432" t="s">
        <v>2837</v>
      </c>
      <c r="D436" s="432"/>
      <c r="E436" s="432"/>
      <c r="F436" s="3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BP436" s="33"/>
      <c r="BQ436" s="41" t="s">
        <v>2837</v>
      </c>
    </row>
    <row r="437" spans="1:71" s="3" customFormat="1" ht="67.5" x14ac:dyDescent="0.25">
      <c r="A437" s="35" t="s">
        <v>807</v>
      </c>
      <c r="B437" s="36" t="s">
        <v>2838</v>
      </c>
      <c r="C437" s="432" t="s">
        <v>2839</v>
      </c>
      <c r="D437" s="432"/>
      <c r="E437" s="432"/>
      <c r="F437" s="3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BP437" s="33"/>
      <c r="BQ437" s="41" t="s">
        <v>2839</v>
      </c>
    </row>
    <row r="438" spans="1:71" s="3" customFormat="1" ht="67.5" x14ac:dyDescent="0.25">
      <c r="A438" s="35" t="s">
        <v>809</v>
      </c>
      <c r="B438" s="36" t="s">
        <v>2838</v>
      </c>
      <c r="C438" s="432" t="s">
        <v>2840</v>
      </c>
      <c r="D438" s="432"/>
      <c r="E438" s="432"/>
      <c r="F438" s="3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BP438" s="33"/>
      <c r="BQ438" s="41" t="s">
        <v>2840</v>
      </c>
    </row>
    <row r="439" spans="1:71" s="3" customFormat="1" ht="67.5" x14ac:dyDescent="0.25">
      <c r="A439" s="35" t="s">
        <v>811</v>
      </c>
      <c r="B439" s="36" t="s">
        <v>2838</v>
      </c>
      <c r="C439" s="432" t="s">
        <v>2841</v>
      </c>
      <c r="D439" s="432"/>
      <c r="E439" s="432"/>
      <c r="F439" s="3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BP439" s="33"/>
      <c r="BQ439" s="41" t="s">
        <v>2841</v>
      </c>
    </row>
    <row r="440" spans="1:71" s="3" customFormat="1" ht="67.5" x14ac:dyDescent="0.25">
      <c r="A440" s="35" t="s">
        <v>820</v>
      </c>
      <c r="B440" s="36" t="s">
        <v>1778</v>
      </c>
      <c r="C440" s="432" t="s">
        <v>1884</v>
      </c>
      <c r="D440" s="432"/>
      <c r="E440" s="432"/>
      <c r="F440" s="3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BP440" s="33"/>
      <c r="BQ440" s="41" t="s">
        <v>1884</v>
      </c>
    </row>
    <row r="441" spans="1:71" s="3" customFormat="1" ht="22.5" x14ac:dyDescent="0.25">
      <c r="A441" s="440" t="s">
        <v>938</v>
      </c>
      <c r="B441" s="441"/>
      <c r="C441" s="441"/>
      <c r="D441" s="441"/>
      <c r="E441" s="441"/>
      <c r="F441" s="441"/>
      <c r="G441" s="441"/>
      <c r="H441" s="441"/>
      <c r="I441" s="441"/>
      <c r="J441" s="441"/>
      <c r="K441" s="442"/>
      <c r="L441" s="39">
        <v>44124929.670000002</v>
      </c>
      <c r="M441" s="39">
        <v>1029301.99</v>
      </c>
      <c r="N441" s="39" t="s">
        <v>3705</v>
      </c>
      <c r="O441" s="39">
        <v>42016013.689999998</v>
      </c>
      <c r="BR441" s="41" t="s">
        <v>938</v>
      </c>
    </row>
    <row r="442" spans="1:71" s="3" customFormat="1" ht="15" x14ac:dyDescent="0.25">
      <c r="A442" s="440" t="s">
        <v>940</v>
      </c>
      <c r="B442" s="441"/>
      <c r="C442" s="441"/>
      <c r="D442" s="441"/>
      <c r="E442" s="441"/>
      <c r="F442" s="441"/>
      <c r="G442" s="441"/>
      <c r="H442" s="441"/>
      <c r="I442" s="441"/>
      <c r="J442" s="441"/>
      <c r="K442" s="442"/>
      <c r="L442" s="39">
        <v>1015484.86</v>
      </c>
      <c r="M442" s="39"/>
      <c r="N442" s="39"/>
      <c r="O442" s="39"/>
      <c r="BR442" s="41" t="s">
        <v>940</v>
      </c>
    </row>
    <row r="443" spans="1:71" s="3" customFormat="1" ht="15" x14ac:dyDescent="0.25">
      <c r="A443" s="437" t="s">
        <v>941</v>
      </c>
      <c r="B443" s="438"/>
      <c r="C443" s="438"/>
      <c r="D443" s="438"/>
      <c r="E443" s="438"/>
      <c r="F443" s="438"/>
      <c r="G443" s="438"/>
      <c r="H443" s="438"/>
      <c r="I443" s="438"/>
      <c r="J443" s="438"/>
      <c r="K443" s="439"/>
      <c r="L443" s="61"/>
      <c r="M443" s="61"/>
      <c r="N443" s="61"/>
      <c r="O443" s="61"/>
      <c r="BR443" s="41"/>
      <c r="BS443" s="2" t="s">
        <v>941</v>
      </c>
    </row>
    <row r="444" spans="1:71" s="3" customFormat="1" ht="15" x14ac:dyDescent="0.25">
      <c r="A444" s="437" t="s">
        <v>3706</v>
      </c>
      <c r="B444" s="438"/>
      <c r="C444" s="438"/>
      <c r="D444" s="438"/>
      <c r="E444" s="438"/>
      <c r="F444" s="438"/>
      <c r="G444" s="438"/>
      <c r="H444" s="438"/>
      <c r="I444" s="438"/>
      <c r="J444" s="438"/>
      <c r="K444" s="439"/>
      <c r="L444" s="61">
        <v>68102.84</v>
      </c>
      <c r="M444" s="61"/>
      <c r="N444" s="61"/>
      <c r="O444" s="61"/>
      <c r="BR444" s="41"/>
      <c r="BS444" s="2" t="s">
        <v>3706</v>
      </c>
    </row>
    <row r="445" spans="1:71" s="3" customFormat="1" ht="15" x14ac:dyDescent="0.25">
      <c r="A445" s="437" t="s">
        <v>3707</v>
      </c>
      <c r="B445" s="438"/>
      <c r="C445" s="438"/>
      <c r="D445" s="438"/>
      <c r="E445" s="438"/>
      <c r="F445" s="438"/>
      <c r="G445" s="438"/>
      <c r="H445" s="438"/>
      <c r="I445" s="438"/>
      <c r="J445" s="438"/>
      <c r="K445" s="439"/>
      <c r="L445" s="61">
        <v>67132.23</v>
      </c>
      <c r="M445" s="61"/>
      <c r="N445" s="61"/>
      <c r="O445" s="61"/>
      <c r="BR445" s="41"/>
      <c r="BS445" s="2" t="s">
        <v>3707</v>
      </c>
    </row>
    <row r="446" spans="1:71" s="3" customFormat="1" ht="23.25" x14ac:dyDescent="0.25">
      <c r="A446" s="437" t="s">
        <v>3708</v>
      </c>
      <c r="B446" s="438"/>
      <c r="C446" s="438"/>
      <c r="D446" s="438"/>
      <c r="E446" s="438"/>
      <c r="F446" s="438"/>
      <c r="G446" s="438"/>
      <c r="H446" s="438"/>
      <c r="I446" s="438"/>
      <c r="J446" s="438"/>
      <c r="K446" s="439"/>
      <c r="L446" s="61">
        <v>880249.79</v>
      </c>
      <c r="M446" s="61"/>
      <c r="N446" s="61"/>
      <c r="O446" s="61"/>
      <c r="BR446" s="41"/>
      <c r="BS446" s="2" t="s">
        <v>3708</v>
      </c>
    </row>
    <row r="447" spans="1:71" s="3" customFormat="1" ht="15" x14ac:dyDescent="0.25">
      <c r="A447" s="440" t="s">
        <v>945</v>
      </c>
      <c r="B447" s="441"/>
      <c r="C447" s="441"/>
      <c r="D447" s="441"/>
      <c r="E447" s="441"/>
      <c r="F447" s="441"/>
      <c r="G447" s="441"/>
      <c r="H447" s="441"/>
      <c r="I447" s="441"/>
      <c r="J447" s="441"/>
      <c r="K447" s="442"/>
      <c r="L447" s="39">
        <v>527787.41</v>
      </c>
      <c r="M447" s="39"/>
      <c r="N447" s="39"/>
      <c r="O447" s="39"/>
      <c r="BR447" s="41" t="s">
        <v>945</v>
      </c>
    </row>
    <row r="448" spans="1:71" s="3" customFormat="1" ht="15" x14ac:dyDescent="0.25">
      <c r="A448" s="437" t="s">
        <v>941</v>
      </c>
      <c r="B448" s="438"/>
      <c r="C448" s="438"/>
      <c r="D448" s="438"/>
      <c r="E448" s="438"/>
      <c r="F448" s="438"/>
      <c r="G448" s="438"/>
      <c r="H448" s="438"/>
      <c r="I448" s="438"/>
      <c r="J448" s="438"/>
      <c r="K448" s="439"/>
      <c r="L448" s="61"/>
      <c r="M448" s="61"/>
      <c r="N448" s="61"/>
      <c r="O448" s="61"/>
      <c r="BR448" s="41"/>
      <c r="BS448" s="2" t="s">
        <v>941</v>
      </c>
    </row>
    <row r="449" spans="1:71" s="3" customFormat="1" ht="15" x14ac:dyDescent="0.25">
      <c r="A449" s="437" t="s">
        <v>3709</v>
      </c>
      <c r="B449" s="438"/>
      <c r="C449" s="438"/>
      <c r="D449" s="438"/>
      <c r="E449" s="438"/>
      <c r="F449" s="438"/>
      <c r="G449" s="438"/>
      <c r="H449" s="438"/>
      <c r="I449" s="438"/>
      <c r="J449" s="438"/>
      <c r="K449" s="439"/>
      <c r="L449" s="61">
        <v>30608.02</v>
      </c>
      <c r="M449" s="61"/>
      <c r="N449" s="61"/>
      <c r="O449" s="61"/>
      <c r="BR449" s="41"/>
      <c r="BS449" s="2" t="s">
        <v>3709</v>
      </c>
    </row>
    <row r="450" spans="1:71" s="3" customFormat="1" ht="15" x14ac:dyDescent="0.25">
      <c r="A450" s="437" t="s">
        <v>3710</v>
      </c>
      <c r="B450" s="438"/>
      <c r="C450" s="438"/>
      <c r="D450" s="438"/>
      <c r="E450" s="438"/>
      <c r="F450" s="438"/>
      <c r="G450" s="438"/>
      <c r="H450" s="438"/>
      <c r="I450" s="438"/>
      <c r="J450" s="438"/>
      <c r="K450" s="439"/>
      <c r="L450" s="61">
        <v>34312.03</v>
      </c>
      <c r="M450" s="61"/>
      <c r="N450" s="61"/>
      <c r="O450" s="61"/>
      <c r="BR450" s="41"/>
      <c r="BS450" s="2" t="s">
        <v>3710</v>
      </c>
    </row>
    <row r="451" spans="1:71" s="3" customFormat="1" ht="15" x14ac:dyDescent="0.25">
      <c r="A451" s="437" t="s">
        <v>3711</v>
      </c>
      <c r="B451" s="438"/>
      <c r="C451" s="438"/>
      <c r="D451" s="438"/>
      <c r="E451" s="438"/>
      <c r="F451" s="438"/>
      <c r="G451" s="438"/>
      <c r="H451" s="438"/>
      <c r="I451" s="438"/>
      <c r="J451" s="438"/>
      <c r="K451" s="439"/>
      <c r="L451" s="61">
        <v>462102.73</v>
      </c>
      <c r="M451" s="61"/>
      <c r="N451" s="61"/>
      <c r="O451" s="61"/>
      <c r="BR451" s="41"/>
      <c r="BS451" s="2" t="s">
        <v>3711</v>
      </c>
    </row>
    <row r="452" spans="1:71" s="3" customFormat="1" ht="15" x14ac:dyDescent="0.25">
      <c r="A452" s="437" t="s">
        <v>3712</v>
      </c>
      <c r="B452" s="438"/>
      <c r="C452" s="438"/>
      <c r="D452" s="438"/>
      <c r="E452" s="438"/>
      <c r="F452" s="438"/>
      <c r="G452" s="438"/>
      <c r="H452" s="438"/>
      <c r="I452" s="438"/>
      <c r="J452" s="438"/>
      <c r="K452" s="439"/>
      <c r="L452" s="61">
        <v>764.63</v>
      </c>
      <c r="M452" s="61"/>
      <c r="N452" s="61"/>
      <c r="O452" s="61"/>
      <c r="BR452" s="41"/>
      <c r="BS452" s="2" t="s">
        <v>3712</v>
      </c>
    </row>
    <row r="453" spans="1:71" s="3" customFormat="1" ht="15" x14ac:dyDescent="0.25">
      <c r="A453" s="440" t="s">
        <v>951</v>
      </c>
      <c r="B453" s="441"/>
      <c r="C453" s="441"/>
      <c r="D453" s="441"/>
      <c r="E453" s="441"/>
      <c r="F453" s="441"/>
      <c r="G453" s="441"/>
      <c r="H453" s="441"/>
      <c r="I453" s="441"/>
      <c r="J453" s="441"/>
      <c r="K453" s="442"/>
      <c r="L453" s="39"/>
      <c r="M453" s="39"/>
      <c r="N453" s="39"/>
      <c r="O453" s="39"/>
      <c r="BR453" s="41" t="s">
        <v>951</v>
      </c>
    </row>
    <row r="454" spans="1:71" s="3" customFormat="1" ht="15" x14ac:dyDescent="0.25">
      <c r="A454" s="437" t="s">
        <v>952</v>
      </c>
      <c r="B454" s="438"/>
      <c r="C454" s="438"/>
      <c r="D454" s="438"/>
      <c r="E454" s="438"/>
      <c r="F454" s="438"/>
      <c r="G454" s="438"/>
      <c r="H454" s="438"/>
      <c r="I454" s="438"/>
      <c r="J454" s="438"/>
      <c r="K454" s="439"/>
      <c r="L454" s="61"/>
      <c r="M454" s="61"/>
      <c r="N454" s="61"/>
      <c r="O454" s="61"/>
      <c r="BR454" s="41"/>
      <c r="BS454" s="2" t="s">
        <v>952</v>
      </c>
    </row>
    <row r="455" spans="1:71" s="3" customFormat="1" ht="15" x14ac:dyDescent="0.25">
      <c r="A455" s="437" t="s">
        <v>2007</v>
      </c>
      <c r="B455" s="438"/>
      <c r="C455" s="438"/>
      <c r="D455" s="438"/>
      <c r="E455" s="438"/>
      <c r="F455" s="438"/>
      <c r="G455" s="438"/>
      <c r="H455" s="438"/>
      <c r="I455" s="438"/>
      <c r="J455" s="438"/>
      <c r="K455" s="439"/>
      <c r="L455" s="61"/>
      <c r="M455" s="61"/>
      <c r="N455" s="61"/>
      <c r="O455" s="61"/>
      <c r="BR455" s="41"/>
      <c r="BS455" s="2" t="s">
        <v>2007</v>
      </c>
    </row>
    <row r="456" spans="1:71" s="3" customFormat="1" ht="23.25" x14ac:dyDescent="0.25">
      <c r="A456" s="437" t="s">
        <v>3713</v>
      </c>
      <c r="B456" s="438"/>
      <c r="C456" s="438"/>
      <c r="D456" s="438"/>
      <c r="E456" s="438"/>
      <c r="F456" s="438"/>
      <c r="G456" s="438"/>
      <c r="H456" s="438"/>
      <c r="I456" s="438"/>
      <c r="J456" s="438"/>
      <c r="K456" s="439"/>
      <c r="L456" s="61">
        <v>41713611</v>
      </c>
      <c r="M456" s="61"/>
      <c r="N456" s="61"/>
      <c r="O456" s="61">
        <v>41713611</v>
      </c>
      <c r="BR456" s="41"/>
      <c r="BS456" s="2" t="s">
        <v>3713</v>
      </c>
    </row>
    <row r="457" spans="1:71" s="3" customFormat="1" ht="15" x14ac:dyDescent="0.25">
      <c r="A457" s="437" t="s">
        <v>953</v>
      </c>
      <c r="B457" s="438"/>
      <c r="C457" s="438"/>
      <c r="D457" s="438"/>
      <c r="E457" s="438"/>
      <c r="F457" s="438"/>
      <c r="G457" s="438"/>
      <c r="H457" s="438"/>
      <c r="I457" s="438"/>
      <c r="J457" s="438"/>
      <c r="K457" s="439"/>
      <c r="L457" s="61"/>
      <c r="M457" s="61"/>
      <c r="N457" s="61"/>
      <c r="O457" s="61"/>
      <c r="BR457" s="41"/>
      <c r="BS457" s="2" t="s">
        <v>953</v>
      </c>
    </row>
    <row r="458" spans="1:71" s="3" customFormat="1" ht="15" x14ac:dyDescent="0.25">
      <c r="A458" s="437" t="s">
        <v>2020</v>
      </c>
      <c r="B458" s="438"/>
      <c r="C458" s="438"/>
      <c r="D458" s="438"/>
      <c r="E458" s="438"/>
      <c r="F458" s="438"/>
      <c r="G458" s="438"/>
      <c r="H458" s="438"/>
      <c r="I458" s="438"/>
      <c r="J458" s="438"/>
      <c r="K458" s="439"/>
      <c r="L458" s="61">
        <v>1681.39</v>
      </c>
      <c r="M458" s="61">
        <v>1390.23</v>
      </c>
      <c r="N458" s="61">
        <v>291.16000000000003</v>
      </c>
      <c r="O458" s="61"/>
      <c r="BR458" s="41"/>
      <c r="BS458" s="2" t="s">
        <v>2020</v>
      </c>
    </row>
    <row r="459" spans="1:71" s="3" customFormat="1" ht="15" x14ac:dyDescent="0.25">
      <c r="A459" s="437" t="s">
        <v>3337</v>
      </c>
      <c r="B459" s="438"/>
      <c r="C459" s="438"/>
      <c r="D459" s="438"/>
      <c r="E459" s="438"/>
      <c r="F459" s="438"/>
      <c r="G459" s="438"/>
      <c r="H459" s="438"/>
      <c r="I459" s="438"/>
      <c r="J459" s="438"/>
      <c r="K459" s="439"/>
      <c r="L459" s="61">
        <v>1348.52</v>
      </c>
      <c r="M459" s="61"/>
      <c r="N459" s="61"/>
      <c r="O459" s="61"/>
      <c r="BR459" s="41"/>
      <c r="BS459" s="2" t="s">
        <v>3337</v>
      </c>
    </row>
    <row r="460" spans="1:71" s="3" customFormat="1" ht="15" x14ac:dyDescent="0.25">
      <c r="A460" s="437" t="s">
        <v>3338</v>
      </c>
      <c r="B460" s="438"/>
      <c r="C460" s="438"/>
      <c r="D460" s="438"/>
      <c r="E460" s="438"/>
      <c r="F460" s="438"/>
      <c r="G460" s="438"/>
      <c r="H460" s="438"/>
      <c r="I460" s="438"/>
      <c r="J460" s="438"/>
      <c r="K460" s="439"/>
      <c r="L460" s="61">
        <v>764.63</v>
      </c>
      <c r="M460" s="61"/>
      <c r="N460" s="61"/>
      <c r="O460" s="61"/>
      <c r="BR460" s="41"/>
      <c r="BS460" s="2" t="s">
        <v>3338</v>
      </c>
    </row>
    <row r="461" spans="1:71" s="3" customFormat="1" ht="15" x14ac:dyDescent="0.25">
      <c r="A461" s="437" t="s">
        <v>957</v>
      </c>
      <c r="B461" s="438"/>
      <c r="C461" s="438"/>
      <c r="D461" s="438"/>
      <c r="E461" s="438"/>
      <c r="F461" s="438"/>
      <c r="G461" s="438"/>
      <c r="H461" s="438"/>
      <c r="I461" s="438"/>
      <c r="J461" s="438"/>
      <c r="K461" s="439"/>
      <c r="L461" s="61">
        <v>3794.54</v>
      </c>
      <c r="M461" s="61"/>
      <c r="N461" s="61"/>
      <c r="O461" s="61"/>
      <c r="BR461" s="41"/>
      <c r="BS461" s="2" t="s">
        <v>957</v>
      </c>
    </row>
    <row r="462" spans="1:71" s="3" customFormat="1" ht="15" x14ac:dyDescent="0.25">
      <c r="A462" s="437" t="s">
        <v>2012</v>
      </c>
      <c r="B462" s="438"/>
      <c r="C462" s="438"/>
      <c r="D462" s="438"/>
      <c r="E462" s="438"/>
      <c r="F462" s="438"/>
      <c r="G462" s="438"/>
      <c r="H462" s="438"/>
      <c r="I462" s="438"/>
      <c r="J462" s="438"/>
      <c r="K462" s="439"/>
      <c r="L462" s="61"/>
      <c r="M462" s="61"/>
      <c r="N462" s="61"/>
      <c r="O462" s="61"/>
      <c r="BR462" s="41"/>
      <c r="BS462" s="2" t="s">
        <v>2012</v>
      </c>
    </row>
    <row r="463" spans="1:71" s="3" customFormat="1" ht="15" x14ac:dyDescent="0.25">
      <c r="A463" s="437" t="s">
        <v>3714</v>
      </c>
      <c r="B463" s="438"/>
      <c r="C463" s="438"/>
      <c r="D463" s="438"/>
      <c r="E463" s="438"/>
      <c r="F463" s="438"/>
      <c r="G463" s="438"/>
      <c r="H463" s="438"/>
      <c r="I463" s="438"/>
      <c r="J463" s="438"/>
      <c r="K463" s="439"/>
      <c r="L463" s="61">
        <v>211973.48</v>
      </c>
      <c r="M463" s="61">
        <v>76520.039999999994</v>
      </c>
      <c r="N463" s="61"/>
      <c r="O463" s="61">
        <v>135453.44</v>
      </c>
      <c r="BR463" s="41"/>
      <c r="BS463" s="2" t="s">
        <v>3714</v>
      </c>
    </row>
    <row r="464" spans="1:71" s="3" customFormat="1" ht="15" x14ac:dyDescent="0.25">
      <c r="A464" s="437" t="s">
        <v>3715</v>
      </c>
      <c r="B464" s="438"/>
      <c r="C464" s="438"/>
      <c r="D464" s="438"/>
      <c r="E464" s="438"/>
      <c r="F464" s="438"/>
      <c r="G464" s="438"/>
      <c r="H464" s="438"/>
      <c r="I464" s="438"/>
      <c r="J464" s="438"/>
      <c r="K464" s="439"/>
      <c r="L464" s="61">
        <v>68102.84</v>
      </c>
      <c r="M464" s="61"/>
      <c r="N464" s="61"/>
      <c r="O464" s="61"/>
      <c r="BR464" s="41"/>
      <c r="BS464" s="2" t="s">
        <v>3715</v>
      </c>
    </row>
    <row r="465" spans="1:71" s="3" customFormat="1" ht="15" x14ac:dyDescent="0.25">
      <c r="A465" s="437" t="s">
        <v>3716</v>
      </c>
      <c r="B465" s="438"/>
      <c r="C465" s="438"/>
      <c r="D465" s="438"/>
      <c r="E465" s="438"/>
      <c r="F465" s="438"/>
      <c r="G465" s="438"/>
      <c r="H465" s="438"/>
      <c r="I465" s="438"/>
      <c r="J465" s="438"/>
      <c r="K465" s="439"/>
      <c r="L465" s="61">
        <v>30608.02</v>
      </c>
      <c r="M465" s="61"/>
      <c r="N465" s="61"/>
      <c r="O465" s="61"/>
      <c r="BR465" s="41"/>
      <c r="BS465" s="2" t="s">
        <v>3716</v>
      </c>
    </row>
    <row r="466" spans="1:71" s="3" customFormat="1" ht="15" x14ac:dyDescent="0.25">
      <c r="A466" s="437" t="s">
        <v>957</v>
      </c>
      <c r="B466" s="438"/>
      <c r="C466" s="438"/>
      <c r="D466" s="438"/>
      <c r="E466" s="438"/>
      <c r="F466" s="438"/>
      <c r="G466" s="438"/>
      <c r="H466" s="438"/>
      <c r="I466" s="438"/>
      <c r="J466" s="438"/>
      <c r="K466" s="439"/>
      <c r="L466" s="61">
        <v>310684.34000000003</v>
      </c>
      <c r="M466" s="61"/>
      <c r="N466" s="61"/>
      <c r="O466" s="61"/>
      <c r="BR466" s="41"/>
      <c r="BS466" s="2" t="s">
        <v>957</v>
      </c>
    </row>
    <row r="467" spans="1:71" s="3" customFormat="1" ht="15" x14ac:dyDescent="0.25">
      <c r="A467" s="437" t="s">
        <v>958</v>
      </c>
      <c r="B467" s="438"/>
      <c r="C467" s="438"/>
      <c r="D467" s="438"/>
      <c r="E467" s="438"/>
      <c r="F467" s="438"/>
      <c r="G467" s="438"/>
      <c r="H467" s="438"/>
      <c r="I467" s="438"/>
      <c r="J467" s="438"/>
      <c r="K467" s="439"/>
      <c r="L467" s="61">
        <v>42028089.880000003</v>
      </c>
      <c r="M467" s="61"/>
      <c r="N467" s="61"/>
      <c r="O467" s="61"/>
      <c r="BR467" s="41"/>
      <c r="BS467" s="2" t="s">
        <v>958</v>
      </c>
    </row>
    <row r="468" spans="1:71" s="3" customFormat="1" ht="15" x14ac:dyDescent="0.25">
      <c r="A468" s="437" t="s">
        <v>959</v>
      </c>
      <c r="B468" s="438"/>
      <c r="C468" s="438"/>
      <c r="D468" s="438"/>
      <c r="E468" s="438"/>
      <c r="F468" s="438"/>
      <c r="G468" s="438"/>
      <c r="H468" s="438"/>
      <c r="I468" s="438"/>
      <c r="J468" s="438"/>
      <c r="K468" s="439"/>
      <c r="L468" s="61"/>
      <c r="M468" s="61"/>
      <c r="N468" s="61"/>
      <c r="O468" s="61"/>
      <c r="BR468" s="41"/>
      <c r="BS468" s="2" t="s">
        <v>959</v>
      </c>
    </row>
    <row r="469" spans="1:71" s="3" customFormat="1" ht="15" x14ac:dyDescent="0.25">
      <c r="A469" s="437" t="s">
        <v>960</v>
      </c>
      <c r="B469" s="438"/>
      <c r="C469" s="438"/>
      <c r="D469" s="438"/>
      <c r="E469" s="438"/>
      <c r="F469" s="438"/>
      <c r="G469" s="438"/>
      <c r="H469" s="438"/>
      <c r="I469" s="438"/>
      <c r="J469" s="438"/>
      <c r="K469" s="439"/>
      <c r="L469" s="61"/>
      <c r="M469" s="61"/>
      <c r="N469" s="61"/>
      <c r="O469" s="61"/>
      <c r="BR469" s="41"/>
      <c r="BS469" s="2" t="s">
        <v>960</v>
      </c>
    </row>
    <row r="470" spans="1:71" s="3" customFormat="1" ht="22.5" x14ac:dyDescent="0.25">
      <c r="A470" s="437" t="s">
        <v>3717</v>
      </c>
      <c r="B470" s="438"/>
      <c r="C470" s="438"/>
      <c r="D470" s="438"/>
      <c r="E470" s="438"/>
      <c r="F470" s="438"/>
      <c r="G470" s="438"/>
      <c r="H470" s="438"/>
      <c r="I470" s="438"/>
      <c r="J470" s="438"/>
      <c r="K470" s="439"/>
      <c r="L470" s="61">
        <v>1183320.51</v>
      </c>
      <c r="M470" s="61">
        <v>889009.94</v>
      </c>
      <c r="N470" s="61" t="s">
        <v>3718</v>
      </c>
      <c r="O470" s="61">
        <v>159531.32999999999</v>
      </c>
      <c r="BR470" s="41"/>
      <c r="BS470" s="2" t="s">
        <v>3717</v>
      </c>
    </row>
    <row r="471" spans="1:71" s="3" customFormat="1" ht="15" x14ac:dyDescent="0.25">
      <c r="A471" s="437" t="s">
        <v>3719</v>
      </c>
      <c r="B471" s="438"/>
      <c r="C471" s="438"/>
      <c r="D471" s="438"/>
      <c r="E471" s="438"/>
      <c r="F471" s="438"/>
      <c r="G471" s="438"/>
      <c r="H471" s="438"/>
      <c r="I471" s="438"/>
      <c r="J471" s="438"/>
      <c r="K471" s="439"/>
      <c r="L471" s="61">
        <v>878901.27</v>
      </c>
      <c r="M471" s="61"/>
      <c r="N471" s="61"/>
      <c r="O471" s="61"/>
      <c r="BR471" s="41"/>
      <c r="BS471" s="2" t="s">
        <v>3719</v>
      </c>
    </row>
    <row r="472" spans="1:71" s="3" customFormat="1" ht="15" x14ac:dyDescent="0.25">
      <c r="A472" s="437" t="s">
        <v>3720</v>
      </c>
      <c r="B472" s="438"/>
      <c r="C472" s="438"/>
      <c r="D472" s="438"/>
      <c r="E472" s="438"/>
      <c r="F472" s="438"/>
      <c r="G472" s="438"/>
      <c r="H472" s="438"/>
      <c r="I472" s="438"/>
      <c r="J472" s="438"/>
      <c r="K472" s="439"/>
      <c r="L472" s="61">
        <v>462102.73</v>
      </c>
      <c r="M472" s="61"/>
      <c r="N472" s="61"/>
      <c r="O472" s="61"/>
      <c r="BR472" s="41"/>
      <c r="BS472" s="2" t="s">
        <v>3720</v>
      </c>
    </row>
    <row r="473" spans="1:71" s="3" customFormat="1" ht="15" x14ac:dyDescent="0.25">
      <c r="A473" s="437" t="s">
        <v>957</v>
      </c>
      <c r="B473" s="438"/>
      <c r="C473" s="438"/>
      <c r="D473" s="438"/>
      <c r="E473" s="438"/>
      <c r="F473" s="438"/>
      <c r="G473" s="438"/>
      <c r="H473" s="438"/>
      <c r="I473" s="438"/>
      <c r="J473" s="438"/>
      <c r="K473" s="439"/>
      <c r="L473" s="61">
        <v>2524324.5099999998</v>
      </c>
      <c r="M473" s="61"/>
      <c r="N473" s="61"/>
      <c r="O473" s="61"/>
      <c r="BR473" s="41"/>
      <c r="BS473" s="2" t="s">
        <v>957</v>
      </c>
    </row>
    <row r="474" spans="1:71" s="3" customFormat="1" ht="15" x14ac:dyDescent="0.25">
      <c r="A474" s="437" t="s">
        <v>972</v>
      </c>
      <c r="B474" s="438"/>
      <c r="C474" s="438"/>
      <c r="D474" s="438"/>
      <c r="E474" s="438"/>
      <c r="F474" s="438"/>
      <c r="G474" s="438"/>
      <c r="H474" s="438"/>
      <c r="I474" s="438"/>
      <c r="J474" s="438"/>
      <c r="K474" s="439"/>
      <c r="L474" s="61"/>
      <c r="M474" s="61"/>
      <c r="N474" s="61"/>
      <c r="O474" s="61"/>
      <c r="BR474" s="41"/>
      <c r="BS474" s="2" t="s">
        <v>972</v>
      </c>
    </row>
    <row r="475" spans="1:71" s="3" customFormat="1" ht="22.5" x14ac:dyDescent="0.25">
      <c r="A475" s="437" t="s">
        <v>3721</v>
      </c>
      <c r="B475" s="438"/>
      <c r="C475" s="438"/>
      <c r="D475" s="438"/>
      <c r="E475" s="438"/>
      <c r="F475" s="438"/>
      <c r="G475" s="438"/>
      <c r="H475" s="438"/>
      <c r="I475" s="438"/>
      <c r="J475" s="438"/>
      <c r="K475" s="439"/>
      <c r="L475" s="61">
        <v>107651.9</v>
      </c>
      <c r="M475" s="61">
        <v>62381.78</v>
      </c>
      <c r="N475" s="61" t="s">
        <v>3610</v>
      </c>
      <c r="O475" s="61">
        <v>7417.92</v>
      </c>
      <c r="BR475" s="41"/>
      <c r="BS475" s="2" t="s">
        <v>3721</v>
      </c>
    </row>
    <row r="476" spans="1:71" s="3" customFormat="1" ht="15" x14ac:dyDescent="0.25">
      <c r="A476" s="437" t="s">
        <v>3722</v>
      </c>
      <c r="B476" s="438"/>
      <c r="C476" s="438"/>
      <c r="D476" s="438"/>
      <c r="E476" s="438"/>
      <c r="F476" s="438"/>
      <c r="G476" s="438"/>
      <c r="H476" s="438"/>
      <c r="I476" s="438"/>
      <c r="J476" s="438"/>
      <c r="K476" s="439"/>
      <c r="L476" s="61">
        <v>67132.23</v>
      </c>
      <c r="M476" s="61"/>
      <c r="N476" s="61"/>
      <c r="O476" s="61"/>
      <c r="BR476" s="41"/>
      <c r="BS476" s="2" t="s">
        <v>3722</v>
      </c>
    </row>
    <row r="477" spans="1:71" s="3" customFormat="1" ht="15" x14ac:dyDescent="0.25">
      <c r="A477" s="437" t="s">
        <v>3723</v>
      </c>
      <c r="B477" s="438"/>
      <c r="C477" s="438"/>
      <c r="D477" s="438"/>
      <c r="E477" s="438"/>
      <c r="F477" s="438"/>
      <c r="G477" s="438"/>
      <c r="H477" s="438"/>
      <c r="I477" s="438"/>
      <c r="J477" s="438"/>
      <c r="K477" s="439"/>
      <c r="L477" s="61">
        <v>34312.03</v>
      </c>
      <c r="M477" s="61"/>
      <c r="N477" s="61"/>
      <c r="O477" s="61"/>
      <c r="BR477" s="41"/>
      <c r="BS477" s="2" t="s">
        <v>3723</v>
      </c>
    </row>
    <row r="478" spans="1:71" s="3" customFormat="1" ht="15" x14ac:dyDescent="0.25">
      <c r="A478" s="437" t="s">
        <v>957</v>
      </c>
      <c r="B478" s="438"/>
      <c r="C478" s="438"/>
      <c r="D478" s="438"/>
      <c r="E478" s="438"/>
      <c r="F478" s="438"/>
      <c r="G478" s="438"/>
      <c r="H478" s="438"/>
      <c r="I478" s="438"/>
      <c r="J478" s="438"/>
      <c r="K478" s="439"/>
      <c r="L478" s="61">
        <v>209096.16</v>
      </c>
      <c r="M478" s="61"/>
      <c r="N478" s="61"/>
      <c r="O478" s="61"/>
      <c r="BR478" s="41"/>
      <c r="BS478" s="2" t="s">
        <v>957</v>
      </c>
    </row>
    <row r="479" spans="1:71" s="3" customFormat="1" ht="15" x14ac:dyDescent="0.25">
      <c r="A479" s="437" t="s">
        <v>958</v>
      </c>
      <c r="B479" s="438"/>
      <c r="C479" s="438"/>
      <c r="D479" s="438"/>
      <c r="E479" s="438"/>
      <c r="F479" s="438"/>
      <c r="G479" s="438"/>
      <c r="H479" s="438"/>
      <c r="I479" s="438"/>
      <c r="J479" s="438"/>
      <c r="K479" s="439"/>
      <c r="L479" s="61">
        <v>2733420.67</v>
      </c>
      <c r="M479" s="61"/>
      <c r="N479" s="61"/>
      <c r="O479" s="61"/>
      <c r="BR479" s="41"/>
      <c r="BS479" s="2" t="s">
        <v>958</v>
      </c>
    </row>
    <row r="480" spans="1:71" s="3" customFormat="1" ht="15" x14ac:dyDescent="0.25">
      <c r="A480" s="437" t="s">
        <v>983</v>
      </c>
      <c r="B480" s="438"/>
      <c r="C480" s="438"/>
      <c r="D480" s="438"/>
      <c r="E480" s="438"/>
      <c r="F480" s="438"/>
      <c r="G480" s="438"/>
      <c r="H480" s="438"/>
      <c r="I480" s="438"/>
      <c r="J480" s="438"/>
      <c r="K480" s="439"/>
      <c r="L480" s="61"/>
      <c r="M480" s="61"/>
      <c r="N480" s="61"/>
      <c r="O480" s="61"/>
      <c r="BR480" s="41"/>
      <c r="BS480" s="2" t="s">
        <v>983</v>
      </c>
    </row>
    <row r="481" spans="1:72" s="3" customFormat="1" ht="15" x14ac:dyDescent="0.25">
      <c r="A481" s="437" t="s">
        <v>986</v>
      </c>
      <c r="B481" s="438"/>
      <c r="C481" s="438"/>
      <c r="D481" s="438"/>
      <c r="E481" s="438"/>
      <c r="F481" s="438"/>
      <c r="G481" s="438"/>
      <c r="H481" s="438"/>
      <c r="I481" s="438"/>
      <c r="J481" s="438"/>
      <c r="K481" s="439"/>
      <c r="L481" s="61"/>
      <c r="M481" s="61"/>
      <c r="N481" s="61"/>
      <c r="O481" s="61"/>
      <c r="BR481" s="41"/>
      <c r="BS481" s="2" t="s">
        <v>986</v>
      </c>
    </row>
    <row r="482" spans="1:72" s="3" customFormat="1" ht="15" x14ac:dyDescent="0.25">
      <c r="A482" s="437" t="s">
        <v>3724</v>
      </c>
      <c r="B482" s="438"/>
      <c r="C482" s="438"/>
      <c r="D482" s="438"/>
      <c r="E482" s="438"/>
      <c r="F482" s="438"/>
      <c r="G482" s="438"/>
      <c r="H482" s="438"/>
      <c r="I482" s="438"/>
      <c r="J482" s="438"/>
      <c r="K482" s="439"/>
      <c r="L482" s="61">
        <v>906691.39</v>
      </c>
      <c r="M482" s="61"/>
      <c r="N482" s="61"/>
      <c r="O482" s="61"/>
      <c r="BR482" s="41"/>
      <c r="BS482" s="2" t="s">
        <v>3724</v>
      </c>
    </row>
    <row r="483" spans="1:72" s="3" customFormat="1" ht="15" x14ac:dyDescent="0.25">
      <c r="A483" s="437" t="s">
        <v>958</v>
      </c>
      <c r="B483" s="438"/>
      <c r="C483" s="438"/>
      <c r="D483" s="438"/>
      <c r="E483" s="438"/>
      <c r="F483" s="438"/>
      <c r="G483" s="438"/>
      <c r="H483" s="438"/>
      <c r="I483" s="438"/>
      <c r="J483" s="438"/>
      <c r="K483" s="439"/>
      <c r="L483" s="61">
        <v>906691.39</v>
      </c>
      <c r="M483" s="61"/>
      <c r="N483" s="61"/>
      <c r="O483" s="61"/>
      <c r="BR483" s="41"/>
      <c r="BS483" s="2" t="s">
        <v>958</v>
      </c>
    </row>
    <row r="484" spans="1:72" s="3" customFormat="1" ht="15" x14ac:dyDescent="0.25">
      <c r="A484" s="437" t="s">
        <v>988</v>
      </c>
      <c r="B484" s="438"/>
      <c r="C484" s="438"/>
      <c r="D484" s="438"/>
      <c r="E484" s="438"/>
      <c r="F484" s="438"/>
      <c r="G484" s="438"/>
      <c r="H484" s="438"/>
      <c r="I484" s="438"/>
      <c r="J484" s="438"/>
      <c r="K484" s="439"/>
      <c r="L484" s="61">
        <v>45668201.939999998</v>
      </c>
      <c r="M484" s="61"/>
      <c r="N484" s="61"/>
      <c r="O484" s="61"/>
      <c r="BR484" s="41"/>
      <c r="BS484" s="2" t="s">
        <v>988</v>
      </c>
    </row>
    <row r="485" spans="1:72" s="3" customFormat="1" ht="15" x14ac:dyDescent="0.25">
      <c r="A485" s="437" t="s">
        <v>989</v>
      </c>
      <c r="B485" s="438"/>
      <c r="C485" s="438"/>
      <c r="D485" s="438"/>
      <c r="E485" s="438"/>
      <c r="F485" s="438"/>
      <c r="G485" s="438"/>
      <c r="H485" s="438"/>
      <c r="I485" s="438"/>
      <c r="J485" s="438"/>
      <c r="K485" s="439"/>
      <c r="L485" s="61"/>
      <c r="M485" s="61"/>
      <c r="N485" s="61"/>
      <c r="O485" s="61"/>
      <c r="BR485" s="41"/>
      <c r="BS485" s="2" t="s">
        <v>989</v>
      </c>
    </row>
    <row r="486" spans="1:72" s="3" customFormat="1" ht="15" x14ac:dyDescent="0.25">
      <c r="A486" s="437" t="s">
        <v>1254</v>
      </c>
      <c r="B486" s="438"/>
      <c r="C486" s="438"/>
      <c r="D486" s="438"/>
      <c r="E486" s="438"/>
      <c r="F486" s="438"/>
      <c r="G486" s="438"/>
      <c r="H486" s="438"/>
      <c r="I486" s="438"/>
      <c r="J486" s="438"/>
      <c r="K486" s="439"/>
      <c r="L486" s="61">
        <v>1029301.99</v>
      </c>
      <c r="M486" s="61"/>
      <c r="N486" s="61"/>
      <c r="O486" s="61"/>
      <c r="BR486" s="41"/>
      <c r="BS486" s="2" t="s">
        <v>1254</v>
      </c>
    </row>
    <row r="487" spans="1:72" s="3" customFormat="1" ht="15" x14ac:dyDescent="0.25">
      <c r="A487" s="437" t="s">
        <v>990</v>
      </c>
      <c r="B487" s="438"/>
      <c r="C487" s="438"/>
      <c r="D487" s="438"/>
      <c r="E487" s="438"/>
      <c r="F487" s="438"/>
      <c r="G487" s="438"/>
      <c r="H487" s="438"/>
      <c r="I487" s="438"/>
      <c r="J487" s="438"/>
      <c r="K487" s="439"/>
      <c r="L487" s="61">
        <v>42016013.689999998</v>
      </c>
      <c r="M487" s="61"/>
      <c r="N487" s="61"/>
      <c r="O487" s="61"/>
      <c r="BR487" s="41"/>
      <c r="BS487" s="2" t="s">
        <v>990</v>
      </c>
    </row>
    <row r="488" spans="1:72" s="3" customFormat="1" ht="15" x14ac:dyDescent="0.25">
      <c r="A488" s="437" t="s">
        <v>991</v>
      </c>
      <c r="B488" s="438"/>
      <c r="C488" s="438"/>
      <c r="D488" s="438"/>
      <c r="E488" s="438"/>
      <c r="F488" s="438"/>
      <c r="G488" s="438"/>
      <c r="H488" s="438"/>
      <c r="I488" s="438"/>
      <c r="J488" s="438"/>
      <c r="K488" s="439"/>
      <c r="L488" s="61">
        <v>172922.6</v>
      </c>
      <c r="M488" s="61"/>
      <c r="N488" s="61"/>
      <c r="O488" s="61"/>
      <c r="BR488" s="41"/>
      <c r="BS488" s="2" t="s">
        <v>991</v>
      </c>
    </row>
    <row r="489" spans="1:72" s="3" customFormat="1" ht="15" x14ac:dyDescent="0.25">
      <c r="A489" s="437" t="s">
        <v>1255</v>
      </c>
      <c r="B489" s="438"/>
      <c r="C489" s="438"/>
      <c r="D489" s="438"/>
      <c r="E489" s="438"/>
      <c r="F489" s="438"/>
      <c r="G489" s="438"/>
      <c r="H489" s="438"/>
      <c r="I489" s="438"/>
      <c r="J489" s="438"/>
      <c r="K489" s="439"/>
      <c r="L489" s="61">
        <v>29283.43</v>
      </c>
      <c r="M489" s="61"/>
      <c r="N489" s="61"/>
      <c r="O489" s="61"/>
      <c r="BR489" s="41"/>
      <c r="BS489" s="2" t="s">
        <v>1255</v>
      </c>
    </row>
    <row r="490" spans="1:72" s="3" customFormat="1" ht="15" x14ac:dyDescent="0.25">
      <c r="A490" s="437" t="s">
        <v>993</v>
      </c>
      <c r="B490" s="438"/>
      <c r="C490" s="438"/>
      <c r="D490" s="438"/>
      <c r="E490" s="438"/>
      <c r="F490" s="438"/>
      <c r="G490" s="438"/>
      <c r="H490" s="438"/>
      <c r="I490" s="438"/>
      <c r="J490" s="438"/>
      <c r="K490" s="439"/>
      <c r="L490" s="61">
        <v>906691.39</v>
      </c>
      <c r="M490" s="61"/>
      <c r="N490" s="61"/>
      <c r="O490" s="61"/>
      <c r="BR490" s="41"/>
      <c r="BS490" s="2" t="s">
        <v>993</v>
      </c>
    </row>
    <row r="491" spans="1:72" s="3" customFormat="1" ht="15" x14ac:dyDescent="0.25">
      <c r="A491" s="437" t="s">
        <v>994</v>
      </c>
      <c r="B491" s="438"/>
      <c r="C491" s="438"/>
      <c r="D491" s="438"/>
      <c r="E491" s="438"/>
      <c r="F491" s="438"/>
      <c r="G491" s="438"/>
      <c r="H491" s="438"/>
      <c r="I491" s="438"/>
      <c r="J491" s="438"/>
      <c r="K491" s="439"/>
      <c r="L491" s="61">
        <v>1015484.86</v>
      </c>
      <c r="M491" s="61"/>
      <c r="N491" s="61"/>
      <c r="O491" s="61"/>
      <c r="BR491" s="41"/>
      <c r="BS491" s="2" t="s">
        <v>994</v>
      </c>
    </row>
    <row r="492" spans="1:72" s="3" customFormat="1" ht="15" x14ac:dyDescent="0.25">
      <c r="A492" s="437" t="s">
        <v>995</v>
      </c>
      <c r="B492" s="438"/>
      <c r="C492" s="438"/>
      <c r="D492" s="438"/>
      <c r="E492" s="438"/>
      <c r="F492" s="438"/>
      <c r="G492" s="438"/>
      <c r="H492" s="438"/>
      <c r="I492" s="438"/>
      <c r="J492" s="438"/>
      <c r="K492" s="439"/>
      <c r="L492" s="61">
        <v>527787.41</v>
      </c>
      <c r="M492" s="61"/>
      <c r="N492" s="61"/>
      <c r="O492" s="61"/>
      <c r="BR492" s="41"/>
      <c r="BS492" s="2" t="s">
        <v>995</v>
      </c>
    </row>
    <row r="493" spans="1:72" s="3" customFormat="1" ht="15" x14ac:dyDescent="0.25">
      <c r="A493" s="437" t="s">
        <v>996</v>
      </c>
      <c r="B493" s="438"/>
      <c r="C493" s="438"/>
      <c r="D493" s="438"/>
      <c r="E493" s="438"/>
      <c r="F493" s="438"/>
      <c r="G493" s="438"/>
      <c r="H493" s="438"/>
      <c r="I493" s="438"/>
      <c r="J493" s="438"/>
      <c r="K493" s="439"/>
      <c r="L493" s="61">
        <v>44761510.549999997</v>
      </c>
      <c r="M493" s="61"/>
      <c r="N493" s="61"/>
      <c r="O493" s="61"/>
      <c r="BR493" s="41"/>
      <c r="BS493" s="2" t="s">
        <v>996</v>
      </c>
    </row>
    <row r="494" spans="1:72" s="3" customFormat="1" ht="15" x14ac:dyDescent="0.25">
      <c r="A494" s="437" t="s">
        <v>997</v>
      </c>
      <c r="B494" s="438"/>
      <c r="C494" s="438"/>
      <c r="D494" s="438"/>
      <c r="E494" s="438"/>
      <c r="F494" s="438"/>
      <c r="G494" s="438"/>
      <c r="H494" s="438"/>
      <c r="I494" s="438"/>
      <c r="J494" s="438"/>
      <c r="K494" s="439"/>
      <c r="L494" s="61">
        <v>2327598.5499999998</v>
      </c>
      <c r="M494" s="61"/>
      <c r="N494" s="61"/>
      <c r="O494" s="61"/>
      <c r="BR494" s="41"/>
      <c r="BS494" s="2" t="s">
        <v>997</v>
      </c>
    </row>
    <row r="495" spans="1:72" s="3" customFormat="1" ht="15" x14ac:dyDescent="0.25">
      <c r="A495" s="440" t="s">
        <v>988</v>
      </c>
      <c r="B495" s="441"/>
      <c r="C495" s="441"/>
      <c r="D495" s="441"/>
      <c r="E495" s="441"/>
      <c r="F495" s="441"/>
      <c r="G495" s="441"/>
      <c r="H495" s="441"/>
      <c r="I495" s="441"/>
      <c r="J495" s="441"/>
      <c r="K495" s="442"/>
      <c r="L495" s="39">
        <v>47089109.100000001</v>
      </c>
      <c r="M495" s="39"/>
      <c r="N495" s="39"/>
      <c r="O495" s="39"/>
      <c r="BR495" s="41"/>
      <c r="BT495" s="41" t="s">
        <v>988</v>
      </c>
    </row>
    <row r="496" spans="1:72" s="3" customFormat="1" ht="15" x14ac:dyDescent="0.25">
      <c r="A496" s="437" t="s">
        <v>998</v>
      </c>
      <c r="B496" s="438"/>
      <c r="C496" s="438"/>
      <c r="D496" s="438"/>
      <c r="E496" s="438"/>
      <c r="F496" s="438"/>
      <c r="G496" s="438"/>
      <c r="H496" s="438"/>
      <c r="I496" s="438"/>
      <c r="J496" s="438"/>
      <c r="K496" s="439"/>
      <c r="L496" s="61">
        <v>988871.29</v>
      </c>
      <c r="M496" s="61"/>
      <c r="N496" s="61"/>
      <c r="O496" s="61"/>
      <c r="BR496" s="41"/>
      <c r="BS496" s="2" t="s">
        <v>998</v>
      </c>
      <c r="BT496" s="41"/>
    </row>
    <row r="497" spans="1:73" s="3" customFormat="1" ht="15" x14ac:dyDescent="0.25">
      <c r="A497" s="437" t="s">
        <v>999</v>
      </c>
      <c r="B497" s="438"/>
      <c r="C497" s="438"/>
      <c r="D497" s="438"/>
      <c r="E497" s="438"/>
      <c r="F497" s="438"/>
      <c r="G497" s="438"/>
      <c r="H497" s="438"/>
      <c r="I497" s="438"/>
      <c r="J497" s="438"/>
      <c r="K497" s="439"/>
      <c r="L497" s="61">
        <v>1648118.82</v>
      </c>
      <c r="M497" s="61"/>
      <c r="N497" s="61"/>
      <c r="O497" s="61"/>
      <c r="BR497" s="41"/>
      <c r="BS497" s="2" t="s">
        <v>999</v>
      </c>
      <c r="BT497" s="41"/>
    </row>
    <row r="498" spans="1:73" s="3" customFormat="1" ht="15" x14ac:dyDescent="0.25">
      <c r="A498" s="437" t="s">
        <v>1000</v>
      </c>
      <c r="B498" s="438"/>
      <c r="C498" s="438"/>
      <c r="D498" s="438"/>
      <c r="E498" s="438"/>
      <c r="F498" s="438"/>
      <c r="G498" s="438"/>
      <c r="H498" s="438"/>
      <c r="I498" s="438"/>
      <c r="J498" s="438"/>
      <c r="K498" s="439"/>
      <c r="L498" s="61">
        <v>1177227.73</v>
      </c>
      <c r="M498" s="61"/>
      <c r="N498" s="61"/>
      <c r="O498" s="61"/>
      <c r="BR498" s="41"/>
      <c r="BS498" s="2" t="s">
        <v>1000</v>
      </c>
      <c r="BT498" s="41"/>
    </row>
    <row r="499" spans="1:73" s="3" customFormat="1" ht="15" x14ac:dyDescent="0.25">
      <c r="A499" s="437" t="s">
        <v>1001</v>
      </c>
      <c r="B499" s="438"/>
      <c r="C499" s="438"/>
      <c r="D499" s="438"/>
      <c r="E499" s="438"/>
      <c r="F499" s="438"/>
      <c r="G499" s="438"/>
      <c r="H499" s="438"/>
      <c r="I499" s="438"/>
      <c r="J499" s="438"/>
      <c r="K499" s="439"/>
      <c r="L499" s="61">
        <v>941782.18</v>
      </c>
      <c r="M499" s="61"/>
      <c r="N499" s="61"/>
      <c r="O499" s="61"/>
      <c r="BR499" s="41"/>
      <c r="BS499" s="2" t="s">
        <v>1001</v>
      </c>
      <c r="BT499" s="41"/>
    </row>
    <row r="500" spans="1:73" s="3" customFormat="1" ht="15" x14ac:dyDescent="0.25">
      <c r="A500" s="440" t="s">
        <v>988</v>
      </c>
      <c r="B500" s="441"/>
      <c r="C500" s="441"/>
      <c r="D500" s="441"/>
      <c r="E500" s="441"/>
      <c r="F500" s="441"/>
      <c r="G500" s="441"/>
      <c r="H500" s="441"/>
      <c r="I500" s="441"/>
      <c r="J500" s="441"/>
      <c r="K500" s="442"/>
      <c r="L500" s="39">
        <v>51845109.119999997</v>
      </c>
      <c r="M500" s="39"/>
      <c r="N500" s="39"/>
      <c r="O500" s="39"/>
      <c r="BR500" s="41"/>
      <c r="BT500" s="41" t="s">
        <v>988</v>
      </c>
    </row>
    <row r="501" spans="1:73" s="3" customFormat="1" ht="15" x14ac:dyDescent="0.25">
      <c r="A501" s="437" t="s">
        <v>3725</v>
      </c>
      <c r="B501" s="438"/>
      <c r="C501" s="438"/>
      <c r="D501" s="438"/>
      <c r="E501" s="438"/>
      <c r="F501" s="438"/>
      <c r="G501" s="438"/>
      <c r="H501" s="438"/>
      <c r="I501" s="438"/>
      <c r="J501" s="438"/>
      <c r="K501" s="439"/>
      <c r="L501" s="61">
        <v>52751800.509999998</v>
      </c>
      <c r="M501" s="61"/>
      <c r="N501" s="61"/>
      <c r="O501" s="61"/>
      <c r="BR501" s="41"/>
      <c r="BS501" s="2" t="s">
        <v>3725</v>
      </c>
      <c r="BT501" s="41"/>
    </row>
    <row r="502" spans="1:73" s="3" customFormat="1" ht="15" x14ac:dyDescent="0.25">
      <c r="A502" s="437" t="s">
        <v>1003</v>
      </c>
      <c r="B502" s="438"/>
      <c r="C502" s="438"/>
      <c r="D502" s="438"/>
      <c r="E502" s="438"/>
      <c r="F502" s="438"/>
      <c r="G502" s="438"/>
      <c r="H502" s="438"/>
      <c r="I502" s="438"/>
      <c r="J502" s="438"/>
      <c r="K502" s="439"/>
      <c r="L502" s="61">
        <v>1582554.02</v>
      </c>
      <c r="M502" s="61"/>
      <c r="N502" s="61"/>
      <c r="O502" s="61"/>
      <c r="BR502" s="41"/>
      <c r="BS502" s="2" t="s">
        <v>1003</v>
      </c>
      <c r="BT502" s="41"/>
    </row>
    <row r="503" spans="1:73" s="3" customFormat="1" ht="15" x14ac:dyDescent="0.25">
      <c r="A503" s="440" t="s">
        <v>1004</v>
      </c>
      <c r="B503" s="441"/>
      <c r="C503" s="441"/>
      <c r="D503" s="441"/>
      <c r="E503" s="441"/>
      <c r="F503" s="441"/>
      <c r="G503" s="441"/>
      <c r="H503" s="441"/>
      <c r="I503" s="441"/>
      <c r="J503" s="441"/>
      <c r="K503" s="442"/>
      <c r="L503" s="39">
        <v>54334354.530000001</v>
      </c>
      <c r="M503" s="39"/>
      <c r="N503" s="39"/>
      <c r="O503" s="39"/>
      <c r="BR503" s="41"/>
      <c r="BT503" s="41" t="s">
        <v>1004</v>
      </c>
    </row>
    <row r="504" spans="1:73" s="3" customFormat="1" ht="15" x14ac:dyDescent="0.25">
      <c r="A504" s="437" t="s">
        <v>1005</v>
      </c>
      <c r="B504" s="438"/>
      <c r="C504" s="438"/>
      <c r="D504" s="438"/>
      <c r="E504" s="438"/>
      <c r="F504" s="438"/>
      <c r="G504" s="438"/>
      <c r="H504" s="438"/>
      <c r="I504" s="438"/>
      <c r="J504" s="438"/>
      <c r="K504" s="439"/>
      <c r="L504" s="61">
        <v>10866870.91</v>
      </c>
      <c r="M504" s="61"/>
      <c r="N504" s="61"/>
      <c r="O504" s="61"/>
      <c r="BR504" s="41"/>
      <c r="BS504" s="2" t="s">
        <v>1005</v>
      </c>
      <c r="BT504" s="41"/>
    </row>
    <row r="505" spans="1:73" s="3" customFormat="1" ht="15" x14ac:dyDescent="0.25">
      <c r="A505" s="440" t="s">
        <v>1006</v>
      </c>
      <c r="B505" s="441"/>
      <c r="C505" s="441"/>
      <c r="D505" s="441"/>
      <c r="E505" s="441"/>
      <c r="F505" s="441"/>
      <c r="G505" s="441"/>
      <c r="H505" s="441"/>
      <c r="I505" s="441"/>
      <c r="J505" s="441"/>
      <c r="K505" s="442"/>
      <c r="L505" s="39">
        <v>65201225.439999998</v>
      </c>
      <c r="M505" s="39"/>
      <c r="N505" s="39"/>
      <c r="O505" s="39"/>
      <c r="BR505" s="41"/>
      <c r="BT505" s="41"/>
      <c r="BU505" s="41" t="s">
        <v>1006</v>
      </c>
    </row>
    <row r="506" spans="1:73" s="3" customFormat="1" ht="53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73" s="16" customFormat="1" ht="12.75" customHeight="1" x14ac:dyDescent="0.2">
      <c r="A507" s="444" t="s">
        <v>1257</v>
      </c>
      <c r="B507" s="444"/>
      <c r="C507" s="444"/>
      <c r="D507" s="444"/>
      <c r="E507" s="444"/>
      <c r="F507" s="444"/>
      <c r="G507" s="444"/>
      <c r="H507" s="444"/>
      <c r="I507" s="444"/>
      <c r="J507" s="444"/>
      <c r="K507" s="444"/>
      <c r="L507" s="444"/>
      <c r="M507" s="444"/>
      <c r="N507" s="444"/>
      <c r="O507" s="444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443" t="s">
        <v>1008</v>
      </c>
      <c r="B508" s="443"/>
      <c r="C508" s="443"/>
      <c r="D508" s="443"/>
      <c r="E508" s="443"/>
      <c r="F508" s="443"/>
      <c r="G508" s="443"/>
      <c r="H508" s="443"/>
      <c r="I508" s="443"/>
      <c r="J508" s="443"/>
      <c r="K508" s="443"/>
      <c r="L508" s="443"/>
      <c r="M508" s="443"/>
      <c r="N508" s="443"/>
      <c r="O508" s="443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16" customFormat="1" ht="12.75" customHeight="1" x14ac:dyDescent="0.2">
      <c r="A510" s="444" t="s">
        <v>2024</v>
      </c>
      <c r="B510" s="444"/>
      <c r="C510" s="444"/>
      <c r="D510" s="444"/>
      <c r="E510" s="444"/>
      <c r="F510" s="444"/>
      <c r="G510" s="444"/>
      <c r="H510" s="444"/>
      <c r="I510" s="444"/>
      <c r="J510" s="444"/>
      <c r="K510" s="444"/>
      <c r="L510" s="444"/>
      <c r="M510" s="444"/>
      <c r="N510" s="444"/>
      <c r="O510" s="444"/>
      <c r="P510" s="62"/>
      <c r="Q510" s="62"/>
      <c r="R510" s="62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</row>
    <row r="511" spans="1:73" s="16" customFormat="1" ht="12.75" customHeight="1" x14ac:dyDescent="0.2">
      <c r="A511" s="443" t="s">
        <v>1008</v>
      </c>
      <c r="B511" s="443"/>
      <c r="C511" s="443"/>
      <c r="D511" s="443"/>
      <c r="E511" s="443"/>
      <c r="F511" s="443"/>
      <c r="G511" s="443"/>
      <c r="H511" s="443"/>
      <c r="I511" s="443"/>
      <c r="J511" s="443"/>
      <c r="K511" s="443"/>
      <c r="L511" s="443"/>
      <c r="M511" s="443"/>
      <c r="N511" s="443"/>
      <c r="O511" s="443"/>
      <c r="P511" s="63"/>
      <c r="Q511" s="63"/>
      <c r="R511" s="63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</row>
    <row r="512" spans="1:73" s="16" customFormat="1" ht="13.5" customHeight="1" x14ac:dyDescent="0.25">
      <c r="A512" s="14"/>
      <c r="B512" s="14"/>
      <c r="C512" s="14"/>
      <c r="D512" s="14"/>
      <c r="E512" s="14"/>
      <c r="F512" s="14"/>
      <c r="G512" s="14"/>
      <c r="H512" s="64"/>
      <c r="I512" s="10"/>
      <c r="J512" s="10"/>
      <c r="K512" s="10"/>
      <c r="L512" s="10"/>
      <c r="M512" s="14"/>
      <c r="N512" s="14"/>
      <c r="O512" s="14"/>
      <c r="P512" s="3"/>
      <c r="Q512" s="3"/>
      <c r="R512" s="3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</row>
    <row r="513" spans="1:73" s="16" customFormat="1" ht="12.75" customHeight="1" x14ac:dyDescent="0.2">
      <c r="A513" s="444" t="s">
        <v>2025</v>
      </c>
      <c r="B513" s="444"/>
      <c r="C513" s="444"/>
      <c r="D513" s="444"/>
      <c r="E513" s="444"/>
      <c r="F513" s="444"/>
      <c r="G513" s="444"/>
      <c r="H513" s="444"/>
      <c r="I513" s="444"/>
      <c r="J513" s="444"/>
      <c r="K513" s="444"/>
      <c r="L513" s="444"/>
      <c r="M513" s="444"/>
      <c r="N513" s="444"/>
      <c r="O513" s="444"/>
      <c r="P513" s="62"/>
      <c r="Q513" s="62"/>
      <c r="R513" s="62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</row>
    <row r="514" spans="1:73" s="16" customFormat="1" ht="12.75" customHeight="1" x14ac:dyDescent="0.2">
      <c r="A514" s="443" t="s">
        <v>1008</v>
      </c>
      <c r="B514" s="443"/>
      <c r="C514" s="443"/>
      <c r="D514" s="443"/>
      <c r="E514" s="443"/>
      <c r="F514" s="443"/>
      <c r="G514" s="443"/>
      <c r="H514" s="443"/>
      <c r="I514" s="443"/>
      <c r="J514" s="443"/>
      <c r="K514" s="443"/>
      <c r="L514" s="443"/>
      <c r="M514" s="443"/>
      <c r="N514" s="443"/>
      <c r="O514" s="443"/>
      <c r="P514" s="63"/>
      <c r="Q514" s="63"/>
      <c r="R514" s="63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</row>
    <row r="515" spans="1:73" s="16" customFormat="1" ht="13.5" customHeight="1" x14ac:dyDescent="0.25">
      <c r="A515" s="14"/>
      <c r="B515" s="14"/>
      <c r="C515" s="14"/>
      <c r="D515" s="14"/>
      <c r="E515" s="14"/>
      <c r="F515" s="14"/>
      <c r="G515" s="14"/>
      <c r="H515" s="64"/>
      <c r="I515" s="10"/>
      <c r="J515" s="10"/>
      <c r="K515" s="10"/>
      <c r="L515" s="10"/>
      <c r="M515" s="14"/>
      <c r="N515" s="14"/>
      <c r="O515" s="14"/>
      <c r="P515" s="3"/>
      <c r="Q515" s="3"/>
      <c r="R515" s="3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</row>
    <row r="516" spans="1:73" s="3" customFormat="1" ht="15" x14ac:dyDescent="0.25">
      <c r="A516" s="4"/>
      <c r="B516" s="4"/>
      <c r="C516" s="4"/>
      <c r="D516" s="4"/>
      <c r="E516" s="4"/>
      <c r="F516" s="4"/>
      <c r="G516" s="4"/>
      <c r="H516" s="14"/>
      <c r="I516" s="65"/>
      <c r="J516" s="65"/>
      <c r="K516" s="65"/>
      <c r="L516" s="65"/>
      <c r="M516" s="4"/>
      <c r="N516" s="4"/>
      <c r="O516" s="4"/>
    </row>
  </sheetData>
  <mergeCells count="291">
    <mergeCell ref="A510:O510"/>
    <mergeCell ref="A511:O511"/>
    <mergeCell ref="A513:O513"/>
    <mergeCell ref="A514:O514"/>
    <mergeCell ref="A503:K503"/>
    <mergeCell ref="A504:K504"/>
    <mergeCell ref="A505:K505"/>
    <mergeCell ref="A507:O507"/>
    <mergeCell ref="A508:O508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V567"/>
  <sheetViews>
    <sheetView workbookViewId="0">
      <selection activeCell="R25" sqref="R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3726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3727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3727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3728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432" t="s">
        <v>2595</v>
      </c>
      <c r="D30" s="432"/>
      <c r="E30" s="432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432" t="s">
        <v>2868</v>
      </c>
      <c r="D34" s="432"/>
      <c r="E34" s="432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432" t="s">
        <v>2038</v>
      </c>
      <c r="D35" s="432"/>
      <c r="E35" s="432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432" t="s">
        <v>2871</v>
      </c>
      <c r="D40" s="432"/>
      <c r="E40" s="432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432" t="s">
        <v>2872</v>
      </c>
      <c r="D41" s="432"/>
      <c r="E41" s="432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432" t="s">
        <v>133</v>
      </c>
      <c r="D42" s="432"/>
      <c r="E42" s="432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432" t="s">
        <v>2874</v>
      </c>
      <c r="D47" s="432"/>
      <c r="E47" s="432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432" t="s">
        <v>2875</v>
      </c>
      <c r="D48" s="432"/>
      <c r="E48" s="432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5" x14ac:dyDescent="0.25">
      <c r="A49" s="434" t="s">
        <v>1493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6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432" t="s">
        <v>204</v>
      </c>
      <c r="D50" s="432"/>
      <c r="E50" s="432"/>
      <c r="F50" s="35" t="s">
        <v>174</v>
      </c>
      <c r="G50" s="56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3729</v>
      </c>
      <c r="O50" s="39">
        <v>14750.07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3730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3731</v>
      </c>
      <c r="F52" s="49"/>
      <c r="G52" s="50"/>
      <c r="H52" s="51"/>
      <c r="I52" s="17"/>
      <c r="J52" s="17"/>
      <c r="K52" s="17"/>
      <c r="L52" s="52">
        <v>113289.26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3732</v>
      </c>
      <c r="F53" s="49"/>
      <c r="G53" s="50"/>
      <c r="H53" s="51"/>
      <c r="I53" s="17"/>
      <c r="J53" s="17"/>
      <c r="K53" s="17"/>
      <c r="L53" s="52">
        <v>59564.46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314249.45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432" t="s">
        <v>3733</v>
      </c>
      <c r="D55" s="432"/>
      <c r="E55" s="432"/>
      <c r="F55" s="35" t="s">
        <v>437</v>
      </c>
      <c r="G55" s="55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BP55" s="33"/>
      <c r="BQ55" s="41" t="s">
        <v>3733</v>
      </c>
    </row>
    <row r="56" spans="1:70" s="3" customFormat="1" ht="67.5" x14ac:dyDescent="0.25">
      <c r="A56" s="35" t="s">
        <v>1082</v>
      </c>
      <c r="B56" s="36" t="s">
        <v>1498</v>
      </c>
      <c r="C56" s="432" t="s">
        <v>3734</v>
      </c>
      <c r="D56" s="432"/>
      <c r="E56" s="432"/>
      <c r="F56" s="35" t="s">
        <v>437</v>
      </c>
      <c r="G56" s="55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BP56" s="33"/>
      <c r="BQ56" s="41" t="s">
        <v>3734</v>
      </c>
    </row>
    <row r="57" spans="1:70" s="3" customFormat="1" ht="79.5" x14ac:dyDescent="0.25">
      <c r="A57" s="35" t="s">
        <v>119</v>
      </c>
      <c r="B57" s="36" t="s">
        <v>1498</v>
      </c>
      <c r="C57" s="432" t="s">
        <v>3735</v>
      </c>
      <c r="D57" s="432"/>
      <c r="E57" s="432"/>
      <c r="F57" s="35" t="s">
        <v>437</v>
      </c>
      <c r="G57" s="55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BP57" s="33"/>
      <c r="BQ57" s="41" t="s">
        <v>3735</v>
      </c>
    </row>
    <row r="58" spans="1:70" s="3" customFormat="1" ht="67.5" x14ac:dyDescent="0.25">
      <c r="A58" s="35" t="s">
        <v>1088</v>
      </c>
      <c r="B58" s="36" t="s">
        <v>1498</v>
      </c>
      <c r="C58" s="432" t="s">
        <v>3736</v>
      </c>
      <c r="D58" s="432"/>
      <c r="E58" s="432"/>
      <c r="F58" s="35" t="s">
        <v>437</v>
      </c>
      <c r="G58" s="55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BP58" s="33"/>
      <c r="BQ58" s="41" t="s">
        <v>3736</v>
      </c>
    </row>
    <row r="59" spans="1:70" s="3" customFormat="1" ht="67.5" x14ac:dyDescent="0.25">
      <c r="A59" s="35" t="s">
        <v>126</v>
      </c>
      <c r="B59" s="36" t="s">
        <v>2621</v>
      </c>
      <c r="C59" s="432" t="s">
        <v>2622</v>
      </c>
      <c r="D59" s="432"/>
      <c r="E59" s="432"/>
      <c r="F59" s="35" t="s">
        <v>174</v>
      </c>
      <c r="G59" s="38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BP59" s="33"/>
      <c r="BQ59" s="41" t="s">
        <v>2622</v>
      </c>
    </row>
    <row r="60" spans="1:70" s="3" customFormat="1" ht="15" x14ac:dyDescent="0.25">
      <c r="A60" s="42"/>
      <c r="B60" s="43"/>
      <c r="C60" s="44" t="s">
        <v>1409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70" s="3" customFormat="1" ht="15" x14ac:dyDescent="0.25">
      <c r="A61" s="445" t="s">
        <v>1504</v>
      </c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7"/>
      <c r="BP61" s="33"/>
      <c r="BQ61" s="41"/>
      <c r="BR61" s="34" t="s">
        <v>1504</v>
      </c>
    </row>
    <row r="62" spans="1:70" s="3" customFormat="1" ht="67.5" x14ac:dyDescent="0.25">
      <c r="A62" s="35" t="s">
        <v>131</v>
      </c>
      <c r="B62" s="36" t="s">
        <v>255</v>
      </c>
      <c r="C62" s="432" t="s">
        <v>256</v>
      </c>
      <c r="D62" s="432"/>
      <c r="E62" s="432"/>
      <c r="F62" s="35" t="s">
        <v>238</v>
      </c>
      <c r="G62" s="55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3737</v>
      </c>
      <c r="O62" s="39">
        <v>23262.14</v>
      </c>
      <c r="BP62" s="33"/>
      <c r="BQ62" s="41" t="s">
        <v>256</v>
      </c>
      <c r="BR62" s="34"/>
    </row>
    <row r="63" spans="1:70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3738</v>
      </c>
      <c r="F64" s="49"/>
      <c r="G64" s="50"/>
      <c r="H64" s="51"/>
      <c r="I64" s="17"/>
      <c r="J64" s="17"/>
      <c r="K64" s="17"/>
      <c r="L64" s="52">
        <v>260682.15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3739</v>
      </c>
      <c r="F65" s="49"/>
      <c r="G65" s="50"/>
      <c r="H65" s="51"/>
      <c r="I65" s="17"/>
      <c r="J65" s="17"/>
      <c r="K65" s="17"/>
      <c r="L65" s="52">
        <v>137059.68</v>
      </c>
      <c r="M65" s="53"/>
      <c r="N65" s="53"/>
      <c r="O65" s="54"/>
      <c r="BP65" s="33"/>
      <c r="BQ65" s="41"/>
      <c r="BR65" s="34"/>
    </row>
    <row r="66" spans="1:70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717967.01</v>
      </c>
      <c r="M66" s="53"/>
      <c r="N66" s="53"/>
      <c r="O66" s="54"/>
      <c r="BP66" s="33"/>
      <c r="BQ66" s="41"/>
      <c r="BR66" s="34"/>
    </row>
    <row r="67" spans="1:70" s="3" customFormat="1" ht="67.5" x14ac:dyDescent="0.25">
      <c r="A67" s="35" t="s">
        <v>1097</v>
      </c>
      <c r="B67" s="36" t="s">
        <v>246</v>
      </c>
      <c r="C67" s="432" t="s">
        <v>247</v>
      </c>
      <c r="D67" s="432"/>
      <c r="E67" s="432"/>
      <c r="F67" s="35" t="s">
        <v>238</v>
      </c>
      <c r="G67" s="38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3740</v>
      </c>
      <c r="O67" s="39">
        <v>19121.87</v>
      </c>
      <c r="BP67" s="33"/>
      <c r="BQ67" s="41" t="s">
        <v>247</v>
      </c>
      <c r="BR67" s="34"/>
    </row>
    <row r="68" spans="1:70" s="3" customFormat="1" ht="15" x14ac:dyDescent="0.25">
      <c r="A68" s="42"/>
      <c r="B68" s="43"/>
      <c r="C68" s="44" t="s">
        <v>3741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3742</v>
      </c>
      <c r="F69" s="49"/>
      <c r="G69" s="50"/>
      <c r="H69" s="51"/>
      <c r="I69" s="17"/>
      <c r="J69" s="17"/>
      <c r="K69" s="17"/>
      <c r="L69" s="52">
        <v>120012.53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3743</v>
      </c>
      <c r="F70" s="49"/>
      <c r="G70" s="50"/>
      <c r="H70" s="51"/>
      <c r="I70" s="17"/>
      <c r="J70" s="17"/>
      <c r="K70" s="17"/>
      <c r="L70" s="52">
        <v>63099.37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329618.99</v>
      </c>
      <c r="M71" s="53"/>
      <c r="N71" s="53"/>
      <c r="O71" s="54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1521</v>
      </c>
      <c r="C72" s="432" t="s">
        <v>1522</v>
      </c>
      <c r="D72" s="432"/>
      <c r="E72" s="432"/>
      <c r="F72" s="35" t="s">
        <v>56</v>
      </c>
      <c r="G72" s="38">
        <v>0.4</v>
      </c>
      <c r="H72" s="39" t="s">
        <v>1523</v>
      </c>
      <c r="I72" s="39" t="s">
        <v>1524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3744</v>
      </c>
      <c r="O72" s="39">
        <v>2068.85</v>
      </c>
      <c r="BP72" s="33"/>
      <c r="BQ72" s="41" t="s">
        <v>1522</v>
      </c>
      <c r="BR72" s="34"/>
    </row>
    <row r="73" spans="1:70" s="3" customFormat="1" ht="15" x14ac:dyDescent="0.25">
      <c r="A73" s="42"/>
      <c r="B73" s="43"/>
      <c r="C73" s="44" t="s">
        <v>251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3745</v>
      </c>
      <c r="F74" s="49"/>
      <c r="G74" s="50"/>
      <c r="H74" s="51"/>
      <c r="I74" s="17"/>
      <c r="J74" s="17"/>
      <c r="K74" s="17"/>
      <c r="L74" s="52">
        <v>16724.39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3746</v>
      </c>
      <c r="F75" s="49"/>
      <c r="G75" s="50"/>
      <c r="H75" s="51"/>
      <c r="I75" s="17"/>
      <c r="J75" s="17"/>
      <c r="K75" s="17"/>
      <c r="L75" s="52">
        <v>8793.24</v>
      </c>
      <c r="M75" s="53"/>
      <c r="N75" s="53"/>
      <c r="O75" s="54"/>
      <c r="BP75" s="33"/>
      <c r="BQ75" s="41"/>
      <c r="BR75" s="34"/>
    </row>
    <row r="76" spans="1:70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45064.28</v>
      </c>
      <c r="M76" s="53"/>
      <c r="N76" s="53"/>
      <c r="O76" s="54"/>
      <c r="BP76" s="33"/>
      <c r="BQ76" s="41"/>
      <c r="BR76" s="34"/>
    </row>
    <row r="77" spans="1:70" s="3" customFormat="1" ht="67.5" x14ac:dyDescent="0.25">
      <c r="A77" s="35" t="s">
        <v>1103</v>
      </c>
      <c r="B77" s="36" t="s">
        <v>81</v>
      </c>
      <c r="C77" s="432" t="s">
        <v>82</v>
      </c>
      <c r="D77" s="432"/>
      <c r="E77" s="432"/>
      <c r="F77" s="35" t="s">
        <v>56</v>
      </c>
      <c r="G77" s="38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3747</v>
      </c>
      <c r="O77" s="39">
        <v>705.94</v>
      </c>
      <c r="BP77" s="33"/>
      <c r="BQ77" s="41" t="s">
        <v>82</v>
      </c>
      <c r="BR77" s="34"/>
    </row>
    <row r="78" spans="1:70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3748</v>
      </c>
      <c r="F79" s="49"/>
      <c r="G79" s="50"/>
      <c r="H79" s="51"/>
      <c r="I79" s="17"/>
      <c r="J79" s="17"/>
      <c r="K79" s="17"/>
      <c r="L79" s="52">
        <v>7460.76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3749</v>
      </c>
      <c r="F80" s="49"/>
      <c r="G80" s="50"/>
      <c r="H80" s="51"/>
      <c r="I80" s="17"/>
      <c r="J80" s="17"/>
      <c r="K80" s="17"/>
      <c r="L80" s="52">
        <v>3922.67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19872.53</v>
      </c>
      <c r="M81" s="53"/>
      <c r="N81" s="53"/>
      <c r="O81" s="54"/>
      <c r="BP81" s="33"/>
      <c r="BQ81" s="41"/>
      <c r="BR81" s="34"/>
    </row>
    <row r="82" spans="1:70" s="3" customFormat="1" ht="67.5" x14ac:dyDescent="0.25">
      <c r="A82" s="35" t="s">
        <v>1105</v>
      </c>
      <c r="B82" s="36" t="s">
        <v>1531</v>
      </c>
      <c r="C82" s="432" t="s">
        <v>1532</v>
      </c>
      <c r="D82" s="432"/>
      <c r="E82" s="432"/>
      <c r="F82" s="35" t="s">
        <v>56</v>
      </c>
      <c r="G82" s="38">
        <v>0.4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3750</v>
      </c>
      <c r="O82" s="39">
        <v>1257.26</v>
      </c>
      <c r="BP82" s="33"/>
      <c r="BQ82" s="41" t="s">
        <v>1532</v>
      </c>
      <c r="BR82" s="34"/>
    </row>
    <row r="83" spans="1:70" s="3" customFormat="1" ht="15" x14ac:dyDescent="0.25">
      <c r="A83" s="42"/>
      <c r="B83" s="43"/>
      <c r="C83" s="44" t="s">
        <v>251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3751</v>
      </c>
      <c r="F84" s="49"/>
      <c r="G84" s="50"/>
      <c r="H84" s="51"/>
      <c r="I84" s="17"/>
      <c r="J84" s="17"/>
      <c r="K84" s="17"/>
      <c r="L84" s="52">
        <v>11517.19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3752</v>
      </c>
      <c r="F85" s="49"/>
      <c r="G85" s="50"/>
      <c r="H85" s="51"/>
      <c r="I85" s="17"/>
      <c r="J85" s="17"/>
      <c r="K85" s="17"/>
      <c r="L85" s="52">
        <v>6055.43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30857.35</v>
      </c>
      <c r="M86" s="53"/>
      <c r="N86" s="53"/>
      <c r="O86" s="54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1539</v>
      </c>
      <c r="C87" s="432" t="s">
        <v>1540</v>
      </c>
      <c r="D87" s="432"/>
      <c r="E87" s="432"/>
      <c r="F87" s="35" t="s">
        <v>56</v>
      </c>
      <c r="G87" s="38">
        <v>0.2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1543</v>
      </c>
      <c r="O87" s="39">
        <v>518.48</v>
      </c>
      <c r="BP87" s="33"/>
      <c r="BQ87" s="41" t="s">
        <v>1540</v>
      </c>
      <c r="BR87" s="34"/>
    </row>
    <row r="88" spans="1:70" s="3" customFormat="1" ht="15" x14ac:dyDescent="0.25">
      <c r="A88" s="42"/>
      <c r="B88" s="43"/>
      <c r="C88" s="44" t="s">
        <v>1544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1545</v>
      </c>
      <c r="F89" s="49"/>
      <c r="G89" s="50"/>
      <c r="H89" s="51"/>
      <c r="I89" s="17"/>
      <c r="J89" s="17"/>
      <c r="K89" s="17"/>
      <c r="L89" s="52">
        <v>4407.28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1546</v>
      </c>
      <c r="F90" s="49"/>
      <c r="G90" s="50"/>
      <c r="H90" s="51"/>
      <c r="I90" s="17"/>
      <c r="J90" s="17"/>
      <c r="K90" s="17"/>
      <c r="L90" s="52">
        <v>2317.23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11860.37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432" t="s">
        <v>74</v>
      </c>
      <c r="D92" s="432"/>
      <c r="E92" s="432"/>
      <c r="F92" s="35" t="s">
        <v>56</v>
      </c>
      <c r="G92" s="38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3753</v>
      </c>
      <c r="O92" s="39">
        <v>4086.51</v>
      </c>
      <c r="BP92" s="33"/>
      <c r="BQ92" s="41" t="s">
        <v>74</v>
      </c>
      <c r="BR92" s="34"/>
    </row>
    <row r="93" spans="1:70" s="3" customFormat="1" ht="15" x14ac:dyDescent="0.25">
      <c r="A93" s="42"/>
      <c r="B93" s="43"/>
      <c r="C93" s="44" t="s">
        <v>3754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3755</v>
      </c>
      <c r="F94" s="49"/>
      <c r="G94" s="50"/>
      <c r="H94" s="51"/>
      <c r="I94" s="17"/>
      <c r="J94" s="17"/>
      <c r="K94" s="17"/>
      <c r="L94" s="52">
        <v>33020.57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3756</v>
      </c>
      <c r="F95" s="49"/>
      <c r="G95" s="50"/>
      <c r="H95" s="51"/>
      <c r="I95" s="17"/>
      <c r="J95" s="17"/>
      <c r="K95" s="17"/>
      <c r="L95" s="52">
        <v>17361.330000000002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88992.79</v>
      </c>
      <c r="M96" s="53"/>
      <c r="N96" s="53"/>
      <c r="O96" s="54"/>
      <c r="BP96" s="33"/>
      <c r="BQ96" s="41"/>
      <c r="BR96" s="34"/>
    </row>
    <row r="97" spans="1:70" s="3" customFormat="1" ht="67.5" x14ac:dyDescent="0.25">
      <c r="A97" s="35" t="s">
        <v>1127</v>
      </c>
      <c r="B97" s="36" t="s">
        <v>64</v>
      </c>
      <c r="C97" s="432" t="s">
        <v>65</v>
      </c>
      <c r="D97" s="432"/>
      <c r="E97" s="432"/>
      <c r="F97" s="35" t="s">
        <v>56</v>
      </c>
      <c r="G97" s="38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3757</v>
      </c>
      <c r="O97" s="39">
        <v>831.11</v>
      </c>
      <c r="BP97" s="33"/>
      <c r="BQ97" s="41" t="s">
        <v>65</v>
      </c>
      <c r="BR97" s="34"/>
    </row>
    <row r="98" spans="1:70" s="3" customFormat="1" ht="15" x14ac:dyDescent="0.25">
      <c r="A98" s="42"/>
      <c r="B98" s="43"/>
      <c r="C98" s="44" t="s">
        <v>1303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3758</v>
      </c>
      <c r="F99" s="49"/>
      <c r="G99" s="50"/>
      <c r="H99" s="51"/>
      <c r="I99" s="17"/>
      <c r="J99" s="17"/>
      <c r="K99" s="17"/>
      <c r="L99" s="52">
        <v>9840.92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3759</v>
      </c>
      <c r="F100" s="49"/>
      <c r="G100" s="50"/>
      <c r="H100" s="51"/>
      <c r="I100" s="17"/>
      <c r="J100" s="17"/>
      <c r="K100" s="17"/>
      <c r="L100" s="52">
        <v>5174.09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26116.34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54</v>
      </c>
      <c r="C102" s="432" t="s">
        <v>55</v>
      </c>
      <c r="D102" s="432"/>
      <c r="E102" s="432"/>
      <c r="F102" s="35" t="s">
        <v>56</v>
      </c>
      <c r="G102" s="56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3760</v>
      </c>
      <c r="O102" s="39">
        <v>2096.54</v>
      </c>
      <c r="BP102" s="33"/>
      <c r="BQ102" s="41" t="s">
        <v>55</v>
      </c>
      <c r="BR102" s="34"/>
    </row>
    <row r="103" spans="1:70" s="3" customFormat="1" ht="15" x14ac:dyDescent="0.25">
      <c r="A103" s="42"/>
      <c r="B103" s="43"/>
      <c r="C103" s="44" t="s">
        <v>3761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15" x14ac:dyDescent="0.25">
      <c r="A104" s="47"/>
      <c r="B104" s="48"/>
      <c r="C104" s="48"/>
      <c r="D104" s="48"/>
      <c r="E104" s="49" t="s">
        <v>3762</v>
      </c>
      <c r="F104" s="49"/>
      <c r="G104" s="50"/>
      <c r="H104" s="51"/>
      <c r="I104" s="17"/>
      <c r="J104" s="17"/>
      <c r="K104" s="17"/>
      <c r="L104" s="52">
        <v>17000.25</v>
      </c>
      <c r="M104" s="53"/>
      <c r="N104" s="53"/>
      <c r="O104" s="54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3763</v>
      </c>
      <c r="F105" s="49"/>
      <c r="G105" s="50"/>
      <c r="H105" s="51"/>
      <c r="I105" s="17"/>
      <c r="J105" s="17"/>
      <c r="K105" s="17"/>
      <c r="L105" s="52">
        <v>8938.2800000000007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45622.559999999998</v>
      </c>
      <c r="M106" s="53"/>
      <c r="N106" s="53"/>
      <c r="O106" s="54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1559</v>
      </c>
      <c r="C107" s="432" t="s">
        <v>3764</v>
      </c>
      <c r="D107" s="432"/>
      <c r="E107" s="432"/>
      <c r="F107" s="35" t="s">
        <v>265</v>
      </c>
      <c r="G107" s="38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BP107" s="33"/>
      <c r="BQ107" s="41" t="s">
        <v>3764</v>
      </c>
      <c r="BR107" s="34"/>
    </row>
    <row r="108" spans="1:70" s="3" customFormat="1" ht="15" x14ac:dyDescent="0.25">
      <c r="A108" s="42"/>
      <c r="B108" s="43"/>
      <c r="C108" s="44" t="s">
        <v>3765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1559</v>
      </c>
      <c r="C109" s="432" t="s">
        <v>3766</v>
      </c>
      <c r="D109" s="432"/>
      <c r="E109" s="432"/>
      <c r="F109" s="35" t="s">
        <v>265</v>
      </c>
      <c r="G109" s="55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BP109" s="33"/>
      <c r="BQ109" s="41" t="s">
        <v>3766</v>
      </c>
      <c r="BR109" s="34"/>
    </row>
    <row r="110" spans="1:70" s="3" customFormat="1" ht="15" x14ac:dyDescent="0.25">
      <c r="A110" s="42"/>
      <c r="B110" s="43"/>
      <c r="C110" s="44" t="s">
        <v>749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1559</v>
      </c>
      <c r="C111" s="432" t="s">
        <v>2645</v>
      </c>
      <c r="D111" s="432"/>
      <c r="E111" s="432"/>
      <c r="F111" s="35" t="s">
        <v>265</v>
      </c>
      <c r="G111" s="38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BP111" s="33"/>
      <c r="BQ111" s="41" t="s">
        <v>2645</v>
      </c>
      <c r="BR111" s="34"/>
    </row>
    <row r="112" spans="1:70" s="3" customFormat="1" ht="15" x14ac:dyDescent="0.25">
      <c r="A112" s="42"/>
      <c r="B112" s="43"/>
      <c r="C112" s="44" t="s">
        <v>3767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1559</v>
      </c>
      <c r="C113" s="432" t="s">
        <v>2646</v>
      </c>
      <c r="D113" s="432"/>
      <c r="E113" s="432"/>
      <c r="F113" s="35" t="s">
        <v>265</v>
      </c>
      <c r="G113" s="38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BP113" s="33"/>
      <c r="BQ113" s="41" t="s">
        <v>2646</v>
      </c>
      <c r="BR113" s="34"/>
    </row>
    <row r="114" spans="1:70" s="3" customFormat="1" ht="15" x14ac:dyDescent="0.25">
      <c r="A114" s="42"/>
      <c r="B114" s="43"/>
      <c r="C114" s="44" t="s">
        <v>3153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2647</v>
      </c>
      <c r="C115" s="432" t="s">
        <v>2648</v>
      </c>
      <c r="D115" s="432"/>
      <c r="E115" s="432"/>
      <c r="F115" s="35" t="s">
        <v>265</v>
      </c>
      <c r="G115" s="55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BP115" s="33"/>
      <c r="BQ115" s="41" t="s">
        <v>2648</v>
      </c>
      <c r="BR115" s="34"/>
    </row>
    <row r="116" spans="1:70" s="3" customFormat="1" ht="15" x14ac:dyDescent="0.25">
      <c r="A116" s="42"/>
      <c r="B116" s="43"/>
      <c r="C116" s="44" t="s">
        <v>3768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1572</v>
      </c>
      <c r="C117" s="432" t="s">
        <v>2650</v>
      </c>
      <c r="D117" s="432"/>
      <c r="E117" s="432"/>
      <c r="F117" s="35" t="s">
        <v>265</v>
      </c>
      <c r="G117" s="55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BP117" s="33"/>
      <c r="BQ117" s="41" t="s">
        <v>2650</v>
      </c>
      <c r="BR117" s="34"/>
    </row>
    <row r="118" spans="1:70" s="3" customFormat="1" ht="15" x14ac:dyDescent="0.25">
      <c r="A118" s="42"/>
      <c r="B118" s="43"/>
      <c r="C118" s="44" t="s">
        <v>1576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2652</v>
      </c>
      <c r="C119" s="432" t="s">
        <v>2653</v>
      </c>
      <c r="D119" s="432"/>
      <c r="E119" s="432"/>
      <c r="F119" s="35" t="s">
        <v>265</v>
      </c>
      <c r="G119" s="55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BP119" s="33"/>
      <c r="BQ119" s="41" t="s">
        <v>2653</v>
      </c>
      <c r="BR119" s="34"/>
    </row>
    <row r="120" spans="1:70" s="3" customFormat="1" ht="15" x14ac:dyDescent="0.25">
      <c r="A120" s="42"/>
      <c r="B120" s="43"/>
      <c r="C120" s="44" t="s">
        <v>278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1581</v>
      </c>
      <c r="C121" s="432" t="s">
        <v>2655</v>
      </c>
      <c r="D121" s="432"/>
      <c r="E121" s="432"/>
      <c r="F121" s="35" t="s">
        <v>265</v>
      </c>
      <c r="G121" s="55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BP121" s="33"/>
      <c r="BQ121" s="41" t="s">
        <v>2655</v>
      </c>
      <c r="BR121" s="34"/>
    </row>
    <row r="122" spans="1:70" s="3" customFormat="1" ht="15" x14ac:dyDescent="0.25">
      <c r="A122" s="42"/>
      <c r="B122" s="43"/>
      <c r="C122" s="44" t="s">
        <v>3769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1581</v>
      </c>
      <c r="C123" s="432" t="s">
        <v>3770</v>
      </c>
      <c r="D123" s="432"/>
      <c r="E123" s="432"/>
      <c r="F123" s="35" t="s">
        <v>265</v>
      </c>
      <c r="G123" s="38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BP123" s="33"/>
      <c r="BQ123" s="41" t="s">
        <v>3770</v>
      </c>
      <c r="BR123" s="34"/>
    </row>
    <row r="124" spans="1:70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1581</v>
      </c>
      <c r="C125" s="432" t="s">
        <v>2918</v>
      </c>
      <c r="D125" s="432"/>
      <c r="E125" s="432"/>
      <c r="F125" s="35" t="s">
        <v>265</v>
      </c>
      <c r="G125" s="55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BP125" s="33"/>
      <c r="BQ125" s="41" t="s">
        <v>2918</v>
      </c>
      <c r="BR125" s="34"/>
    </row>
    <row r="126" spans="1:70" s="3" customFormat="1" ht="15" x14ac:dyDescent="0.25">
      <c r="A126" s="42"/>
      <c r="B126" s="43"/>
      <c r="C126" s="44" t="s">
        <v>1578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1581</v>
      </c>
      <c r="C127" s="432" t="s">
        <v>3771</v>
      </c>
      <c r="D127" s="432"/>
      <c r="E127" s="432"/>
      <c r="F127" s="35" t="s">
        <v>265</v>
      </c>
      <c r="G127" s="38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BP127" s="33"/>
      <c r="BQ127" s="41" t="s">
        <v>3771</v>
      </c>
      <c r="BR127" s="34"/>
    </row>
    <row r="128" spans="1:70" s="3" customFormat="1" ht="15" x14ac:dyDescent="0.25">
      <c r="A128" s="42"/>
      <c r="B128" s="43"/>
      <c r="C128" s="44" t="s">
        <v>3772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1581</v>
      </c>
      <c r="C129" s="432" t="s">
        <v>3773</v>
      </c>
      <c r="D129" s="432"/>
      <c r="E129" s="432"/>
      <c r="F129" s="35" t="s">
        <v>265</v>
      </c>
      <c r="G129" s="38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BP129" s="33"/>
      <c r="BQ129" s="41" t="s">
        <v>3773</v>
      </c>
      <c r="BR129" s="34"/>
    </row>
    <row r="130" spans="1:70" s="3" customFormat="1" ht="15" x14ac:dyDescent="0.25">
      <c r="A130" s="42"/>
      <c r="B130" s="43"/>
      <c r="C130" s="44" t="s">
        <v>2414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2919</v>
      </c>
      <c r="C131" s="432" t="s">
        <v>2920</v>
      </c>
      <c r="D131" s="432"/>
      <c r="E131" s="432"/>
      <c r="F131" s="35" t="s">
        <v>265</v>
      </c>
      <c r="G131" s="55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BP131" s="33"/>
      <c r="BQ131" s="41" t="s">
        <v>2920</v>
      </c>
      <c r="BR131" s="34"/>
    </row>
    <row r="132" spans="1:70" s="3" customFormat="1" ht="15" x14ac:dyDescent="0.25">
      <c r="A132" s="42"/>
      <c r="B132" s="43"/>
      <c r="C132" s="44" t="s">
        <v>287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1581</v>
      </c>
      <c r="C133" s="432" t="s">
        <v>2923</v>
      </c>
      <c r="D133" s="432"/>
      <c r="E133" s="432"/>
      <c r="F133" s="35" t="s">
        <v>265</v>
      </c>
      <c r="G133" s="55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BP133" s="33"/>
      <c r="BQ133" s="41" t="s">
        <v>2923</v>
      </c>
      <c r="BR133" s="34"/>
    </row>
    <row r="134" spans="1:70" s="3" customFormat="1" ht="15" x14ac:dyDescent="0.25">
      <c r="A134" s="42"/>
      <c r="B134" s="43"/>
      <c r="C134" s="44" t="s">
        <v>285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1581</v>
      </c>
      <c r="C135" s="432" t="s">
        <v>2925</v>
      </c>
      <c r="D135" s="432"/>
      <c r="E135" s="432"/>
      <c r="F135" s="35" t="s">
        <v>265</v>
      </c>
      <c r="G135" s="55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BP135" s="33"/>
      <c r="BQ135" s="41" t="s">
        <v>2925</v>
      </c>
      <c r="BR135" s="34"/>
    </row>
    <row r="136" spans="1:70" s="3" customFormat="1" ht="15" x14ac:dyDescent="0.25">
      <c r="A136" s="42"/>
      <c r="B136" s="43"/>
      <c r="C136" s="44" t="s">
        <v>3774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2664</v>
      </c>
      <c r="C137" s="432" t="s">
        <v>2927</v>
      </c>
      <c r="D137" s="432"/>
      <c r="E137" s="432"/>
      <c r="F137" s="35" t="s">
        <v>265</v>
      </c>
      <c r="G137" s="38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BP137" s="33"/>
      <c r="BQ137" s="41" t="s">
        <v>2927</v>
      </c>
      <c r="BR137" s="34"/>
    </row>
    <row r="138" spans="1:70" s="3" customFormat="1" ht="15" x14ac:dyDescent="0.25">
      <c r="A138" s="42"/>
      <c r="B138" s="43"/>
      <c r="C138" s="44" t="s">
        <v>2909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432" t="s">
        <v>311</v>
      </c>
      <c r="D139" s="432"/>
      <c r="E139" s="432"/>
      <c r="F139" s="35" t="s">
        <v>238</v>
      </c>
      <c r="G139" s="38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3775</v>
      </c>
      <c r="O139" s="39">
        <v>5443.78</v>
      </c>
      <c r="BP139" s="33"/>
      <c r="BQ139" s="41" t="s">
        <v>311</v>
      </c>
      <c r="BR139" s="34"/>
    </row>
    <row r="140" spans="1:70" s="3" customFormat="1" ht="15" x14ac:dyDescent="0.25">
      <c r="A140" s="42"/>
      <c r="B140" s="43"/>
      <c r="C140" s="44" t="s">
        <v>3776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3777</v>
      </c>
      <c r="F141" s="49"/>
      <c r="G141" s="50"/>
      <c r="H141" s="51"/>
      <c r="I141" s="17"/>
      <c r="J141" s="17"/>
      <c r="K141" s="17"/>
      <c r="L141" s="52">
        <v>53389.75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3778</v>
      </c>
      <c r="F142" s="49"/>
      <c r="G142" s="50"/>
      <c r="H142" s="51"/>
      <c r="I142" s="17"/>
      <c r="J142" s="17"/>
      <c r="K142" s="17"/>
      <c r="L142" s="52">
        <v>28070.9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143491.13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2932</v>
      </c>
      <c r="C144" s="432" t="s">
        <v>3779</v>
      </c>
      <c r="D144" s="432"/>
      <c r="E144" s="432"/>
      <c r="F144" s="35" t="s">
        <v>265</v>
      </c>
      <c r="G144" s="38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BP144" s="33"/>
      <c r="BQ144" s="41" t="s">
        <v>3779</v>
      </c>
      <c r="BR144" s="34"/>
    </row>
    <row r="145" spans="1:70" s="3" customFormat="1" ht="15" x14ac:dyDescent="0.25">
      <c r="A145" s="42"/>
      <c r="B145" s="43"/>
      <c r="C145" s="44" t="s">
        <v>3014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2932</v>
      </c>
      <c r="C146" s="432" t="s">
        <v>1595</v>
      </c>
      <c r="D146" s="432"/>
      <c r="E146" s="432"/>
      <c r="F146" s="35" t="s">
        <v>265</v>
      </c>
      <c r="G146" s="55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BP146" s="33"/>
      <c r="BQ146" s="41" t="s">
        <v>1595</v>
      </c>
      <c r="BR146" s="34"/>
    </row>
    <row r="147" spans="1:70" s="3" customFormat="1" ht="15" x14ac:dyDescent="0.25">
      <c r="A147" s="42"/>
      <c r="B147" s="43"/>
      <c r="C147" s="44" t="s">
        <v>3635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2935</v>
      </c>
      <c r="C148" s="432" t="s">
        <v>1601</v>
      </c>
      <c r="D148" s="432"/>
      <c r="E148" s="432"/>
      <c r="F148" s="35" t="s">
        <v>265</v>
      </c>
      <c r="G148" s="55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BP148" s="33"/>
      <c r="BQ148" s="41" t="s">
        <v>1601</v>
      </c>
      <c r="BR148" s="34"/>
    </row>
    <row r="149" spans="1:70" s="3" customFormat="1" ht="15" x14ac:dyDescent="0.25">
      <c r="A149" s="42"/>
      <c r="B149" s="43"/>
      <c r="C149" s="44" t="s">
        <v>3635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2936</v>
      </c>
      <c r="C150" s="432" t="s">
        <v>1604</v>
      </c>
      <c r="D150" s="432"/>
      <c r="E150" s="432"/>
      <c r="F150" s="35" t="s">
        <v>265</v>
      </c>
      <c r="G150" s="55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BP150" s="33"/>
      <c r="BQ150" s="41" t="s">
        <v>1604</v>
      </c>
      <c r="BR150" s="34"/>
    </row>
    <row r="151" spans="1:70" s="3" customFormat="1" ht="15" x14ac:dyDescent="0.25">
      <c r="A151" s="42"/>
      <c r="B151" s="43"/>
      <c r="C151" s="44" t="s">
        <v>1313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  <c r="BR151" s="34"/>
    </row>
    <row r="152" spans="1:70" s="3" customFormat="1" ht="15" x14ac:dyDescent="0.25">
      <c r="A152" s="445" t="s">
        <v>1606</v>
      </c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7"/>
      <c r="BP152" s="33"/>
      <c r="BQ152" s="41"/>
      <c r="BR152" s="34" t="s">
        <v>1606</v>
      </c>
    </row>
    <row r="153" spans="1:70" s="3" customFormat="1" ht="67.5" x14ac:dyDescent="0.25">
      <c r="A153" s="35" t="s">
        <v>309</v>
      </c>
      <c r="B153" s="36" t="s">
        <v>589</v>
      </c>
      <c r="C153" s="432" t="s">
        <v>590</v>
      </c>
      <c r="D153" s="432"/>
      <c r="E153" s="432"/>
      <c r="F153" s="35" t="s">
        <v>174</v>
      </c>
      <c r="G153" s="56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2674</v>
      </c>
      <c r="O153" s="39">
        <v>9.3699999999999992</v>
      </c>
      <c r="BP153" s="33"/>
      <c r="BQ153" s="41" t="s">
        <v>590</v>
      </c>
      <c r="BR153" s="34"/>
    </row>
    <row r="154" spans="1:70" s="3" customFormat="1" ht="15" x14ac:dyDescent="0.25">
      <c r="A154" s="42"/>
      <c r="B154" s="43"/>
      <c r="C154" s="44" t="s">
        <v>2314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2675</v>
      </c>
      <c r="F155" s="49"/>
      <c r="G155" s="50"/>
      <c r="H155" s="51"/>
      <c r="I155" s="17"/>
      <c r="J155" s="17"/>
      <c r="K155" s="17"/>
      <c r="L155" s="52">
        <v>149.49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2676</v>
      </c>
      <c r="F156" s="49"/>
      <c r="G156" s="50"/>
      <c r="H156" s="51"/>
      <c r="I156" s="17"/>
      <c r="J156" s="17"/>
      <c r="K156" s="17"/>
      <c r="L156" s="52">
        <v>78.599999999999994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393.34</v>
      </c>
      <c r="M157" s="53"/>
      <c r="N157" s="53"/>
      <c r="O157" s="54"/>
      <c r="BP157" s="33"/>
      <c r="BQ157" s="41"/>
      <c r="BR157" s="34"/>
    </row>
    <row r="158" spans="1:70" s="3" customFormat="1" ht="45" x14ac:dyDescent="0.25">
      <c r="A158" s="35" t="s">
        <v>3780</v>
      </c>
      <c r="B158" s="36" t="s">
        <v>3781</v>
      </c>
      <c r="C158" s="432" t="s">
        <v>1612</v>
      </c>
      <c r="D158" s="432"/>
      <c r="E158" s="432"/>
      <c r="F158" s="35" t="s">
        <v>437</v>
      </c>
      <c r="G158" s="55">
        <v>1</v>
      </c>
      <c r="H158" s="39">
        <v>1737.2</v>
      </c>
      <c r="I158" s="39"/>
      <c r="J158" s="39"/>
      <c r="K158" s="37" t="s">
        <v>52</v>
      </c>
      <c r="L158" s="39">
        <v>10822.76</v>
      </c>
      <c r="M158" s="39"/>
      <c r="N158" s="40"/>
      <c r="O158" s="39"/>
      <c r="BP158" s="33"/>
      <c r="BQ158" s="41" t="s">
        <v>1612</v>
      </c>
      <c r="BR158" s="34"/>
    </row>
    <row r="159" spans="1:70" s="3" customFormat="1" ht="15" x14ac:dyDescent="0.25">
      <c r="A159" s="445" t="s">
        <v>1677</v>
      </c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7"/>
      <c r="BP159" s="33"/>
      <c r="BQ159" s="41"/>
      <c r="BR159" s="34" t="s">
        <v>1677</v>
      </c>
    </row>
    <row r="160" spans="1:70" s="3" customFormat="1" ht="67.5" x14ac:dyDescent="0.25">
      <c r="A160" s="35" t="s">
        <v>331</v>
      </c>
      <c r="B160" s="36" t="s">
        <v>324</v>
      </c>
      <c r="C160" s="432" t="s">
        <v>325</v>
      </c>
      <c r="D160" s="432"/>
      <c r="E160" s="432"/>
      <c r="F160" s="35" t="s">
        <v>326</v>
      </c>
      <c r="G160" s="55">
        <v>10</v>
      </c>
      <c r="H160" s="39" t="s">
        <v>1438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BP160" s="33"/>
      <c r="BQ160" s="41" t="s">
        <v>325</v>
      </c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1678</v>
      </c>
      <c r="F161" s="49"/>
      <c r="G161" s="50"/>
      <c r="H161" s="51"/>
      <c r="I161" s="17"/>
      <c r="J161" s="17"/>
      <c r="K161" s="17"/>
      <c r="L161" s="52">
        <v>1741.66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1679</v>
      </c>
      <c r="F162" s="49"/>
      <c r="G162" s="50"/>
      <c r="H162" s="51"/>
      <c r="I162" s="17"/>
      <c r="J162" s="17"/>
      <c r="K162" s="17"/>
      <c r="L162" s="52">
        <v>915.72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4585.59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2937</v>
      </c>
      <c r="C164" s="432" t="s">
        <v>1681</v>
      </c>
      <c r="D164" s="432"/>
      <c r="E164" s="432"/>
      <c r="F164" s="35" t="s">
        <v>437</v>
      </c>
      <c r="G164" s="55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BP164" s="33"/>
      <c r="BQ164" s="41" t="s">
        <v>1681</v>
      </c>
      <c r="BR164" s="34"/>
    </row>
    <row r="165" spans="1:70" s="3" customFormat="1" ht="67.5" x14ac:dyDescent="0.25">
      <c r="A165" s="35" t="s">
        <v>339</v>
      </c>
      <c r="B165" s="36" t="s">
        <v>2938</v>
      </c>
      <c r="C165" s="432" t="s">
        <v>1683</v>
      </c>
      <c r="D165" s="432"/>
      <c r="E165" s="432"/>
      <c r="F165" s="35" t="s">
        <v>437</v>
      </c>
      <c r="G165" s="55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BP165" s="33"/>
      <c r="BQ165" s="41" t="s">
        <v>1683</v>
      </c>
      <c r="BR165" s="34"/>
    </row>
    <row r="166" spans="1:70" s="3" customFormat="1" ht="67.5" x14ac:dyDescent="0.25">
      <c r="A166" s="35" t="s">
        <v>342</v>
      </c>
      <c r="B166" s="36" t="s">
        <v>2939</v>
      </c>
      <c r="C166" s="432" t="s">
        <v>1685</v>
      </c>
      <c r="D166" s="432"/>
      <c r="E166" s="432"/>
      <c r="F166" s="35" t="s">
        <v>437</v>
      </c>
      <c r="G166" s="55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BP166" s="33"/>
      <c r="BQ166" s="41" t="s">
        <v>1685</v>
      </c>
      <c r="BR166" s="34"/>
    </row>
    <row r="167" spans="1:70" s="3" customFormat="1" ht="67.5" x14ac:dyDescent="0.25">
      <c r="A167" s="35" t="s">
        <v>350</v>
      </c>
      <c r="B167" s="36" t="s">
        <v>1686</v>
      </c>
      <c r="C167" s="432" t="s">
        <v>1687</v>
      </c>
      <c r="D167" s="432"/>
      <c r="E167" s="432"/>
      <c r="F167" s="35" t="s">
        <v>1688</v>
      </c>
      <c r="G167" s="56">
        <v>1.68</v>
      </c>
      <c r="H167" s="39" t="s">
        <v>1689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BP167" s="33"/>
      <c r="BQ167" s="41" t="s">
        <v>1687</v>
      </c>
      <c r="BR167" s="34"/>
    </row>
    <row r="168" spans="1:70" s="3" customFormat="1" ht="15" x14ac:dyDescent="0.25">
      <c r="A168" s="42"/>
      <c r="B168" s="43"/>
      <c r="C168" s="44" t="s">
        <v>3782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3783</v>
      </c>
      <c r="F169" s="49"/>
      <c r="G169" s="50"/>
      <c r="H169" s="51"/>
      <c r="I169" s="17"/>
      <c r="J169" s="17"/>
      <c r="K169" s="17"/>
      <c r="L169" s="52">
        <v>7866.4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3784</v>
      </c>
      <c r="F170" s="49"/>
      <c r="G170" s="50"/>
      <c r="H170" s="51"/>
      <c r="I170" s="17"/>
      <c r="J170" s="17"/>
      <c r="K170" s="17"/>
      <c r="L170" s="52">
        <v>4460.33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22134.86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1693</v>
      </c>
      <c r="C172" s="432" t="s">
        <v>1694</v>
      </c>
      <c r="D172" s="432"/>
      <c r="E172" s="432"/>
      <c r="F172" s="35" t="s">
        <v>437</v>
      </c>
      <c r="G172" s="55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BP172" s="33"/>
      <c r="BQ172" s="41" t="s">
        <v>1694</v>
      </c>
      <c r="BR172" s="34"/>
    </row>
    <row r="173" spans="1:70" s="3" customFormat="1" ht="15" x14ac:dyDescent="0.25">
      <c r="A173" s="445" t="s">
        <v>1615</v>
      </c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7"/>
      <c r="BP173" s="33"/>
      <c r="BQ173" s="41"/>
      <c r="BR173" s="34" t="s">
        <v>1615</v>
      </c>
    </row>
    <row r="174" spans="1:70" s="3" customFormat="1" ht="67.5" x14ac:dyDescent="0.25">
      <c r="A174" s="35" t="s">
        <v>355</v>
      </c>
      <c r="B174" s="36" t="s">
        <v>578</v>
      </c>
      <c r="C174" s="432" t="s">
        <v>579</v>
      </c>
      <c r="D174" s="432"/>
      <c r="E174" s="432"/>
      <c r="F174" s="35" t="s">
        <v>109</v>
      </c>
      <c r="G174" s="55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2685</v>
      </c>
      <c r="O174" s="39">
        <v>119.84</v>
      </c>
      <c r="BP174" s="33"/>
      <c r="BQ174" s="41" t="s">
        <v>579</v>
      </c>
      <c r="BR174" s="34"/>
    </row>
    <row r="175" spans="1:70" s="3" customFormat="1" ht="15" x14ac:dyDescent="0.25">
      <c r="A175" s="47"/>
      <c r="B175" s="48"/>
      <c r="C175" s="48"/>
      <c r="D175" s="48"/>
      <c r="E175" s="49" t="s">
        <v>2686</v>
      </c>
      <c r="F175" s="49"/>
      <c r="G175" s="50"/>
      <c r="H175" s="51"/>
      <c r="I175" s="17"/>
      <c r="J175" s="17"/>
      <c r="K175" s="17"/>
      <c r="L175" s="52">
        <v>2179.46</v>
      </c>
      <c r="M175" s="53"/>
      <c r="N175" s="53"/>
      <c r="O175" s="54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2687</v>
      </c>
      <c r="F176" s="49"/>
      <c r="G176" s="50"/>
      <c r="H176" s="51"/>
      <c r="I176" s="17"/>
      <c r="J176" s="17"/>
      <c r="K176" s="17"/>
      <c r="L176" s="52">
        <v>1145.9000000000001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5824.81</v>
      </c>
      <c r="M177" s="53"/>
      <c r="N177" s="53"/>
      <c r="O177" s="54"/>
      <c r="BP177" s="33"/>
      <c r="BQ177" s="41"/>
      <c r="BR177" s="34"/>
    </row>
    <row r="178" spans="1:70" s="3" customFormat="1" ht="45" x14ac:dyDescent="0.25">
      <c r="A178" s="35" t="s">
        <v>2124</v>
      </c>
      <c r="B178" s="36" t="s">
        <v>2120</v>
      </c>
      <c r="C178" s="432" t="s">
        <v>1619</v>
      </c>
      <c r="D178" s="432"/>
      <c r="E178" s="432"/>
      <c r="F178" s="35" t="s">
        <v>437</v>
      </c>
      <c r="G178" s="55">
        <v>4</v>
      </c>
      <c r="H178" s="39">
        <v>1576.88</v>
      </c>
      <c r="I178" s="39"/>
      <c r="J178" s="39"/>
      <c r="K178" s="37" t="s">
        <v>52</v>
      </c>
      <c r="L178" s="39">
        <v>39295.85</v>
      </c>
      <c r="M178" s="39"/>
      <c r="N178" s="40"/>
      <c r="O178" s="39"/>
      <c r="BP178" s="33"/>
      <c r="BQ178" s="41" t="s">
        <v>1619</v>
      </c>
      <c r="BR178" s="34"/>
    </row>
    <row r="179" spans="1:70" s="3" customFormat="1" ht="67.5" x14ac:dyDescent="0.25">
      <c r="A179" s="35" t="s">
        <v>1410</v>
      </c>
      <c r="B179" s="36" t="s">
        <v>1620</v>
      </c>
      <c r="C179" s="432" t="s">
        <v>1621</v>
      </c>
      <c r="D179" s="432"/>
      <c r="E179" s="432"/>
      <c r="F179" s="35" t="s">
        <v>109</v>
      </c>
      <c r="G179" s="55">
        <v>18</v>
      </c>
      <c r="H179" s="39" t="s">
        <v>1622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BP179" s="33"/>
      <c r="BQ179" s="41" t="s">
        <v>1621</v>
      </c>
      <c r="BR179" s="34"/>
    </row>
    <row r="180" spans="1:70" s="3" customFormat="1" ht="15" x14ac:dyDescent="0.25">
      <c r="A180" s="42"/>
      <c r="B180" s="43"/>
      <c r="C180" s="44" t="s">
        <v>3785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  <c r="BR180" s="34"/>
    </row>
    <row r="181" spans="1:70" s="3" customFormat="1" ht="15" x14ac:dyDescent="0.25">
      <c r="A181" s="47"/>
      <c r="B181" s="48"/>
      <c r="C181" s="48"/>
      <c r="D181" s="48"/>
      <c r="E181" s="49" t="s">
        <v>3786</v>
      </c>
      <c r="F181" s="49"/>
      <c r="G181" s="50"/>
      <c r="H181" s="51"/>
      <c r="I181" s="17"/>
      <c r="J181" s="17"/>
      <c r="K181" s="17"/>
      <c r="L181" s="52">
        <v>15254.25</v>
      </c>
      <c r="M181" s="53"/>
      <c r="N181" s="53"/>
      <c r="O181" s="54"/>
      <c r="BP181" s="33"/>
      <c r="BQ181" s="41"/>
      <c r="BR181" s="34"/>
    </row>
    <row r="182" spans="1:70" s="3" customFormat="1" ht="15" x14ac:dyDescent="0.25">
      <c r="A182" s="47"/>
      <c r="B182" s="48"/>
      <c r="C182" s="48"/>
      <c r="D182" s="48"/>
      <c r="E182" s="49" t="s">
        <v>3787</v>
      </c>
      <c r="F182" s="49"/>
      <c r="G182" s="50"/>
      <c r="H182" s="51"/>
      <c r="I182" s="17"/>
      <c r="J182" s="17"/>
      <c r="K182" s="17"/>
      <c r="L182" s="52">
        <v>8020.28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47558.31</v>
      </c>
      <c r="M183" s="53"/>
      <c r="N183" s="53"/>
      <c r="O183" s="54"/>
      <c r="BP183" s="33"/>
      <c r="BQ183" s="41"/>
      <c r="BR183" s="34"/>
    </row>
    <row r="184" spans="1:70" s="3" customFormat="1" ht="45" x14ac:dyDescent="0.25">
      <c r="A184" s="35" t="s">
        <v>2128</v>
      </c>
      <c r="B184" s="36" t="s">
        <v>2125</v>
      </c>
      <c r="C184" s="432" t="s">
        <v>1627</v>
      </c>
      <c r="D184" s="432"/>
      <c r="E184" s="432"/>
      <c r="F184" s="35" t="s">
        <v>437</v>
      </c>
      <c r="G184" s="55">
        <v>8</v>
      </c>
      <c r="H184" s="39">
        <v>2403.11</v>
      </c>
      <c r="I184" s="39"/>
      <c r="J184" s="39"/>
      <c r="K184" s="37" t="s">
        <v>52</v>
      </c>
      <c r="L184" s="39">
        <v>119771</v>
      </c>
      <c r="M184" s="39"/>
      <c r="N184" s="40"/>
      <c r="O184" s="39"/>
      <c r="BP184" s="33"/>
      <c r="BQ184" s="41" t="s">
        <v>1627</v>
      </c>
      <c r="BR184" s="34"/>
    </row>
    <row r="185" spans="1:70" s="3" customFormat="1" ht="57" x14ac:dyDescent="0.25">
      <c r="A185" s="35" t="s">
        <v>2947</v>
      </c>
      <c r="B185" s="36" t="s">
        <v>2125</v>
      </c>
      <c r="C185" s="432" t="s">
        <v>3788</v>
      </c>
      <c r="D185" s="432"/>
      <c r="E185" s="432"/>
      <c r="F185" s="35" t="s">
        <v>437</v>
      </c>
      <c r="G185" s="55">
        <v>10</v>
      </c>
      <c r="H185" s="39">
        <v>2403.11</v>
      </c>
      <c r="I185" s="39"/>
      <c r="J185" s="39"/>
      <c r="K185" s="37" t="s">
        <v>52</v>
      </c>
      <c r="L185" s="39">
        <v>149713.75</v>
      </c>
      <c r="M185" s="39"/>
      <c r="N185" s="40"/>
      <c r="O185" s="39"/>
      <c r="BP185" s="33"/>
      <c r="BQ185" s="41" t="s">
        <v>3788</v>
      </c>
      <c r="BR185" s="34"/>
    </row>
    <row r="186" spans="1:70" s="3" customFormat="1" ht="67.5" x14ac:dyDescent="0.25">
      <c r="A186" s="35" t="s">
        <v>384</v>
      </c>
      <c r="B186" s="36" t="s">
        <v>1629</v>
      </c>
      <c r="C186" s="432" t="s">
        <v>1630</v>
      </c>
      <c r="D186" s="432"/>
      <c r="E186" s="432"/>
      <c r="F186" s="35" t="s">
        <v>109</v>
      </c>
      <c r="G186" s="55">
        <v>72</v>
      </c>
      <c r="H186" s="39" t="s">
        <v>1631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BP186" s="33"/>
      <c r="BQ186" s="41" t="s">
        <v>1630</v>
      </c>
      <c r="BR186" s="34"/>
    </row>
    <row r="187" spans="1:70" s="3" customFormat="1" ht="15" x14ac:dyDescent="0.25">
      <c r="A187" s="47"/>
      <c r="B187" s="48"/>
      <c r="C187" s="48"/>
      <c r="D187" s="48"/>
      <c r="E187" s="49" t="s">
        <v>3789</v>
      </c>
      <c r="F187" s="49"/>
      <c r="G187" s="50"/>
      <c r="H187" s="51"/>
      <c r="I187" s="17"/>
      <c r="J187" s="17"/>
      <c r="K187" s="17"/>
      <c r="L187" s="52">
        <v>58718.91</v>
      </c>
      <c r="M187" s="53"/>
      <c r="N187" s="53"/>
      <c r="O187" s="54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3790</v>
      </c>
      <c r="F188" s="49"/>
      <c r="G188" s="50"/>
      <c r="H188" s="51"/>
      <c r="I188" s="17"/>
      <c r="J188" s="17"/>
      <c r="K188" s="17"/>
      <c r="L188" s="52">
        <v>30872.83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171894.94</v>
      </c>
      <c r="M189" s="53"/>
      <c r="N189" s="53"/>
      <c r="O189" s="54"/>
      <c r="BP189" s="33"/>
      <c r="BQ189" s="41"/>
      <c r="BR189" s="34"/>
    </row>
    <row r="190" spans="1:70" s="3" customFormat="1" ht="45.75" x14ac:dyDescent="0.25">
      <c r="A190" s="35" t="s">
        <v>3600</v>
      </c>
      <c r="B190" s="36" t="s">
        <v>2942</v>
      </c>
      <c r="C190" s="432" t="s">
        <v>1634</v>
      </c>
      <c r="D190" s="432"/>
      <c r="E190" s="432"/>
      <c r="F190" s="35" t="s">
        <v>437</v>
      </c>
      <c r="G190" s="55">
        <v>72</v>
      </c>
      <c r="H190" s="39">
        <v>2292.27</v>
      </c>
      <c r="I190" s="39"/>
      <c r="J190" s="39"/>
      <c r="K190" s="37" t="s">
        <v>52</v>
      </c>
      <c r="L190" s="39">
        <v>1028220.63</v>
      </c>
      <c r="M190" s="39"/>
      <c r="N190" s="40"/>
      <c r="O190" s="39"/>
      <c r="BP190" s="33"/>
      <c r="BQ190" s="41" t="s">
        <v>1634</v>
      </c>
      <c r="BR190" s="34"/>
    </row>
    <row r="191" spans="1:70" s="3" customFormat="1" ht="67.5" x14ac:dyDescent="0.25">
      <c r="A191" s="35" t="s">
        <v>388</v>
      </c>
      <c r="B191" s="36" t="s">
        <v>1650</v>
      </c>
      <c r="C191" s="432" t="s">
        <v>1651</v>
      </c>
      <c r="D191" s="432"/>
      <c r="E191" s="432"/>
      <c r="F191" s="35" t="s">
        <v>665</v>
      </c>
      <c r="G191" s="55">
        <v>2</v>
      </c>
      <c r="H191" s="39" t="s">
        <v>1652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BP191" s="33"/>
      <c r="BQ191" s="41" t="s">
        <v>1651</v>
      </c>
      <c r="BR191" s="34"/>
    </row>
    <row r="192" spans="1:70" s="3" customFormat="1" ht="15" x14ac:dyDescent="0.25">
      <c r="A192" s="47"/>
      <c r="B192" s="48"/>
      <c r="C192" s="48"/>
      <c r="D192" s="48"/>
      <c r="E192" s="49" t="s">
        <v>3791</v>
      </c>
      <c r="F192" s="49"/>
      <c r="G192" s="50"/>
      <c r="H192" s="51"/>
      <c r="I192" s="17"/>
      <c r="J192" s="17"/>
      <c r="K192" s="17"/>
      <c r="L192" s="52">
        <v>2575.0500000000002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3792</v>
      </c>
      <c r="F193" s="49"/>
      <c r="G193" s="50"/>
      <c r="H193" s="51"/>
      <c r="I193" s="17"/>
      <c r="J193" s="17"/>
      <c r="K193" s="17"/>
      <c r="L193" s="52">
        <v>1353.89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7480.45</v>
      </c>
      <c r="M194" s="53"/>
      <c r="N194" s="53"/>
      <c r="O194" s="54"/>
      <c r="BP194" s="33"/>
      <c r="BQ194" s="41"/>
      <c r="BR194" s="34"/>
    </row>
    <row r="195" spans="1:70" s="3" customFormat="1" ht="45" x14ac:dyDescent="0.25">
      <c r="A195" s="35" t="s">
        <v>3603</v>
      </c>
      <c r="B195" s="36" t="s">
        <v>3412</v>
      </c>
      <c r="C195" s="432" t="s">
        <v>1656</v>
      </c>
      <c r="D195" s="432"/>
      <c r="E195" s="432"/>
      <c r="F195" s="35" t="s">
        <v>437</v>
      </c>
      <c r="G195" s="55">
        <v>2</v>
      </c>
      <c r="H195" s="39">
        <v>3260.45</v>
      </c>
      <c r="I195" s="39"/>
      <c r="J195" s="39"/>
      <c r="K195" s="37" t="s">
        <v>52</v>
      </c>
      <c r="L195" s="39">
        <v>40625.21</v>
      </c>
      <c r="M195" s="39"/>
      <c r="N195" s="40"/>
      <c r="O195" s="39"/>
      <c r="BP195" s="33"/>
      <c r="BQ195" s="41" t="s">
        <v>1656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432" t="s">
        <v>133</v>
      </c>
      <c r="D196" s="432"/>
      <c r="E196" s="432"/>
      <c r="F196" s="35" t="s">
        <v>109</v>
      </c>
      <c r="G196" s="55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3793</v>
      </c>
      <c r="O196" s="39">
        <v>560.16999999999996</v>
      </c>
      <c r="BP196" s="33"/>
      <c r="BQ196" s="41" t="s">
        <v>133</v>
      </c>
      <c r="BR196" s="34"/>
    </row>
    <row r="197" spans="1:70" s="3" customFormat="1" ht="15" x14ac:dyDescent="0.25">
      <c r="A197" s="42"/>
      <c r="B197" s="43"/>
      <c r="C197" s="44" t="s">
        <v>3794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3795</v>
      </c>
      <c r="F198" s="49"/>
      <c r="G198" s="50"/>
      <c r="H198" s="51"/>
      <c r="I198" s="17"/>
      <c r="J198" s="17"/>
      <c r="K198" s="17"/>
      <c r="L198" s="52">
        <v>20222.39</v>
      </c>
      <c r="M198" s="53"/>
      <c r="N198" s="53"/>
      <c r="O198" s="54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3796</v>
      </c>
      <c r="F199" s="49"/>
      <c r="G199" s="50"/>
      <c r="H199" s="51"/>
      <c r="I199" s="17"/>
      <c r="J199" s="17"/>
      <c r="K199" s="17"/>
      <c r="L199" s="52">
        <v>10632.39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59843.25</v>
      </c>
      <c r="M200" s="53"/>
      <c r="N200" s="53"/>
      <c r="O200" s="54"/>
      <c r="BP200" s="33"/>
      <c r="BQ200" s="41"/>
      <c r="BR200" s="34"/>
    </row>
    <row r="201" spans="1:70" s="3" customFormat="1" ht="45" x14ac:dyDescent="0.25">
      <c r="A201" s="35" t="s">
        <v>3607</v>
      </c>
      <c r="B201" s="36" t="s">
        <v>2696</v>
      </c>
      <c r="C201" s="432" t="s">
        <v>1662</v>
      </c>
      <c r="D201" s="432"/>
      <c r="E201" s="432"/>
      <c r="F201" s="35" t="s">
        <v>437</v>
      </c>
      <c r="G201" s="55">
        <v>11</v>
      </c>
      <c r="H201" s="39">
        <v>5923.37</v>
      </c>
      <c r="I201" s="39"/>
      <c r="J201" s="39"/>
      <c r="K201" s="37" t="s">
        <v>52</v>
      </c>
      <c r="L201" s="39">
        <v>405928.55</v>
      </c>
      <c r="M201" s="39"/>
      <c r="N201" s="40"/>
      <c r="O201" s="39"/>
      <c r="BP201" s="33"/>
      <c r="BQ201" s="41" t="s">
        <v>1662</v>
      </c>
      <c r="BR201" s="34"/>
    </row>
    <row r="202" spans="1:70" s="3" customFormat="1" ht="45" x14ac:dyDescent="0.25">
      <c r="A202" s="35" t="s">
        <v>3609</v>
      </c>
      <c r="B202" s="36" t="s">
        <v>2696</v>
      </c>
      <c r="C202" s="432" t="s">
        <v>1663</v>
      </c>
      <c r="D202" s="432"/>
      <c r="E202" s="432"/>
      <c r="F202" s="35" t="s">
        <v>437</v>
      </c>
      <c r="G202" s="55">
        <v>5</v>
      </c>
      <c r="H202" s="39">
        <v>3117.96</v>
      </c>
      <c r="I202" s="39"/>
      <c r="J202" s="39"/>
      <c r="K202" s="37" t="s">
        <v>52</v>
      </c>
      <c r="L202" s="39">
        <v>97124.45</v>
      </c>
      <c r="M202" s="39"/>
      <c r="N202" s="40"/>
      <c r="O202" s="39"/>
      <c r="BP202" s="33"/>
      <c r="BQ202" s="41" t="s">
        <v>1663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432" t="s">
        <v>430</v>
      </c>
      <c r="D203" s="432"/>
      <c r="E203" s="432"/>
      <c r="F203" s="35" t="s">
        <v>109</v>
      </c>
      <c r="G203" s="55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BP203" s="33"/>
      <c r="BQ203" s="41" t="s">
        <v>430</v>
      </c>
      <c r="BR203" s="34"/>
    </row>
    <row r="204" spans="1:70" s="3" customFormat="1" ht="15" x14ac:dyDescent="0.25">
      <c r="A204" s="42"/>
      <c r="B204" s="43"/>
      <c r="C204" s="44" t="s">
        <v>3797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3798</v>
      </c>
      <c r="F205" s="49"/>
      <c r="G205" s="50"/>
      <c r="H205" s="51"/>
      <c r="I205" s="17"/>
      <c r="J205" s="17"/>
      <c r="K205" s="17"/>
      <c r="L205" s="52">
        <v>297710.57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3799</v>
      </c>
      <c r="F206" s="49"/>
      <c r="G206" s="50"/>
      <c r="H206" s="51"/>
      <c r="I206" s="17"/>
      <c r="J206" s="17"/>
      <c r="K206" s="17"/>
      <c r="L206" s="52">
        <v>166091.16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789106.64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1644</v>
      </c>
      <c r="C208" s="432" t="s">
        <v>3800</v>
      </c>
      <c r="D208" s="432"/>
      <c r="E208" s="432"/>
      <c r="F208" s="35" t="s">
        <v>437</v>
      </c>
      <c r="G208" s="55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BP208" s="33"/>
      <c r="BQ208" s="41" t="s">
        <v>3800</v>
      </c>
      <c r="BR208" s="34"/>
    </row>
    <row r="209" spans="1:70" s="3" customFormat="1" ht="67.5" x14ac:dyDescent="0.25">
      <c r="A209" s="35" t="s">
        <v>403</v>
      </c>
      <c r="B209" s="36" t="s">
        <v>1644</v>
      </c>
      <c r="C209" s="432" t="s">
        <v>1647</v>
      </c>
      <c r="D209" s="432"/>
      <c r="E209" s="432"/>
      <c r="F209" s="35" t="s">
        <v>437</v>
      </c>
      <c r="G209" s="55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BP209" s="33"/>
      <c r="BQ209" s="41" t="s">
        <v>1647</v>
      </c>
      <c r="BR209" s="34"/>
    </row>
    <row r="210" spans="1:70" s="3" customFormat="1" ht="15" x14ac:dyDescent="0.25">
      <c r="A210" s="445" t="s">
        <v>1915</v>
      </c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7"/>
      <c r="BP210" s="33"/>
      <c r="BQ210" s="41"/>
      <c r="BR210" s="34" t="s">
        <v>1915</v>
      </c>
    </row>
    <row r="211" spans="1:70" s="3" customFormat="1" ht="67.5" x14ac:dyDescent="0.25">
      <c r="A211" s="35" t="s">
        <v>405</v>
      </c>
      <c r="B211" s="36" t="s">
        <v>1916</v>
      </c>
      <c r="C211" s="432" t="s">
        <v>1917</v>
      </c>
      <c r="D211" s="432"/>
      <c r="E211" s="432"/>
      <c r="F211" s="35" t="s">
        <v>1918</v>
      </c>
      <c r="G211" s="60">
        <v>0.495</v>
      </c>
      <c r="H211" s="39" t="s">
        <v>1919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BP211" s="33"/>
      <c r="BQ211" s="41" t="s">
        <v>1917</v>
      </c>
      <c r="BR211" s="34"/>
    </row>
    <row r="212" spans="1:70" s="3" customFormat="1" ht="15" x14ac:dyDescent="0.25">
      <c r="A212" s="42"/>
      <c r="B212" s="43"/>
      <c r="C212" s="44" t="s">
        <v>2950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3801</v>
      </c>
      <c r="F213" s="49"/>
      <c r="G213" s="50"/>
      <c r="H213" s="51"/>
      <c r="I213" s="17"/>
      <c r="J213" s="17"/>
      <c r="K213" s="17"/>
      <c r="L213" s="52">
        <v>25998.19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3802</v>
      </c>
      <c r="F214" s="49"/>
      <c r="G214" s="50"/>
      <c r="H214" s="51"/>
      <c r="I214" s="17"/>
      <c r="J214" s="17"/>
      <c r="K214" s="17"/>
      <c r="L214" s="52">
        <v>11684.58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66894.22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1923</v>
      </c>
      <c r="C216" s="432" t="s">
        <v>1924</v>
      </c>
      <c r="D216" s="432"/>
      <c r="E216" s="432"/>
      <c r="F216" s="35" t="s">
        <v>1918</v>
      </c>
      <c r="G216" s="60">
        <v>0.495</v>
      </c>
      <c r="H216" s="39" t="s">
        <v>1925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BP216" s="33"/>
      <c r="BQ216" s="41" t="s">
        <v>1924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3803</v>
      </c>
      <c r="F217" s="49"/>
      <c r="G217" s="50"/>
      <c r="H217" s="51"/>
      <c r="I217" s="17"/>
      <c r="J217" s="17"/>
      <c r="K217" s="17"/>
      <c r="L217" s="52">
        <v>14364.72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3804</v>
      </c>
      <c r="F218" s="49"/>
      <c r="G218" s="50"/>
      <c r="H218" s="51"/>
      <c r="I218" s="17"/>
      <c r="J218" s="17"/>
      <c r="K218" s="17"/>
      <c r="L218" s="52">
        <v>6456.05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36960.9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1064</v>
      </c>
      <c r="C220" s="432" t="s">
        <v>1929</v>
      </c>
      <c r="D220" s="432"/>
      <c r="E220" s="432"/>
      <c r="F220" s="35" t="s">
        <v>238</v>
      </c>
      <c r="G220" s="56">
        <v>1.98</v>
      </c>
      <c r="H220" s="39" t="s">
        <v>1066</v>
      </c>
      <c r="I220" s="39" t="s">
        <v>1067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3805</v>
      </c>
      <c r="O220" s="39">
        <v>2104.19</v>
      </c>
      <c r="BP220" s="33"/>
      <c r="BQ220" s="41" t="s">
        <v>1929</v>
      </c>
      <c r="BR220" s="34"/>
    </row>
    <row r="221" spans="1:70" s="3" customFormat="1" ht="15" x14ac:dyDescent="0.25">
      <c r="A221" s="42"/>
      <c r="B221" s="43"/>
      <c r="C221" s="44" t="s">
        <v>2956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3806</v>
      </c>
      <c r="F222" s="49"/>
      <c r="G222" s="50"/>
      <c r="H222" s="51"/>
      <c r="I222" s="17"/>
      <c r="J222" s="17"/>
      <c r="K222" s="17"/>
      <c r="L222" s="52">
        <v>14997.2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3807</v>
      </c>
      <c r="F223" s="49"/>
      <c r="G223" s="50"/>
      <c r="H223" s="51"/>
      <c r="I223" s="17"/>
      <c r="J223" s="17"/>
      <c r="K223" s="17"/>
      <c r="L223" s="52">
        <v>7885.13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42382.11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432" t="s">
        <v>813</v>
      </c>
      <c r="D225" s="432"/>
      <c r="E225" s="432"/>
      <c r="F225" s="35" t="s">
        <v>238</v>
      </c>
      <c r="G225" s="56">
        <v>11.52</v>
      </c>
      <c r="H225" s="39" t="s">
        <v>1934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3808</v>
      </c>
      <c r="O225" s="39">
        <v>2201</v>
      </c>
      <c r="BP225" s="33"/>
      <c r="BQ225" s="41" t="s">
        <v>813</v>
      </c>
      <c r="BR225" s="34"/>
    </row>
    <row r="226" spans="1:70" s="3" customFormat="1" ht="15" x14ac:dyDescent="0.25">
      <c r="A226" s="42"/>
      <c r="B226" s="43"/>
      <c r="C226" s="44" t="s">
        <v>3809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6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3810</v>
      </c>
      <c r="F227" s="49"/>
      <c r="G227" s="50"/>
      <c r="H227" s="51"/>
      <c r="I227" s="17"/>
      <c r="J227" s="17"/>
      <c r="K227" s="17"/>
      <c r="L227" s="52">
        <v>111729.87</v>
      </c>
      <c r="M227" s="53"/>
      <c r="N227" s="53"/>
      <c r="O227" s="54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3811</v>
      </c>
      <c r="F228" s="49"/>
      <c r="G228" s="50"/>
      <c r="H228" s="51"/>
      <c r="I228" s="17"/>
      <c r="J228" s="17"/>
      <c r="K228" s="17"/>
      <c r="L228" s="52">
        <v>58744.57</v>
      </c>
      <c r="M228" s="53"/>
      <c r="N228" s="53"/>
      <c r="O228" s="54"/>
      <c r="BP228" s="33"/>
      <c r="BQ228" s="41"/>
      <c r="BR228" s="34"/>
    </row>
    <row r="229" spans="1:70" s="3" customFormat="1" ht="15" x14ac:dyDescent="0.25">
      <c r="A229" s="47"/>
      <c r="B229" s="48"/>
      <c r="C229" s="48"/>
      <c r="D229" s="48"/>
      <c r="E229" s="49" t="s">
        <v>47</v>
      </c>
      <c r="F229" s="49"/>
      <c r="G229" s="50"/>
      <c r="H229" s="51"/>
      <c r="I229" s="17"/>
      <c r="J229" s="17"/>
      <c r="K229" s="17"/>
      <c r="L229" s="52">
        <v>300405.46999999997</v>
      </c>
      <c r="M229" s="53"/>
      <c r="N229" s="53"/>
      <c r="O229" s="54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2963</v>
      </c>
      <c r="C230" s="432" t="s">
        <v>822</v>
      </c>
      <c r="D230" s="432"/>
      <c r="E230" s="432"/>
      <c r="F230" s="35" t="s">
        <v>265</v>
      </c>
      <c r="G230" s="55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2964</v>
      </c>
      <c r="C231" s="432" t="s">
        <v>824</v>
      </c>
      <c r="D231" s="432"/>
      <c r="E231" s="432"/>
      <c r="F231" s="35" t="s">
        <v>437</v>
      </c>
      <c r="G231" s="55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2312</v>
      </c>
      <c r="C232" s="432" t="s">
        <v>1961</v>
      </c>
      <c r="D232" s="432"/>
      <c r="E232" s="432"/>
      <c r="F232" s="35" t="s">
        <v>437</v>
      </c>
      <c r="G232" s="55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BP232" s="33"/>
      <c r="BQ232" s="41" t="s">
        <v>1961</v>
      </c>
      <c r="BR232" s="34"/>
    </row>
    <row r="233" spans="1:70" s="3" customFormat="1" ht="67.5" x14ac:dyDescent="0.25">
      <c r="A233" s="35" t="s">
        <v>426</v>
      </c>
      <c r="B233" s="36" t="s">
        <v>1786</v>
      </c>
      <c r="C233" s="432" t="s">
        <v>1787</v>
      </c>
      <c r="D233" s="432"/>
      <c r="E233" s="432"/>
      <c r="F233" s="35" t="s">
        <v>184</v>
      </c>
      <c r="G233" s="55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BP233" s="33"/>
      <c r="BQ233" s="41" t="s">
        <v>1787</v>
      </c>
      <c r="BR233" s="34"/>
    </row>
    <row r="234" spans="1:70" s="3" customFormat="1" ht="67.5" x14ac:dyDescent="0.25">
      <c r="A234" s="35" t="s">
        <v>428</v>
      </c>
      <c r="B234" s="36" t="s">
        <v>2721</v>
      </c>
      <c r="C234" s="432" t="s">
        <v>2722</v>
      </c>
      <c r="D234" s="432"/>
      <c r="E234" s="432"/>
      <c r="F234" s="35" t="s">
        <v>437</v>
      </c>
      <c r="G234" s="55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BP234" s="33"/>
      <c r="BQ234" s="41" t="s">
        <v>2722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432" t="s">
        <v>850</v>
      </c>
      <c r="D235" s="432"/>
      <c r="E235" s="432"/>
      <c r="F235" s="35" t="s">
        <v>520</v>
      </c>
      <c r="G235" s="38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2965</v>
      </c>
      <c r="O235" s="39">
        <v>476.48</v>
      </c>
      <c r="BP235" s="33"/>
      <c r="BQ235" s="41" t="s">
        <v>850</v>
      </c>
      <c r="BR235" s="34"/>
    </row>
    <row r="236" spans="1:70" s="3" customFormat="1" ht="15" x14ac:dyDescent="0.25">
      <c r="A236" s="42"/>
      <c r="B236" s="43"/>
      <c r="C236" s="44" t="s">
        <v>2966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2967</v>
      </c>
      <c r="F237" s="49"/>
      <c r="G237" s="50"/>
      <c r="H237" s="51"/>
      <c r="I237" s="17"/>
      <c r="J237" s="17"/>
      <c r="K237" s="17"/>
      <c r="L237" s="52">
        <v>3929.47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2968</v>
      </c>
      <c r="F238" s="49"/>
      <c r="G238" s="50"/>
      <c r="H238" s="51"/>
      <c r="I238" s="17"/>
      <c r="J238" s="17"/>
      <c r="K238" s="17"/>
      <c r="L238" s="52">
        <v>2066.0100000000002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11114.85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1971</v>
      </c>
      <c r="C240" s="432" t="s">
        <v>1972</v>
      </c>
      <c r="D240" s="432"/>
      <c r="E240" s="432"/>
      <c r="F240" s="35" t="s">
        <v>1973</v>
      </c>
      <c r="G240" s="55">
        <v>8</v>
      </c>
      <c r="H240" s="39" t="s">
        <v>1974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BP240" s="33"/>
      <c r="BQ240" s="41" t="s">
        <v>1972</v>
      </c>
      <c r="BR240" s="34"/>
    </row>
    <row r="241" spans="1:70" s="3" customFormat="1" ht="15" x14ac:dyDescent="0.25">
      <c r="A241" s="47"/>
      <c r="B241" s="48"/>
      <c r="C241" s="48"/>
      <c r="D241" s="48"/>
      <c r="E241" s="49" t="s">
        <v>2969</v>
      </c>
      <c r="F241" s="49"/>
      <c r="G241" s="50"/>
      <c r="H241" s="51"/>
      <c r="I241" s="17"/>
      <c r="J241" s="17"/>
      <c r="K241" s="17"/>
      <c r="L241" s="52">
        <v>17619.27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2970</v>
      </c>
      <c r="F242" s="49"/>
      <c r="G242" s="50"/>
      <c r="H242" s="51"/>
      <c r="I242" s="17"/>
      <c r="J242" s="17"/>
      <c r="K242" s="17"/>
      <c r="L242" s="52">
        <v>7918.77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99516.35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1457</v>
      </c>
      <c r="B244" s="36" t="s">
        <v>2971</v>
      </c>
      <c r="C244" s="432" t="s">
        <v>1986</v>
      </c>
      <c r="D244" s="432"/>
      <c r="E244" s="432"/>
      <c r="F244" s="35" t="s">
        <v>437</v>
      </c>
      <c r="G244" s="55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BP244" s="33"/>
      <c r="BQ244" s="41" t="s">
        <v>1986</v>
      </c>
      <c r="BR244" s="34"/>
    </row>
    <row r="245" spans="1:70" s="3" customFormat="1" ht="67.5" x14ac:dyDescent="0.25">
      <c r="A245" s="35" t="s">
        <v>450</v>
      </c>
      <c r="B245" s="36" t="s">
        <v>1988</v>
      </c>
      <c r="C245" s="432" t="s">
        <v>1989</v>
      </c>
      <c r="D245" s="432"/>
      <c r="E245" s="432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  <c r="BR245" s="34"/>
    </row>
    <row r="246" spans="1:70" s="3" customFormat="1" ht="15" x14ac:dyDescent="0.25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15" x14ac:dyDescent="0.25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  <c r="BR247" s="34"/>
    </row>
    <row r="248" spans="1:70" s="3" customFormat="1" ht="15" x14ac:dyDescent="0.25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  <c r="BR248" s="34"/>
    </row>
    <row r="249" spans="1:70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  <c r="BR249" s="34"/>
    </row>
    <row r="250" spans="1:70" s="3" customFormat="1" ht="67.5" x14ac:dyDescent="0.25">
      <c r="A250" s="35" t="s">
        <v>1708</v>
      </c>
      <c r="B250" s="36" t="s">
        <v>2318</v>
      </c>
      <c r="C250" s="432" t="s">
        <v>1998</v>
      </c>
      <c r="D250" s="432"/>
      <c r="E250" s="432"/>
      <c r="F250" s="35" t="s">
        <v>437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  <c r="BR250" s="34"/>
    </row>
    <row r="251" spans="1:70" s="3" customFormat="1" ht="15" x14ac:dyDescent="0.25">
      <c r="A251" s="445" t="s">
        <v>2974</v>
      </c>
      <c r="B251" s="446"/>
      <c r="C251" s="446"/>
      <c r="D251" s="446"/>
      <c r="E251" s="446"/>
      <c r="F251" s="446"/>
      <c r="G251" s="446"/>
      <c r="H251" s="446"/>
      <c r="I251" s="446"/>
      <c r="J251" s="446"/>
      <c r="K251" s="446"/>
      <c r="L251" s="446"/>
      <c r="M251" s="446"/>
      <c r="N251" s="446"/>
      <c r="O251" s="447"/>
      <c r="BP251" s="33"/>
      <c r="BQ251" s="41"/>
      <c r="BR251" s="34" t="s">
        <v>2974</v>
      </c>
    </row>
    <row r="252" spans="1:70" s="3" customFormat="1" ht="67.5" x14ac:dyDescent="0.25">
      <c r="A252" s="35" t="s">
        <v>462</v>
      </c>
      <c r="B252" s="36" t="s">
        <v>737</v>
      </c>
      <c r="C252" s="432" t="s">
        <v>738</v>
      </c>
      <c r="D252" s="432"/>
      <c r="E252" s="432"/>
      <c r="F252" s="35" t="s">
        <v>739</v>
      </c>
      <c r="G252" s="38">
        <v>6.5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3812</v>
      </c>
      <c r="O252" s="39">
        <v>2396.9699999999998</v>
      </c>
      <c r="BP252" s="33"/>
      <c r="BQ252" s="41" t="s">
        <v>738</v>
      </c>
      <c r="BR252" s="34"/>
    </row>
    <row r="253" spans="1:70" s="3" customFormat="1" ht="15" x14ac:dyDescent="0.25">
      <c r="A253" s="42"/>
      <c r="B253" s="43"/>
      <c r="C253" s="44" t="s">
        <v>3813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3814</v>
      </c>
      <c r="F254" s="49"/>
      <c r="G254" s="50"/>
      <c r="H254" s="51"/>
      <c r="I254" s="17"/>
      <c r="J254" s="17"/>
      <c r="K254" s="17"/>
      <c r="L254" s="52">
        <v>30360.34</v>
      </c>
      <c r="M254" s="53"/>
      <c r="N254" s="53"/>
      <c r="O254" s="54"/>
      <c r="BP254" s="33"/>
      <c r="BQ254" s="41"/>
      <c r="BR254" s="34"/>
    </row>
    <row r="255" spans="1:70" s="3" customFormat="1" ht="15" x14ac:dyDescent="0.25">
      <c r="A255" s="47"/>
      <c r="B255" s="48"/>
      <c r="C255" s="48"/>
      <c r="D255" s="48"/>
      <c r="E255" s="49" t="s">
        <v>3815</v>
      </c>
      <c r="F255" s="49"/>
      <c r="G255" s="50"/>
      <c r="H255" s="51"/>
      <c r="I255" s="17"/>
      <c r="J255" s="17"/>
      <c r="K255" s="17"/>
      <c r="L255" s="52">
        <v>15962.65</v>
      </c>
      <c r="M255" s="53"/>
      <c r="N255" s="53"/>
      <c r="O255" s="54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84966.43</v>
      </c>
      <c r="M256" s="53"/>
      <c r="N256" s="53"/>
      <c r="O256" s="54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2979</v>
      </c>
      <c r="C257" s="432" t="s">
        <v>2329</v>
      </c>
      <c r="D257" s="432"/>
      <c r="E257" s="432"/>
      <c r="F257" s="35" t="s">
        <v>265</v>
      </c>
      <c r="G257" s="55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BP257" s="33"/>
      <c r="BQ257" s="41" t="s">
        <v>2329</v>
      </c>
      <c r="BR257" s="34"/>
    </row>
    <row r="258" spans="1:70" s="3" customFormat="1" ht="15" x14ac:dyDescent="0.25">
      <c r="A258" s="42"/>
      <c r="B258" s="43"/>
      <c r="C258" s="44" t="s">
        <v>3816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3817</v>
      </c>
      <c r="C259" s="432" t="s">
        <v>2383</v>
      </c>
      <c r="D259" s="432"/>
      <c r="E259" s="432"/>
      <c r="F259" s="35" t="s">
        <v>437</v>
      </c>
      <c r="G259" s="55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BP259" s="33"/>
      <c r="BQ259" s="41" t="s">
        <v>2383</v>
      </c>
      <c r="BR259" s="34"/>
    </row>
    <row r="260" spans="1:70" s="3" customFormat="1" ht="67.5" x14ac:dyDescent="0.25">
      <c r="A260" s="35" t="s">
        <v>469</v>
      </c>
      <c r="B260" s="36" t="s">
        <v>3817</v>
      </c>
      <c r="C260" s="432" t="s">
        <v>2389</v>
      </c>
      <c r="D260" s="432"/>
      <c r="E260" s="432"/>
      <c r="F260" s="35" t="s">
        <v>437</v>
      </c>
      <c r="G260" s="55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BP260" s="33"/>
      <c r="BQ260" s="41" t="s">
        <v>2389</v>
      </c>
      <c r="BR260" s="34"/>
    </row>
    <row r="261" spans="1:70" s="3" customFormat="1" ht="67.5" x14ac:dyDescent="0.25">
      <c r="A261" s="35" t="s">
        <v>478</v>
      </c>
      <c r="B261" s="36" t="s">
        <v>3817</v>
      </c>
      <c r="C261" s="432" t="s">
        <v>2391</v>
      </c>
      <c r="D261" s="432"/>
      <c r="E261" s="432"/>
      <c r="F261" s="35" t="s">
        <v>437</v>
      </c>
      <c r="G261" s="55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BP261" s="33"/>
      <c r="BQ261" s="41" t="s">
        <v>2391</v>
      </c>
      <c r="BR261" s="34"/>
    </row>
    <row r="262" spans="1:70" s="3" customFormat="1" ht="67.5" x14ac:dyDescent="0.25">
      <c r="A262" s="35" t="s">
        <v>480</v>
      </c>
      <c r="B262" s="36" t="s">
        <v>2450</v>
      </c>
      <c r="C262" s="432" t="s">
        <v>2451</v>
      </c>
      <c r="D262" s="432"/>
      <c r="E262" s="432"/>
      <c r="F262" s="35" t="s">
        <v>739</v>
      </c>
      <c r="G262" s="38">
        <v>3.5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3818</v>
      </c>
      <c r="O262" s="39">
        <v>12658.4</v>
      </c>
      <c r="BP262" s="33"/>
      <c r="BQ262" s="41" t="s">
        <v>2451</v>
      </c>
      <c r="BR262" s="34"/>
    </row>
    <row r="263" spans="1:70" s="3" customFormat="1" ht="15" x14ac:dyDescent="0.25">
      <c r="A263" s="42"/>
      <c r="B263" s="43"/>
      <c r="C263" s="44" t="s">
        <v>743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3819</v>
      </c>
      <c r="F264" s="49"/>
      <c r="G264" s="50"/>
      <c r="H264" s="51"/>
      <c r="I264" s="17"/>
      <c r="J264" s="17"/>
      <c r="K264" s="17"/>
      <c r="L264" s="52">
        <v>45338.63</v>
      </c>
      <c r="M264" s="53"/>
      <c r="N264" s="53"/>
      <c r="O264" s="54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3820</v>
      </c>
      <c r="F265" s="49"/>
      <c r="G265" s="50"/>
      <c r="H265" s="51"/>
      <c r="I265" s="17"/>
      <c r="J265" s="17"/>
      <c r="K265" s="17"/>
      <c r="L265" s="52">
        <v>23837.84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185480.48</v>
      </c>
      <c r="M266" s="53"/>
      <c r="N266" s="53"/>
      <c r="O266" s="54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2984</v>
      </c>
      <c r="C267" s="432" t="s">
        <v>2985</v>
      </c>
      <c r="D267" s="432"/>
      <c r="E267" s="432"/>
      <c r="F267" s="35" t="s">
        <v>265</v>
      </c>
      <c r="G267" s="38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BP267" s="33"/>
      <c r="BQ267" s="41" t="s">
        <v>2985</v>
      </c>
      <c r="BR267" s="34"/>
    </row>
    <row r="268" spans="1:70" s="3" customFormat="1" ht="15" x14ac:dyDescent="0.25">
      <c r="A268" s="42"/>
      <c r="B268" s="43"/>
      <c r="C268" s="44" t="s">
        <v>3443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2986</v>
      </c>
      <c r="C269" s="432" t="s">
        <v>2464</v>
      </c>
      <c r="D269" s="432"/>
      <c r="E269" s="432"/>
      <c r="F269" s="35" t="s">
        <v>437</v>
      </c>
      <c r="G269" s="55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BP269" s="33"/>
      <c r="BQ269" s="41" t="s">
        <v>2464</v>
      </c>
      <c r="BR269" s="34"/>
    </row>
    <row r="270" spans="1:70" s="3" customFormat="1" ht="67.5" x14ac:dyDescent="0.25">
      <c r="A270" s="35" t="s">
        <v>486</v>
      </c>
      <c r="B270" s="36" t="s">
        <v>2986</v>
      </c>
      <c r="C270" s="432" t="s">
        <v>2466</v>
      </c>
      <c r="D270" s="432"/>
      <c r="E270" s="432"/>
      <c r="F270" s="35" t="s">
        <v>437</v>
      </c>
      <c r="G270" s="55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BP270" s="33"/>
      <c r="BQ270" s="41" t="s">
        <v>2466</v>
      </c>
      <c r="BR270" s="34"/>
    </row>
    <row r="271" spans="1:70" s="3" customFormat="1" ht="67.5" x14ac:dyDescent="0.25">
      <c r="A271" s="35" t="s">
        <v>487</v>
      </c>
      <c r="B271" s="36" t="s">
        <v>3821</v>
      </c>
      <c r="C271" s="432" t="s">
        <v>3822</v>
      </c>
      <c r="D271" s="432"/>
      <c r="E271" s="432"/>
      <c r="F271" s="35" t="s">
        <v>437</v>
      </c>
      <c r="G271" s="55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BP271" s="33"/>
      <c r="BQ271" s="41" t="s">
        <v>3822</v>
      </c>
      <c r="BR271" s="34"/>
    </row>
    <row r="272" spans="1:70" s="3" customFormat="1" ht="67.5" x14ac:dyDescent="0.25">
      <c r="A272" s="35" t="s">
        <v>488</v>
      </c>
      <c r="B272" s="36" t="s">
        <v>2987</v>
      </c>
      <c r="C272" s="432" t="s">
        <v>2431</v>
      </c>
      <c r="D272" s="432"/>
      <c r="E272" s="432"/>
      <c r="F272" s="35" t="s">
        <v>437</v>
      </c>
      <c r="G272" s="55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BP272" s="33"/>
      <c r="BQ272" s="41" t="s">
        <v>2431</v>
      </c>
      <c r="BR272" s="34"/>
    </row>
    <row r="273" spans="1:70" s="3" customFormat="1" ht="67.5" x14ac:dyDescent="0.25">
      <c r="A273" s="35" t="s">
        <v>490</v>
      </c>
      <c r="B273" s="36" t="s">
        <v>2987</v>
      </c>
      <c r="C273" s="432" t="s">
        <v>2433</v>
      </c>
      <c r="D273" s="432"/>
      <c r="E273" s="432"/>
      <c r="F273" s="35" t="s">
        <v>437</v>
      </c>
      <c r="G273" s="55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BP273" s="33"/>
      <c r="BQ273" s="41" t="s">
        <v>2433</v>
      </c>
      <c r="BR273" s="34"/>
    </row>
    <row r="274" spans="1:70" s="3" customFormat="1" ht="67.5" x14ac:dyDescent="0.25">
      <c r="A274" s="35" t="s">
        <v>492</v>
      </c>
      <c r="B274" s="36" t="s">
        <v>2988</v>
      </c>
      <c r="C274" s="432" t="s">
        <v>2444</v>
      </c>
      <c r="D274" s="432"/>
      <c r="E274" s="432"/>
      <c r="F274" s="35" t="s">
        <v>265</v>
      </c>
      <c r="G274" s="55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BP274" s="33"/>
      <c r="BQ274" s="41" t="s">
        <v>2444</v>
      </c>
      <c r="BR274" s="34"/>
    </row>
    <row r="275" spans="1:70" s="3" customFormat="1" ht="67.5" x14ac:dyDescent="0.25">
      <c r="A275" s="35" t="s">
        <v>493</v>
      </c>
      <c r="B275" s="36" t="s">
        <v>2989</v>
      </c>
      <c r="C275" s="432" t="s">
        <v>2441</v>
      </c>
      <c r="D275" s="432"/>
      <c r="E275" s="432"/>
      <c r="F275" s="35" t="s">
        <v>437</v>
      </c>
      <c r="G275" s="55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BP275" s="33"/>
      <c r="BQ275" s="41" t="s">
        <v>2441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432" t="s">
        <v>325</v>
      </c>
      <c r="D276" s="432"/>
      <c r="E276" s="432"/>
      <c r="F276" s="35" t="s">
        <v>326</v>
      </c>
      <c r="G276" s="55">
        <v>2</v>
      </c>
      <c r="H276" s="39" t="s">
        <v>1438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BP276" s="33"/>
      <c r="BQ276" s="41" t="s">
        <v>325</v>
      </c>
      <c r="BR276" s="34"/>
    </row>
    <row r="277" spans="1:70" s="3" customFormat="1" ht="15" x14ac:dyDescent="0.25">
      <c r="A277" s="47"/>
      <c r="B277" s="48"/>
      <c r="C277" s="48"/>
      <c r="D277" s="48"/>
      <c r="E277" s="49" t="s">
        <v>2990</v>
      </c>
      <c r="F277" s="49"/>
      <c r="G277" s="50"/>
      <c r="H277" s="51"/>
      <c r="I277" s="17"/>
      <c r="J277" s="17"/>
      <c r="K277" s="17"/>
      <c r="L277" s="52">
        <v>348.34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2991</v>
      </c>
      <c r="F278" s="49"/>
      <c r="G278" s="50"/>
      <c r="H278" s="51"/>
      <c r="I278" s="17"/>
      <c r="J278" s="17"/>
      <c r="K278" s="17"/>
      <c r="L278" s="52">
        <v>183.15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917.14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2992</v>
      </c>
      <c r="C280" s="432" t="s">
        <v>2993</v>
      </c>
      <c r="D280" s="432"/>
      <c r="E280" s="432"/>
      <c r="F280" s="35" t="s">
        <v>437</v>
      </c>
      <c r="G280" s="55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BP280" s="33"/>
      <c r="BQ280" s="41" t="s">
        <v>2993</v>
      </c>
      <c r="BR280" s="34"/>
    </row>
    <row r="281" spans="1:70" s="3" customFormat="1" ht="15" x14ac:dyDescent="0.25">
      <c r="A281" s="445" t="s">
        <v>1695</v>
      </c>
      <c r="B281" s="446"/>
      <c r="C281" s="446"/>
      <c r="D281" s="446"/>
      <c r="E281" s="446"/>
      <c r="F281" s="446"/>
      <c r="G281" s="446"/>
      <c r="H281" s="446"/>
      <c r="I281" s="446"/>
      <c r="J281" s="446"/>
      <c r="K281" s="446"/>
      <c r="L281" s="446"/>
      <c r="M281" s="446"/>
      <c r="N281" s="446"/>
      <c r="O281" s="447"/>
      <c r="BP281" s="33"/>
      <c r="BQ281" s="41"/>
      <c r="BR281" s="34" t="s">
        <v>1695</v>
      </c>
    </row>
    <row r="282" spans="1:70" s="3" customFormat="1" ht="67.5" x14ac:dyDescent="0.25">
      <c r="A282" s="35" t="s">
        <v>496</v>
      </c>
      <c r="B282" s="36" t="s">
        <v>372</v>
      </c>
      <c r="C282" s="432" t="s">
        <v>373</v>
      </c>
      <c r="D282" s="432"/>
      <c r="E282" s="432"/>
      <c r="F282" s="35" t="s">
        <v>374</v>
      </c>
      <c r="G282" s="59">
        <v>1.1103099999999999</v>
      </c>
      <c r="H282" s="39" t="s">
        <v>1696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3823</v>
      </c>
      <c r="O282" s="39">
        <v>544.59</v>
      </c>
      <c r="BP282" s="33"/>
      <c r="BQ282" s="41" t="s">
        <v>373</v>
      </c>
      <c r="BR282" s="34"/>
    </row>
    <row r="283" spans="1:70" s="3" customFormat="1" ht="15" x14ac:dyDescent="0.25">
      <c r="A283" s="42"/>
      <c r="B283" s="43"/>
      <c r="C283" s="44" t="s">
        <v>3824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3825</v>
      </c>
      <c r="F284" s="49"/>
      <c r="G284" s="50"/>
      <c r="H284" s="51"/>
      <c r="I284" s="17"/>
      <c r="J284" s="17"/>
      <c r="K284" s="17"/>
      <c r="L284" s="52">
        <v>29065.96</v>
      </c>
      <c r="M284" s="53"/>
      <c r="N284" s="53"/>
      <c r="O284" s="54"/>
      <c r="BP284" s="33"/>
      <c r="BQ284" s="41"/>
      <c r="BR284" s="34"/>
    </row>
    <row r="285" spans="1:70" s="3" customFormat="1" ht="15" x14ac:dyDescent="0.25">
      <c r="A285" s="47"/>
      <c r="B285" s="48"/>
      <c r="C285" s="48"/>
      <c r="D285" s="48"/>
      <c r="E285" s="49" t="s">
        <v>3826</v>
      </c>
      <c r="F285" s="49"/>
      <c r="G285" s="50"/>
      <c r="H285" s="51"/>
      <c r="I285" s="17"/>
      <c r="J285" s="17"/>
      <c r="K285" s="17"/>
      <c r="L285" s="52">
        <v>15282.1</v>
      </c>
      <c r="M285" s="53"/>
      <c r="N285" s="53"/>
      <c r="O285" s="54"/>
      <c r="BP285" s="33"/>
      <c r="BQ285" s="41"/>
      <c r="BR285" s="34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80136.460000000006</v>
      </c>
      <c r="M286" s="53"/>
      <c r="N286" s="53"/>
      <c r="O286" s="54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2999</v>
      </c>
      <c r="C287" s="432" t="s">
        <v>1704</v>
      </c>
      <c r="D287" s="432"/>
      <c r="E287" s="432"/>
      <c r="F287" s="35" t="s">
        <v>437</v>
      </c>
      <c r="G287" s="55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BP287" s="33"/>
      <c r="BQ287" s="41" t="s">
        <v>1704</v>
      </c>
      <c r="BR287" s="34"/>
    </row>
    <row r="288" spans="1:70" s="3" customFormat="1" ht="15" x14ac:dyDescent="0.25">
      <c r="A288" s="42"/>
      <c r="B288" s="43"/>
      <c r="C288" s="44" t="s">
        <v>3827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1701</v>
      </c>
      <c r="C289" s="432" t="s">
        <v>1706</v>
      </c>
      <c r="D289" s="432"/>
      <c r="E289" s="432"/>
      <c r="F289" s="35" t="s">
        <v>437</v>
      </c>
      <c r="G289" s="55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BP289" s="33"/>
      <c r="BQ289" s="41" t="s">
        <v>1706</v>
      </c>
      <c r="BR289" s="34"/>
    </row>
    <row r="290" spans="1:70" s="3" customFormat="1" ht="67.5" x14ac:dyDescent="0.25">
      <c r="A290" s="35" t="s">
        <v>502</v>
      </c>
      <c r="B290" s="36" t="s">
        <v>1701</v>
      </c>
      <c r="C290" s="432" t="s">
        <v>3828</v>
      </c>
      <c r="D290" s="432"/>
      <c r="E290" s="432"/>
      <c r="F290" s="35" t="s">
        <v>437</v>
      </c>
      <c r="G290" s="55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BP290" s="33"/>
      <c r="BQ290" s="41" t="s">
        <v>3828</v>
      </c>
      <c r="BR290" s="34"/>
    </row>
    <row r="291" spans="1:70" s="3" customFormat="1" ht="67.5" x14ac:dyDescent="0.25">
      <c r="A291" s="35" t="s">
        <v>504</v>
      </c>
      <c r="B291" s="36" t="s">
        <v>2999</v>
      </c>
      <c r="C291" s="432" t="s">
        <v>3001</v>
      </c>
      <c r="D291" s="432"/>
      <c r="E291" s="432"/>
      <c r="F291" s="35" t="s">
        <v>437</v>
      </c>
      <c r="G291" s="55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BP291" s="33"/>
      <c r="BQ291" s="41" t="s">
        <v>3001</v>
      </c>
      <c r="BR291" s="34"/>
    </row>
    <row r="292" spans="1:70" s="3" customFormat="1" ht="67.5" x14ac:dyDescent="0.25">
      <c r="A292" s="35" t="s">
        <v>506</v>
      </c>
      <c r="B292" s="36" t="s">
        <v>2999</v>
      </c>
      <c r="C292" s="432" t="s">
        <v>1710</v>
      </c>
      <c r="D292" s="432"/>
      <c r="E292" s="432"/>
      <c r="F292" s="35" t="s">
        <v>437</v>
      </c>
      <c r="G292" s="55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BP292" s="33"/>
      <c r="BQ292" s="41" t="s">
        <v>1710</v>
      </c>
      <c r="BR292" s="34"/>
    </row>
    <row r="293" spans="1:70" s="3" customFormat="1" ht="67.5" x14ac:dyDescent="0.25">
      <c r="A293" s="35" t="s">
        <v>508</v>
      </c>
      <c r="B293" s="36" t="s">
        <v>1727</v>
      </c>
      <c r="C293" s="432" t="s">
        <v>1728</v>
      </c>
      <c r="D293" s="432"/>
      <c r="E293" s="432"/>
      <c r="F293" s="35" t="s">
        <v>174</v>
      </c>
      <c r="G293" s="38">
        <v>0.5</v>
      </c>
      <c r="H293" s="39" t="s">
        <v>1729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2762</v>
      </c>
      <c r="O293" s="39">
        <v>288.77</v>
      </c>
      <c r="BP293" s="33"/>
      <c r="BQ293" s="41" t="s">
        <v>1728</v>
      </c>
      <c r="BR293" s="34"/>
    </row>
    <row r="294" spans="1:70" s="3" customFormat="1" ht="15" x14ac:dyDescent="0.25">
      <c r="A294" s="42"/>
      <c r="B294" s="43"/>
      <c r="C294" s="44" t="s">
        <v>3005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  <c r="BR294" s="34"/>
    </row>
    <row r="295" spans="1:70" s="3" customFormat="1" ht="15" x14ac:dyDescent="0.25">
      <c r="A295" s="47"/>
      <c r="B295" s="48"/>
      <c r="C295" s="48"/>
      <c r="D295" s="48"/>
      <c r="E295" s="49" t="s">
        <v>2763</v>
      </c>
      <c r="F295" s="49"/>
      <c r="G295" s="50"/>
      <c r="H295" s="51"/>
      <c r="I295" s="17"/>
      <c r="J295" s="17"/>
      <c r="K295" s="17"/>
      <c r="L295" s="52">
        <v>5210.67</v>
      </c>
      <c r="M295" s="53"/>
      <c r="N295" s="53"/>
      <c r="O295" s="54"/>
      <c r="BP295" s="33"/>
      <c r="BQ295" s="41"/>
      <c r="BR295" s="34"/>
    </row>
    <row r="296" spans="1:70" s="3" customFormat="1" ht="15" x14ac:dyDescent="0.25">
      <c r="A296" s="47"/>
      <c r="B296" s="48"/>
      <c r="C296" s="48"/>
      <c r="D296" s="48"/>
      <c r="E296" s="49" t="s">
        <v>2764</v>
      </c>
      <c r="F296" s="49"/>
      <c r="G296" s="50"/>
      <c r="H296" s="51"/>
      <c r="I296" s="17"/>
      <c r="J296" s="17"/>
      <c r="K296" s="17"/>
      <c r="L296" s="52">
        <v>2739.63</v>
      </c>
      <c r="M296" s="53"/>
      <c r="N296" s="53"/>
      <c r="O296" s="54"/>
      <c r="BP296" s="33"/>
      <c r="BQ296" s="41"/>
      <c r="BR296" s="34"/>
    </row>
    <row r="297" spans="1:70" s="3" customFormat="1" ht="15" x14ac:dyDescent="0.25">
      <c r="A297" s="47"/>
      <c r="B297" s="48"/>
      <c r="C297" s="48"/>
      <c r="D297" s="48"/>
      <c r="E297" s="49" t="s">
        <v>47</v>
      </c>
      <c r="F297" s="49"/>
      <c r="G297" s="50"/>
      <c r="H297" s="51"/>
      <c r="I297" s="17"/>
      <c r="J297" s="17"/>
      <c r="K297" s="17"/>
      <c r="L297" s="52">
        <v>14585.66</v>
      </c>
      <c r="M297" s="53"/>
      <c r="N297" s="53"/>
      <c r="O297" s="54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1734</v>
      </c>
      <c r="C298" s="432" t="s">
        <v>3244</v>
      </c>
      <c r="D298" s="432"/>
      <c r="E298" s="432"/>
      <c r="F298" s="35" t="s">
        <v>437</v>
      </c>
      <c r="G298" s="55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BP298" s="33"/>
      <c r="BQ298" s="41" t="s">
        <v>3244</v>
      </c>
      <c r="BR298" s="34"/>
    </row>
    <row r="299" spans="1:70" s="3" customFormat="1" ht="67.5" x14ac:dyDescent="0.25">
      <c r="A299" s="35" t="s">
        <v>511</v>
      </c>
      <c r="B299" s="36" t="s">
        <v>3003</v>
      </c>
      <c r="C299" s="432" t="s">
        <v>2757</v>
      </c>
      <c r="D299" s="432"/>
      <c r="E299" s="432"/>
      <c r="F299" s="35" t="s">
        <v>184</v>
      </c>
      <c r="G299" s="55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BP299" s="33"/>
      <c r="BQ299" s="41" t="s">
        <v>2757</v>
      </c>
      <c r="BR299" s="34"/>
    </row>
    <row r="300" spans="1:70" s="3" customFormat="1" ht="67.5" x14ac:dyDescent="0.25">
      <c r="A300" s="35" t="s">
        <v>515</v>
      </c>
      <c r="B300" s="36" t="s">
        <v>1715</v>
      </c>
      <c r="C300" s="432" t="s">
        <v>3829</v>
      </c>
      <c r="D300" s="432"/>
      <c r="E300" s="432"/>
      <c r="F300" s="35" t="s">
        <v>437</v>
      </c>
      <c r="G300" s="55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BP300" s="33"/>
      <c r="BQ300" s="41" t="s">
        <v>3829</v>
      </c>
      <c r="BR300" s="34"/>
    </row>
    <row r="301" spans="1:70" s="3" customFormat="1" ht="67.5" x14ac:dyDescent="0.25">
      <c r="A301" s="35" t="s">
        <v>517</v>
      </c>
      <c r="B301" s="36" t="s">
        <v>1715</v>
      </c>
      <c r="C301" s="432" t="s">
        <v>3830</v>
      </c>
      <c r="D301" s="432"/>
      <c r="E301" s="432"/>
      <c r="F301" s="35" t="s">
        <v>437</v>
      </c>
      <c r="G301" s="55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BP301" s="33"/>
      <c r="BQ301" s="41" t="s">
        <v>3830</v>
      </c>
      <c r="BR301" s="34"/>
    </row>
    <row r="302" spans="1:70" s="3" customFormat="1" ht="67.5" x14ac:dyDescent="0.25">
      <c r="A302" s="35" t="s">
        <v>522</v>
      </c>
      <c r="B302" s="36" t="s">
        <v>1791</v>
      </c>
      <c r="C302" s="432" t="s">
        <v>3002</v>
      </c>
      <c r="D302" s="432"/>
      <c r="E302" s="432"/>
      <c r="F302" s="35" t="s">
        <v>437</v>
      </c>
      <c r="G302" s="55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BP302" s="33"/>
      <c r="BQ302" s="41" t="s">
        <v>3002</v>
      </c>
      <c r="BR302" s="34"/>
    </row>
    <row r="303" spans="1:70" s="3" customFormat="1" ht="67.5" x14ac:dyDescent="0.25">
      <c r="A303" s="35" t="s">
        <v>1785</v>
      </c>
      <c r="B303" s="36" t="s">
        <v>1816</v>
      </c>
      <c r="C303" s="432" t="s">
        <v>1817</v>
      </c>
      <c r="D303" s="432"/>
      <c r="E303" s="432"/>
      <c r="F303" s="35" t="s">
        <v>184</v>
      </c>
      <c r="G303" s="55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BP303" s="33"/>
      <c r="BQ303" s="41" t="s">
        <v>1817</v>
      </c>
      <c r="BR303" s="34"/>
    </row>
    <row r="304" spans="1:70" s="3" customFormat="1" ht="67.5" x14ac:dyDescent="0.25">
      <c r="A304" s="35" t="s">
        <v>529</v>
      </c>
      <c r="B304" s="36" t="s">
        <v>1816</v>
      </c>
      <c r="C304" s="432" t="s">
        <v>1819</v>
      </c>
      <c r="D304" s="432"/>
      <c r="E304" s="432"/>
      <c r="F304" s="35" t="s">
        <v>184</v>
      </c>
      <c r="G304" s="55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BP304" s="33"/>
      <c r="BQ304" s="41" t="s">
        <v>1819</v>
      </c>
      <c r="BR304" s="34"/>
    </row>
    <row r="305" spans="1:70" s="3" customFormat="1" ht="67.5" x14ac:dyDescent="0.25">
      <c r="A305" s="35" t="s">
        <v>531</v>
      </c>
      <c r="B305" s="36" t="s">
        <v>1816</v>
      </c>
      <c r="C305" s="432" t="s">
        <v>2761</v>
      </c>
      <c r="D305" s="432"/>
      <c r="E305" s="432"/>
      <c r="F305" s="35" t="s">
        <v>184</v>
      </c>
      <c r="G305" s="55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BP305" s="33"/>
      <c r="BQ305" s="41" t="s">
        <v>2761</v>
      </c>
      <c r="BR305" s="34"/>
    </row>
    <row r="306" spans="1:70" s="3" customFormat="1" ht="67.5" x14ac:dyDescent="0.25">
      <c r="A306" s="35" t="s">
        <v>533</v>
      </c>
      <c r="B306" s="36" t="s">
        <v>1727</v>
      </c>
      <c r="C306" s="432" t="s">
        <v>1728</v>
      </c>
      <c r="D306" s="432"/>
      <c r="E306" s="432"/>
      <c r="F306" s="35" t="s">
        <v>174</v>
      </c>
      <c r="G306" s="56">
        <v>4.04</v>
      </c>
      <c r="H306" s="39" t="s">
        <v>1729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3831</v>
      </c>
      <c r="O306" s="39">
        <v>2333.27</v>
      </c>
      <c r="BP306" s="33"/>
      <c r="BQ306" s="41" t="s">
        <v>1728</v>
      </c>
      <c r="BR306" s="34"/>
    </row>
    <row r="307" spans="1:70" s="3" customFormat="1" ht="15" x14ac:dyDescent="0.25">
      <c r="A307" s="42"/>
      <c r="B307" s="43"/>
      <c r="C307" s="44" t="s">
        <v>3832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  <c r="BR307" s="34"/>
    </row>
    <row r="308" spans="1:70" s="3" customFormat="1" ht="15" x14ac:dyDescent="0.25">
      <c r="A308" s="47"/>
      <c r="B308" s="48"/>
      <c r="C308" s="48"/>
      <c r="D308" s="48"/>
      <c r="E308" s="49" t="s">
        <v>3833</v>
      </c>
      <c r="F308" s="49"/>
      <c r="G308" s="50"/>
      <c r="H308" s="51"/>
      <c r="I308" s="17"/>
      <c r="J308" s="17"/>
      <c r="K308" s="17"/>
      <c r="L308" s="52">
        <v>42102.15</v>
      </c>
      <c r="M308" s="53"/>
      <c r="N308" s="53"/>
      <c r="O308" s="54"/>
      <c r="BP308" s="33"/>
      <c r="BQ308" s="41"/>
      <c r="BR308" s="34"/>
    </row>
    <row r="309" spans="1:70" s="3" customFormat="1" ht="15" x14ac:dyDescent="0.25">
      <c r="A309" s="47"/>
      <c r="B309" s="48"/>
      <c r="C309" s="48"/>
      <c r="D309" s="48"/>
      <c r="E309" s="49" t="s">
        <v>3834</v>
      </c>
      <c r="F309" s="49"/>
      <c r="G309" s="50"/>
      <c r="H309" s="51"/>
      <c r="I309" s="17"/>
      <c r="J309" s="17"/>
      <c r="K309" s="17"/>
      <c r="L309" s="52">
        <v>22136.18</v>
      </c>
      <c r="M309" s="53"/>
      <c r="N309" s="53"/>
      <c r="O309" s="54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117852.07</v>
      </c>
      <c r="M310" s="53"/>
      <c r="N310" s="53"/>
      <c r="O310" s="54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3035</v>
      </c>
      <c r="C311" s="432" t="s">
        <v>3835</v>
      </c>
      <c r="D311" s="432"/>
      <c r="E311" s="432"/>
      <c r="F311" s="35" t="s">
        <v>184</v>
      </c>
      <c r="G311" s="55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BP311" s="33"/>
      <c r="BQ311" s="41" t="s">
        <v>3835</v>
      </c>
      <c r="BR311" s="34"/>
    </row>
    <row r="312" spans="1:70" s="3" customFormat="1" ht="67.5" x14ac:dyDescent="0.25">
      <c r="A312" s="35" t="s">
        <v>544</v>
      </c>
      <c r="B312" s="36" t="s">
        <v>1734</v>
      </c>
      <c r="C312" s="432" t="s">
        <v>1736</v>
      </c>
      <c r="D312" s="432"/>
      <c r="E312" s="432"/>
      <c r="F312" s="35" t="s">
        <v>184</v>
      </c>
      <c r="G312" s="55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BP312" s="33"/>
      <c r="BQ312" s="41" t="s">
        <v>1736</v>
      </c>
      <c r="BR312" s="34"/>
    </row>
    <row r="313" spans="1:70" s="3" customFormat="1" ht="67.5" x14ac:dyDescent="0.25">
      <c r="A313" s="35" t="s">
        <v>546</v>
      </c>
      <c r="B313" s="36" t="s">
        <v>1801</v>
      </c>
      <c r="C313" s="432" t="s">
        <v>2766</v>
      </c>
      <c r="D313" s="432"/>
      <c r="E313" s="432"/>
      <c r="F313" s="35" t="s">
        <v>184</v>
      </c>
      <c r="G313" s="55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BP313" s="33"/>
      <c r="BQ313" s="41" t="s">
        <v>2766</v>
      </c>
      <c r="BR313" s="34"/>
    </row>
    <row r="314" spans="1:70" s="3" customFormat="1" ht="67.5" x14ac:dyDescent="0.25">
      <c r="A314" s="35" t="s">
        <v>554</v>
      </c>
      <c r="B314" s="36" t="s">
        <v>1778</v>
      </c>
      <c r="C314" s="432" t="s">
        <v>2263</v>
      </c>
      <c r="D314" s="432"/>
      <c r="E314" s="432"/>
      <c r="F314" s="35" t="s">
        <v>184</v>
      </c>
      <c r="G314" s="55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BP314" s="33"/>
      <c r="BQ314" s="41" t="s">
        <v>2263</v>
      </c>
      <c r="BR314" s="34"/>
    </row>
    <row r="315" spans="1:70" s="3" customFormat="1" ht="67.5" x14ac:dyDescent="0.25">
      <c r="A315" s="35" t="s">
        <v>556</v>
      </c>
      <c r="B315" s="36" t="s">
        <v>1780</v>
      </c>
      <c r="C315" s="432" t="s">
        <v>2209</v>
      </c>
      <c r="D315" s="432"/>
      <c r="E315" s="432"/>
      <c r="F315" s="35" t="s">
        <v>184</v>
      </c>
      <c r="G315" s="55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BP315" s="33"/>
      <c r="BQ315" s="41" t="s">
        <v>2209</v>
      </c>
      <c r="BR315" s="34"/>
    </row>
    <row r="316" spans="1:70" s="3" customFormat="1" ht="67.5" x14ac:dyDescent="0.25">
      <c r="A316" s="35" t="s">
        <v>558</v>
      </c>
      <c r="B316" s="36" t="s">
        <v>1741</v>
      </c>
      <c r="C316" s="432" t="s">
        <v>2768</v>
      </c>
      <c r="D316" s="432"/>
      <c r="E316" s="432"/>
      <c r="F316" s="35" t="s">
        <v>437</v>
      </c>
      <c r="G316" s="55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BP316" s="33"/>
      <c r="BQ316" s="41" t="s">
        <v>2768</v>
      </c>
      <c r="BR316" s="34"/>
    </row>
    <row r="317" spans="1:70" s="3" customFormat="1" ht="67.5" x14ac:dyDescent="0.25">
      <c r="A317" s="35" t="s">
        <v>567</v>
      </c>
      <c r="B317" s="36" t="s">
        <v>1776</v>
      </c>
      <c r="C317" s="432" t="s">
        <v>1886</v>
      </c>
      <c r="D317" s="432"/>
      <c r="E317" s="432"/>
      <c r="F317" s="35" t="s">
        <v>184</v>
      </c>
      <c r="G317" s="55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BP317" s="33"/>
      <c r="BQ317" s="41" t="s">
        <v>1886</v>
      </c>
      <c r="BR317" s="34"/>
    </row>
    <row r="318" spans="1:70" s="3" customFormat="1" ht="67.5" x14ac:dyDescent="0.25">
      <c r="A318" s="35" t="s">
        <v>569</v>
      </c>
      <c r="B318" s="36" t="s">
        <v>1778</v>
      </c>
      <c r="C318" s="432" t="s">
        <v>1822</v>
      </c>
      <c r="D318" s="432"/>
      <c r="E318" s="432"/>
      <c r="F318" s="35" t="s">
        <v>184</v>
      </c>
      <c r="G318" s="55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BP318" s="33"/>
      <c r="BQ318" s="41" t="s">
        <v>1822</v>
      </c>
      <c r="BR318" s="34"/>
    </row>
    <row r="319" spans="1:70" s="3" customFormat="1" ht="67.5" x14ac:dyDescent="0.25">
      <c r="A319" s="35" t="s">
        <v>1808</v>
      </c>
      <c r="B319" s="36" t="s">
        <v>1741</v>
      </c>
      <c r="C319" s="432" t="s">
        <v>1742</v>
      </c>
      <c r="D319" s="432"/>
      <c r="E319" s="432"/>
      <c r="F319" s="35" t="s">
        <v>437</v>
      </c>
      <c r="G319" s="55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BP319" s="33"/>
      <c r="BQ319" s="41" t="s">
        <v>1742</v>
      </c>
      <c r="BR319" s="34"/>
    </row>
    <row r="320" spans="1:70" s="3" customFormat="1" ht="67.5" x14ac:dyDescent="0.25">
      <c r="A320" s="35" t="s">
        <v>577</v>
      </c>
      <c r="B320" s="36" t="s">
        <v>1769</v>
      </c>
      <c r="C320" s="432" t="s">
        <v>1770</v>
      </c>
      <c r="D320" s="432"/>
      <c r="E320" s="432"/>
      <c r="F320" s="35" t="s">
        <v>437</v>
      </c>
      <c r="G320" s="55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BP320" s="33"/>
      <c r="BQ320" s="41" t="s">
        <v>1770</v>
      </c>
      <c r="BR320" s="34"/>
    </row>
    <row r="321" spans="1:70" s="3" customFormat="1" ht="67.5" x14ac:dyDescent="0.25">
      <c r="A321" s="35" t="s">
        <v>1812</v>
      </c>
      <c r="B321" s="36" t="s">
        <v>1776</v>
      </c>
      <c r="C321" s="432" t="s">
        <v>1883</v>
      </c>
      <c r="D321" s="432"/>
      <c r="E321" s="432"/>
      <c r="F321" s="35" t="s">
        <v>184</v>
      </c>
      <c r="G321" s="55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BP321" s="33"/>
      <c r="BQ321" s="41" t="s">
        <v>1883</v>
      </c>
      <c r="BR321" s="34"/>
    </row>
    <row r="322" spans="1:70" s="3" customFormat="1" ht="67.5" x14ac:dyDescent="0.25">
      <c r="A322" s="35" t="s">
        <v>588</v>
      </c>
      <c r="B322" s="36" t="s">
        <v>1778</v>
      </c>
      <c r="C322" s="432" t="s">
        <v>2262</v>
      </c>
      <c r="D322" s="432"/>
      <c r="E322" s="432"/>
      <c r="F322" s="35" t="s">
        <v>184</v>
      </c>
      <c r="G322" s="55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BP322" s="33"/>
      <c r="BQ322" s="41" t="s">
        <v>2262</v>
      </c>
      <c r="BR322" s="34"/>
    </row>
    <row r="323" spans="1:70" s="3" customFormat="1" ht="67.5" x14ac:dyDescent="0.25">
      <c r="A323" s="35" t="s">
        <v>1815</v>
      </c>
      <c r="B323" s="36" t="s">
        <v>1780</v>
      </c>
      <c r="C323" s="432" t="s">
        <v>1781</v>
      </c>
      <c r="D323" s="432"/>
      <c r="E323" s="432"/>
      <c r="F323" s="35" t="s">
        <v>184</v>
      </c>
      <c r="G323" s="55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BP323" s="33"/>
      <c r="BQ323" s="41" t="s">
        <v>1781</v>
      </c>
      <c r="BR323" s="34"/>
    </row>
    <row r="324" spans="1:70" s="3" customFormat="1" ht="67.5" x14ac:dyDescent="0.25">
      <c r="A324" s="35" t="s">
        <v>600</v>
      </c>
      <c r="B324" s="36" t="s">
        <v>1776</v>
      </c>
      <c r="C324" s="432" t="s">
        <v>2770</v>
      </c>
      <c r="D324" s="432"/>
      <c r="E324" s="432"/>
      <c r="F324" s="35" t="s">
        <v>184</v>
      </c>
      <c r="G324" s="55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BP324" s="33"/>
      <c r="BQ324" s="41" t="s">
        <v>2770</v>
      </c>
      <c r="BR324" s="34"/>
    </row>
    <row r="325" spans="1:70" s="3" customFormat="1" ht="67.5" x14ac:dyDescent="0.25">
      <c r="A325" s="35" t="s">
        <v>1820</v>
      </c>
      <c r="B325" s="36" t="s">
        <v>1778</v>
      </c>
      <c r="C325" s="432" t="s">
        <v>1790</v>
      </c>
      <c r="D325" s="432"/>
      <c r="E325" s="432"/>
      <c r="F325" s="35" t="s">
        <v>184</v>
      </c>
      <c r="G325" s="55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BP325" s="33"/>
      <c r="BQ325" s="41" t="s">
        <v>1790</v>
      </c>
      <c r="BR325" s="34"/>
    </row>
    <row r="326" spans="1:70" s="3" customFormat="1" ht="67.5" x14ac:dyDescent="0.25">
      <c r="A326" s="35" t="s">
        <v>611</v>
      </c>
      <c r="B326" s="36" t="s">
        <v>1767</v>
      </c>
      <c r="C326" s="432" t="s">
        <v>1768</v>
      </c>
      <c r="D326" s="432"/>
      <c r="E326" s="432"/>
      <c r="F326" s="35" t="s">
        <v>437</v>
      </c>
      <c r="G326" s="55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BP326" s="33"/>
      <c r="BQ326" s="41" t="s">
        <v>1768</v>
      </c>
      <c r="BR326" s="34"/>
    </row>
    <row r="327" spans="1:70" s="3" customFormat="1" ht="67.5" x14ac:dyDescent="0.25">
      <c r="A327" s="35" t="s">
        <v>619</v>
      </c>
      <c r="B327" s="36" t="s">
        <v>1757</v>
      </c>
      <c r="C327" s="432" t="s">
        <v>1758</v>
      </c>
      <c r="D327" s="432"/>
      <c r="E327" s="432"/>
      <c r="F327" s="35" t="s">
        <v>238</v>
      </c>
      <c r="G327" s="55">
        <v>18</v>
      </c>
      <c r="H327" s="39" t="s">
        <v>1759</v>
      </c>
      <c r="I327" s="39" t="s">
        <v>1760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3836</v>
      </c>
      <c r="O327" s="39">
        <v>92917.94</v>
      </c>
      <c r="BP327" s="33"/>
      <c r="BQ327" s="41" t="s">
        <v>1758</v>
      </c>
      <c r="BR327" s="34"/>
    </row>
    <row r="328" spans="1:70" s="3" customFormat="1" ht="15" x14ac:dyDescent="0.25">
      <c r="A328" s="42"/>
      <c r="B328" s="43"/>
      <c r="C328" s="44" t="s">
        <v>3837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3838</v>
      </c>
      <c r="F329" s="49"/>
      <c r="G329" s="50"/>
      <c r="H329" s="51"/>
      <c r="I329" s="17"/>
      <c r="J329" s="17"/>
      <c r="K329" s="17"/>
      <c r="L329" s="52">
        <v>225909.46</v>
      </c>
      <c r="M329" s="53"/>
      <c r="N329" s="53"/>
      <c r="O329" s="54"/>
      <c r="BP329" s="33"/>
      <c r="BQ329" s="41"/>
      <c r="BR329" s="34"/>
    </row>
    <row r="330" spans="1:70" s="3" customFormat="1" ht="15" x14ac:dyDescent="0.25">
      <c r="A330" s="47"/>
      <c r="B330" s="48"/>
      <c r="C330" s="48"/>
      <c r="D330" s="48"/>
      <c r="E330" s="49" t="s">
        <v>3839</v>
      </c>
      <c r="F330" s="49"/>
      <c r="G330" s="50"/>
      <c r="H330" s="51"/>
      <c r="I330" s="17"/>
      <c r="J330" s="17"/>
      <c r="K330" s="17"/>
      <c r="L330" s="52">
        <v>118777.14</v>
      </c>
      <c r="M330" s="53"/>
      <c r="N330" s="53"/>
      <c r="O330" s="54"/>
      <c r="BP330" s="33"/>
      <c r="BQ330" s="41"/>
      <c r="BR330" s="34"/>
    </row>
    <row r="331" spans="1:70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709742.29</v>
      </c>
      <c r="M331" s="53"/>
      <c r="N331" s="53"/>
      <c r="O331" s="54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1765</v>
      </c>
      <c r="C332" s="432" t="s">
        <v>2776</v>
      </c>
      <c r="D332" s="432"/>
      <c r="E332" s="432"/>
      <c r="F332" s="35" t="s">
        <v>265</v>
      </c>
      <c r="G332" s="55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BP332" s="33"/>
      <c r="BQ332" s="41" t="s">
        <v>2776</v>
      </c>
      <c r="BR332" s="34"/>
    </row>
    <row r="333" spans="1:70" s="3" customFormat="1" ht="67.5" x14ac:dyDescent="0.25">
      <c r="A333" s="35" t="s">
        <v>627</v>
      </c>
      <c r="B333" s="36" t="s">
        <v>1773</v>
      </c>
      <c r="C333" s="432" t="s">
        <v>1774</v>
      </c>
      <c r="D333" s="432"/>
      <c r="E333" s="432"/>
      <c r="F333" s="35" t="s">
        <v>1775</v>
      </c>
      <c r="G333" s="55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BP333" s="33"/>
      <c r="BQ333" s="41" t="s">
        <v>1774</v>
      </c>
      <c r="BR333" s="34"/>
    </row>
    <row r="334" spans="1:70" s="3" customFormat="1" ht="67.5" x14ac:dyDescent="0.25">
      <c r="A334" s="35" t="s">
        <v>629</v>
      </c>
      <c r="B334" s="36" t="s">
        <v>1771</v>
      </c>
      <c r="C334" s="432" t="s">
        <v>3840</v>
      </c>
      <c r="D334" s="432"/>
      <c r="E334" s="432"/>
      <c r="F334" s="35" t="s">
        <v>437</v>
      </c>
      <c r="G334" s="55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BP334" s="33"/>
      <c r="BQ334" s="41" t="s">
        <v>3840</v>
      </c>
      <c r="BR334" s="34"/>
    </row>
    <row r="335" spans="1:70" s="3" customFormat="1" ht="67.5" x14ac:dyDescent="0.25">
      <c r="A335" s="35" t="s">
        <v>633</v>
      </c>
      <c r="B335" s="36" t="s">
        <v>1741</v>
      </c>
      <c r="C335" s="432" t="s">
        <v>1784</v>
      </c>
      <c r="D335" s="432"/>
      <c r="E335" s="432"/>
      <c r="F335" s="35" t="s">
        <v>437</v>
      </c>
      <c r="G335" s="55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BP335" s="33"/>
      <c r="BQ335" s="41" t="s">
        <v>1784</v>
      </c>
      <c r="BR335" s="34"/>
    </row>
    <row r="336" spans="1:70" s="3" customFormat="1" ht="67.5" x14ac:dyDescent="0.25">
      <c r="A336" s="35" t="s">
        <v>636</v>
      </c>
      <c r="B336" s="36" t="s">
        <v>1745</v>
      </c>
      <c r="C336" s="432" t="s">
        <v>1746</v>
      </c>
      <c r="D336" s="432"/>
      <c r="E336" s="432"/>
      <c r="F336" s="35" t="s">
        <v>437</v>
      </c>
      <c r="G336" s="55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BP336" s="33"/>
      <c r="BQ336" s="41" t="s">
        <v>1746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432" t="s">
        <v>871</v>
      </c>
      <c r="D337" s="432"/>
      <c r="E337" s="432"/>
      <c r="F337" s="35" t="s">
        <v>238</v>
      </c>
      <c r="G337" s="56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3841</v>
      </c>
      <c r="O337" s="39">
        <v>2417.19</v>
      </c>
      <c r="BP337" s="33"/>
      <c r="BQ337" s="41" t="s">
        <v>871</v>
      </c>
      <c r="BR337" s="34"/>
    </row>
    <row r="338" spans="1:70" s="3" customFormat="1" ht="15" x14ac:dyDescent="0.25">
      <c r="A338" s="42"/>
      <c r="B338" s="43"/>
      <c r="C338" s="44" t="s">
        <v>3842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  <c r="BR338" s="34"/>
    </row>
    <row r="339" spans="1:70" s="3" customFormat="1" ht="15" x14ac:dyDescent="0.25">
      <c r="A339" s="47"/>
      <c r="B339" s="48"/>
      <c r="C339" s="48"/>
      <c r="D339" s="48"/>
      <c r="E339" s="49" t="s">
        <v>3843</v>
      </c>
      <c r="F339" s="49"/>
      <c r="G339" s="50"/>
      <c r="H339" s="51"/>
      <c r="I339" s="17"/>
      <c r="J339" s="17"/>
      <c r="K339" s="17"/>
      <c r="L339" s="52">
        <v>9801.1299999999992</v>
      </c>
      <c r="M339" s="53"/>
      <c r="N339" s="53"/>
      <c r="O339" s="54"/>
      <c r="BP339" s="33"/>
      <c r="BQ339" s="41"/>
      <c r="BR339" s="34"/>
    </row>
    <row r="340" spans="1:70" s="3" customFormat="1" ht="15" x14ac:dyDescent="0.25">
      <c r="A340" s="47"/>
      <c r="B340" s="48"/>
      <c r="C340" s="48"/>
      <c r="D340" s="48"/>
      <c r="E340" s="49" t="s">
        <v>3844</v>
      </c>
      <c r="F340" s="49"/>
      <c r="G340" s="50"/>
      <c r="H340" s="51"/>
      <c r="I340" s="17"/>
      <c r="J340" s="17"/>
      <c r="K340" s="17"/>
      <c r="L340" s="52">
        <v>5153.17</v>
      </c>
      <c r="M340" s="53"/>
      <c r="N340" s="53"/>
      <c r="O340" s="54"/>
      <c r="BP340" s="33"/>
      <c r="BQ340" s="41"/>
      <c r="BR340" s="34"/>
    </row>
    <row r="341" spans="1:70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28846.66</v>
      </c>
      <c r="M341" s="53"/>
      <c r="N341" s="53"/>
      <c r="O341" s="54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1755</v>
      </c>
      <c r="C342" s="432" t="s">
        <v>2783</v>
      </c>
      <c r="D342" s="432"/>
      <c r="E342" s="432"/>
      <c r="F342" s="35" t="s">
        <v>265</v>
      </c>
      <c r="G342" s="56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BP342" s="33"/>
      <c r="BQ342" s="41" t="s">
        <v>2783</v>
      </c>
      <c r="BR342" s="34"/>
    </row>
    <row r="343" spans="1:70" s="3" customFormat="1" ht="15" x14ac:dyDescent="0.25">
      <c r="A343" s="42"/>
      <c r="B343" s="43"/>
      <c r="C343" s="44" t="s">
        <v>3056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2450</v>
      </c>
      <c r="C344" s="432" t="s">
        <v>2451</v>
      </c>
      <c r="D344" s="432"/>
      <c r="E344" s="432"/>
      <c r="F344" s="35" t="s">
        <v>739</v>
      </c>
      <c r="G344" s="55">
        <v>3</v>
      </c>
      <c r="H344" s="39" t="s">
        <v>2452</v>
      </c>
      <c r="I344" s="39" t="s">
        <v>2453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3845</v>
      </c>
      <c r="O344" s="39">
        <v>10850.06</v>
      </c>
      <c r="BP344" s="33"/>
      <c r="BQ344" s="41" t="s">
        <v>2451</v>
      </c>
      <c r="BR344" s="34"/>
    </row>
    <row r="345" spans="1:70" s="3" customFormat="1" ht="15" x14ac:dyDescent="0.25">
      <c r="A345" s="42"/>
      <c r="B345" s="43"/>
      <c r="C345" s="44" t="s">
        <v>454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  <c r="BR345" s="34"/>
    </row>
    <row r="346" spans="1:70" s="3" customFormat="1" ht="15" x14ac:dyDescent="0.25">
      <c r="A346" s="47"/>
      <c r="B346" s="48"/>
      <c r="C346" s="48"/>
      <c r="D346" s="48"/>
      <c r="E346" s="49" t="s">
        <v>3846</v>
      </c>
      <c r="F346" s="49"/>
      <c r="G346" s="50"/>
      <c r="H346" s="51"/>
      <c r="I346" s="17"/>
      <c r="J346" s="17"/>
      <c r="K346" s="17"/>
      <c r="L346" s="52">
        <v>38861.699999999997</v>
      </c>
      <c r="M346" s="53"/>
      <c r="N346" s="53"/>
      <c r="O346" s="54"/>
      <c r="BP346" s="33"/>
      <c r="BQ346" s="41"/>
      <c r="BR346" s="34"/>
    </row>
    <row r="347" spans="1:70" s="3" customFormat="1" ht="15" x14ac:dyDescent="0.25">
      <c r="A347" s="47"/>
      <c r="B347" s="48"/>
      <c r="C347" s="48"/>
      <c r="D347" s="48"/>
      <c r="E347" s="49" t="s">
        <v>3847</v>
      </c>
      <c r="F347" s="49"/>
      <c r="G347" s="50"/>
      <c r="H347" s="51"/>
      <c r="I347" s="17"/>
      <c r="J347" s="17"/>
      <c r="K347" s="17"/>
      <c r="L347" s="52">
        <v>20432.439999999999</v>
      </c>
      <c r="M347" s="53"/>
      <c r="N347" s="53"/>
      <c r="O347" s="54"/>
      <c r="BP347" s="33"/>
      <c r="BQ347" s="41"/>
      <c r="BR347" s="34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158983.29999999999</v>
      </c>
      <c r="M348" s="53"/>
      <c r="N348" s="53"/>
      <c r="O348" s="54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2459</v>
      </c>
      <c r="C349" s="432" t="s">
        <v>3848</v>
      </c>
      <c r="D349" s="432"/>
      <c r="E349" s="432"/>
      <c r="F349" s="35" t="s">
        <v>265</v>
      </c>
      <c r="G349" s="55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BP349" s="33"/>
      <c r="BQ349" s="41" t="s">
        <v>3848</v>
      </c>
      <c r="BR349" s="34"/>
    </row>
    <row r="350" spans="1:70" s="3" customFormat="1" ht="15" x14ac:dyDescent="0.25">
      <c r="A350" s="42"/>
      <c r="B350" s="43"/>
      <c r="C350" s="44" t="s">
        <v>1602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6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2463</v>
      </c>
      <c r="C351" s="432" t="s">
        <v>3849</v>
      </c>
      <c r="D351" s="432"/>
      <c r="E351" s="432"/>
      <c r="F351" s="35" t="s">
        <v>437</v>
      </c>
      <c r="G351" s="55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BP351" s="33"/>
      <c r="BQ351" s="41" t="s">
        <v>3849</v>
      </c>
      <c r="BR351" s="34"/>
    </row>
    <row r="352" spans="1:70" s="3" customFormat="1" ht="67.5" x14ac:dyDescent="0.25">
      <c r="A352" s="35" t="s">
        <v>662</v>
      </c>
      <c r="B352" s="36" t="s">
        <v>2463</v>
      </c>
      <c r="C352" s="432" t="s">
        <v>3850</v>
      </c>
      <c r="D352" s="432"/>
      <c r="E352" s="432"/>
      <c r="F352" s="35" t="s">
        <v>437</v>
      </c>
      <c r="G352" s="55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BP352" s="33"/>
      <c r="BQ352" s="41" t="s">
        <v>3850</v>
      </c>
      <c r="BR352" s="34"/>
    </row>
    <row r="353" spans="1:70" s="3" customFormat="1" ht="67.5" x14ac:dyDescent="0.25">
      <c r="A353" s="35" t="s">
        <v>669</v>
      </c>
      <c r="B353" s="36" t="s">
        <v>2463</v>
      </c>
      <c r="C353" s="432" t="s">
        <v>2466</v>
      </c>
      <c r="D353" s="432"/>
      <c r="E353" s="432"/>
      <c r="F353" s="35" t="s">
        <v>437</v>
      </c>
      <c r="G353" s="55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BP353" s="33"/>
      <c r="BQ353" s="41" t="s">
        <v>2466</v>
      </c>
      <c r="BR353" s="34"/>
    </row>
    <row r="354" spans="1:70" s="3" customFormat="1" ht="67.5" x14ac:dyDescent="0.25">
      <c r="A354" s="35" t="s">
        <v>671</v>
      </c>
      <c r="B354" s="36" t="s">
        <v>3851</v>
      </c>
      <c r="C354" s="432" t="s">
        <v>3852</v>
      </c>
      <c r="D354" s="432"/>
      <c r="E354" s="432"/>
      <c r="F354" s="35" t="s">
        <v>437</v>
      </c>
      <c r="G354" s="55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BP354" s="33"/>
      <c r="BQ354" s="41" t="s">
        <v>3852</v>
      </c>
      <c r="BR354" s="34"/>
    </row>
    <row r="355" spans="1:70" s="3" customFormat="1" ht="67.5" x14ac:dyDescent="0.25">
      <c r="A355" s="35" t="s">
        <v>674</v>
      </c>
      <c r="B355" s="36" t="s">
        <v>3853</v>
      </c>
      <c r="C355" s="432" t="s">
        <v>3854</v>
      </c>
      <c r="D355" s="432"/>
      <c r="E355" s="432"/>
      <c r="F355" s="35" t="s">
        <v>184</v>
      </c>
      <c r="G355" s="55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BP355" s="33"/>
      <c r="BQ355" s="41" t="s">
        <v>3854</v>
      </c>
      <c r="BR355" s="34"/>
    </row>
    <row r="356" spans="1:70" s="3" customFormat="1" ht="67.5" x14ac:dyDescent="0.25">
      <c r="A356" s="35" t="s">
        <v>683</v>
      </c>
      <c r="B356" s="36" t="s">
        <v>1743</v>
      </c>
      <c r="C356" s="432" t="s">
        <v>2837</v>
      </c>
      <c r="D356" s="432"/>
      <c r="E356" s="432"/>
      <c r="F356" s="35" t="s">
        <v>437</v>
      </c>
      <c r="G356" s="55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BP356" s="33"/>
      <c r="BQ356" s="41" t="s">
        <v>2837</v>
      </c>
      <c r="BR356" s="34"/>
    </row>
    <row r="357" spans="1:70" s="3" customFormat="1" ht="67.5" x14ac:dyDescent="0.25">
      <c r="A357" s="35" t="s">
        <v>685</v>
      </c>
      <c r="B357" s="36" t="s">
        <v>3518</v>
      </c>
      <c r="C357" s="432" t="s">
        <v>3855</v>
      </c>
      <c r="D357" s="432"/>
      <c r="E357" s="432"/>
      <c r="F357" s="35" t="s">
        <v>184</v>
      </c>
      <c r="G357" s="55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BP357" s="33"/>
      <c r="BQ357" s="41" t="s">
        <v>3855</v>
      </c>
      <c r="BR357" s="34"/>
    </row>
    <row r="358" spans="1:70" s="3" customFormat="1" ht="67.5" x14ac:dyDescent="0.25">
      <c r="A358" s="35" t="s">
        <v>688</v>
      </c>
      <c r="B358" s="36" t="s">
        <v>3518</v>
      </c>
      <c r="C358" s="432" t="s">
        <v>3856</v>
      </c>
      <c r="D358" s="432"/>
      <c r="E358" s="432"/>
      <c r="F358" s="35" t="s">
        <v>184</v>
      </c>
      <c r="G358" s="55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BP358" s="33"/>
      <c r="BQ358" s="41" t="s">
        <v>3856</v>
      </c>
      <c r="BR358" s="34"/>
    </row>
    <row r="359" spans="1:70" s="3" customFormat="1" ht="67.5" x14ac:dyDescent="0.25">
      <c r="A359" s="35" t="s">
        <v>690</v>
      </c>
      <c r="B359" s="36" t="s">
        <v>3518</v>
      </c>
      <c r="C359" s="432" t="s">
        <v>2841</v>
      </c>
      <c r="D359" s="432"/>
      <c r="E359" s="432"/>
      <c r="F359" s="35" t="s">
        <v>184</v>
      </c>
      <c r="G359" s="55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BP359" s="33"/>
      <c r="BQ359" s="41" t="s">
        <v>2841</v>
      </c>
      <c r="BR359" s="34"/>
    </row>
    <row r="360" spans="1:70" s="3" customFormat="1" ht="67.5" x14ac:dyDescent="0.25">
      <c r="A360" s="35" t="s">
        <v>695</v>
      </c>
      <c r="B360" s="36" t="s">
        <v>1778</v>
      </c>
      <c r="C360" s="432" t="s">
        <v>1884</v>
      </c>
      <c r="D360" s="432"/>
      <c r="E360" s="432"/>
      <c r="F360" s="35" t="s">
        <v>184</v>
      </c>
      <c r="G360" s="55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BP360" s="33"/>
      <c r="BQ360" s="41" t="s">
        <v>1884</v>
      </c>
      <c r="BR360" s="34"/>
    </row>
    <row r="361" spans="1:70" s="3" customFormat="1" ht="15" x14ac:dyDescent="0.25">
      <c r="A361" s="445" t="s">
        <v>1823</v>
      </c>
      <c r="B361" s="446"/>
      <c r="C361" s="446"/>
      <c r="D361" s="446"/>
      <c r="E361" s="446"/>
      <c r="F361" s="446"/>
      <c r="G361" s="446"/>
      <c r="H361" s="446"/>
      <c r="I361" s="446"/>
      <c r="J361" s="446"/>
      <c r="K361" s="446"/>
      <c r="L361" s="446"/>
      <c r="M361" s="446"/>
      <c r="N361" s="446"/>
      <c r="O361" s="447"/>
      <c r="BP361" s="33"/>
      <c r="BQ361" s="41"/>
      <c r="BR361" s="34" t="s">
        <v>1823</v>
      </c>
    </row>
    <row r="362" spans="1:70" s="3" customFormat="1" ht="67.5" x14ac:dyDescent="0.25">
      <c r="A362" s="35" t="s">
        <v>698</v>
      </c>
      <c r="B362" s="36" t="s">
        <v>1717</v>
      </c>
      <c r="C362" s="432" t="s">
        <v>1718</v>
      </c>
      <c r="D362" s="432"/>
      <c r="E362" s="432"/>
      <c r="F362" s="35" t="s">
        <v>374</v>
      </c>
      <c r="G362" s="59">
        <v>1.6726399999999999</v>
      </c>
      <c r="H362" s="39" t="s">
        <v>1719</v>
      </c>
      <c r="I362" s="39" t="s">
        <v>1720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3857</v>
      </c>
      <c r="O362" s="39">
        <v>1066.68</v>
      </c>
      <c r="BP362" s="33"/>
      <c r="BQ362" s="41" t="s">
        <v>1718</v>
      </c>
      <c r="BR362" s="34"/>
    </row>
    <row r="363" spans="1:70" s="3" customFormat="1" ht="15" x14ac:dyDescent="0.25">
      <c r="A363" s="42"/>
      <c r="B363" s="43"/>
      <c r="C363" s="44" t="s">
        <v>3858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  <c r="BR363" s="34"/>
    </row>
    <row r="364" spans="1:70" s="3" customFormat="1" ht="15" x14ac:dyDescent="0.25">
      <c r="A364" s="47"/>
      <c r="B364" s="48"/>
      <c r="C364" s="48"/>
      <c r="D364" s="48"/>
      <c r="E364" s="49" t="s">
        <v>3859</v>
      </c>
      <c r="F364" s="49"/>
      <c r="G364" s="50"/>
      <c r="H364" s="51"/>
      <c r="I364" s="17"/>
      <c r="J364" s="17"/>
      <c r="K364" s="17"/>
      <c r="L364" s="52">
        <v>37868.620000000003</v>
      </c>
      <c r="M364" s="53"/>
      <c r="N364" s="53"/>
      <c r="O364" s="54"/>
      <c r="BP364" s="33"/>
      <c r="BQ364" s="41"/>
      <c r="BR364" s="34"/>
    </row>
    <row r="365" spans="1:70" s="3" customFormat="1" ht="15" x14ac:dyDescent="0.25">
      <c r="A365" s="47"/>
      <c r="B365" s="48"/>
      <c r="C365" s="48"/>
      <c r="D365" s="48"/>
      <c r="E365" s="49" t="s">
        <v>3860</v>
      </c>
      <c r="F365" s="49"/>
      <c r="G365" s="50"/>
      <c r="H365" s="51"/>
      <c r="I365" s="17"/>
      <c r="J365" s="17"/>
      <c r="K365" s="17"/>
      <c r="L365" s="52">
        <v>19910.3</v>
      </c>
      <c r="M365" s="53"/>
      <c r="N365" s="53"/>
      <c r="O365" s="54"/>
      <c r="BP365" s="33"/>
      <c r="BQ365" s="41"/>
      <c r="BR365" s="34"/>
    </row>
    <row r="366" spans="1:70" s="3" customFormat="1" ht="15" x14ac:dyDescent="0.25">
      <c r="A366" s="47"/>
      <c r="B366" s="48"/>
      <c r="C366" s="48"/>
      <c r="D366" s="48"/>
      <c r="E366" s="49" t="s">
        <v>47</v>
      </c>
      <c r="F366" s="49"/>
      <c r="G366" s="50"/>
      <c r="H366" s="51"/>
      <c r="I366" s="17"/>
      <c r="J366" s="17"/>
      <c r="K366" s="17"/>
      <c r="L366" s="52">
        <v>105472.79</v>
      </c>
      <c r="M366" s="53"/>
      <c r="N366" s="53"/>
      <c r="O366" s="54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2999</v>
      </c>
      <c r="C367" s="432" t="s">
        <v>3861</v>
      </c>
      <c r="D367" s="432"/>
      <c r="E367" s="432"/>
      <c r="F367" s="35" t="s">
        <v>184</v>
      </c>
      <c r="G367" s="55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BP367" s="33"/>
      <c r="BQ367" s="41" t="s">
        <v>3861</v>
      </c>
      <c r="BR367" s="34"/>
    </row>
    <row r="368" spans="1:70" s="3" customFormat="1" ht="15" x14ac:dyDescent="0.25">
      <c r="A368" s="42"/>
      <c r="B368" s="43"/>
      <c r="C368" s="44" t="s">
        <v>3862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6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2999</v>
      </c>
      <c r="C369" s="432" t="s">
        <v>3019</v>
      </c>
      <c r="D369" s="432"/>
      <c r="E369" s="432"/>
      <c r="F369" s="35" t="s">
        <v>184</v>
      </c>
      <c r="G369" s="55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BP369" s="33"/>
      <c r="BQ369" s="41" t="s">
        <v>3019</v>
      </c>
      <c r="BR369" s="34"/>
    </row>
    <row r="370" spans="1:70" s="3" customFormat="1" ht="15" x14ac:dyDescent="0.25">
      <c r="A370" s="42"/>
      <c r="B370" s="43"/>
      <c r="C370" s="44" t="s">
        <v>3863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1833</v>
      </c>
      <c r="C371" s="432" t="s">
        <v>3864</v>
      </c>
      <c r="D371" s="432"/>
      <c r="E371" s="432"/>
      <c r="F371" s="35" t="s">
        <v>184</v>
      </c>
      <c r="G371" s="55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BP371" s="33"/>
      <c r="BQ371" s="41" t="s">
        <v>3864</v>
      </c>
      <c r="BR371" s="34"/>
    </row>
    <row r="372" spans="1:70" s="3" customFormat="1" ht="67.5" x14ac:dyDescent="0.25">
      <c r="A372" s="35" t="s">
        <v>707</v>
      </c>
      <c r="B372" s="36" t="s">
        <v>1833</v>
      </c>
      <c r="C372" s="432" t="s">
        <v>3021</v>
      </c>
      <c r="D372" s="432"/>
      <c r="E372" s="432"/>
      <c r="F372" s="35" t="s">
        <v>184</v>
      </c>
      <c r="G372" s="55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BP372" s="33"/>
      <c r="BQ372" s="41" t="s">
        <v>3021</v>
      </c>
      <c r="BR372" s="34"/>
    </row>
    <row r="373" spans="1:70" s="3" customFormat="1" ht="67.5" x14ac:dyDescent="0.25">
      <c r="A373" s="35" t="s">
        <v>710</v>
      </c>
      <c r="B373" s="36" t="s">
        <v>1833</v>
      </c>
      <c r="C373" s="432" t="s">
        <v>3865</v>
      </c>
      <c r="D373" s="432"/>
      <c r="E373" s="432"/>
      <c r="F373" s="35" t="s">
        <v>184</v>
      </c>
      <c r="G373" s="55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BP373" s="33"/>
      <c r="BQ373" s="41" t="s">
        <v>3865</v>
      </c>
      <c r="BR373" s="34"/>
    </row>
    <row r="374" spans="1:70" s="3" customFormat="1" ht="67.5" x14ac:dyDescent="0.25">
      <c r="A374" s="35" t="s">
        <v>713</v>
      </c>
      <c r="B374" s="36" t="s">
        <v>1701</v>
      </c>
      <c r="C374" s="432" t="s">
        <v>3866</v>
      </c>
      <c r="D374" s="432"/>
      <c r="E374" s="432"/>
      <c r="F374" s="35" t="s">
        <v>437</v>
      </c>
      <c r="G374" s="55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BP374" s="33"/>
      <c r="BQ374" s="41" t="s">
        <v>3866</v>
      </c>
      <c r="BR374" s="34"/>
    </row>
    <row r="375" spans="1:70" s="3" customFormat="1" ht="67.5" x14ac:dyDescent="0.25">
      <c r="A375" s="35" t="s">
        <v>1872</v>
      </c>
      <c r="B375" s="36" t="s">
        <v>1701</v>
      </c>
      <c r="C375" s="432" t="s">
        <v>3867</v>
      </c>
      <c r="D375" s="432"/>
      <c r="E375" s="432"/>
      <c r="F375" s="35" t="s">
        <v>437</v>
      </c>
      <c r="G375" s="55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BP375" s="33"/>
      <c r="BQ375" s="41" t="s">
        <v>3867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432" t="s">
        <v>373</v>
      </c>
      <c r="D376" s="432"/>
      <c r="E376" s="432"/>
      <c r="F376" s="35" t="s">
        <v>374</v>
      </c>
      <c r="G376" s="59">
        <v>1.67197</v>
      </c>
      <c r="H376" s="39" t="s">
        <v>1696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3868</v>
      </c>
      <c r="O376" s="39">
        <v>820.08</v>
      </c>
      <c r="BP376" s="33"/>
      <c r="BQ376" s="41" t="s">
        <v>373</v>
      </c>
      <c r="BR376" s="34"/>
    </row>
    <row r="377" spans="1:70" s="3" customFormat="1" ht="15" x14ac:dyDescent="0.25">
      <c r="A377" s="42"/>
      <c r="B377" s="43"/>
      <c r="C377" s="44" t="s">
        <v>3869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  <c r="BR377" s="34"/>
    </row>
    <row r="378" spans="1:70" s="3" customFormat="1" ht="15" x14ac:dyDescent="0.25">
      <c r="A378" s="47"/>
      <c r="B378" s="48"/>
      <c r="C378" s="48"/>
      <c r="D378" s="48"/>
      <c r="E378" s="49" t="s">
        <v>3870</v>
      </c>
      <c r="F378" s="49"/>
      <c r="G378" s="50"/>
      <c r="H378" s="51"/>
      <c r="I378" s="17"/>
      <c r="J378" s="17"/>
      <c r="K378" s="17"/>
      <c r="L378" s="52">
        <v>43769.24</v>
      </c>
      <c r="M378" s="53"/>
      <c r="N378" s="53"/>
      <c r="O378" s="54"/>
      <c r="BP378" s="33"/>
      <c r="BQ378" s="41"/>
      <c r="BR378" s="34"/>
    </row>
    <row r="379" spans="1:70" s="3" customFormat="1" ht="15" x14ac:dyDescent="0.25">
      <c r="A379" s="47"/>
      <c r="B379" s="48"/>
      <c r="C379" s="48"/>
      <c r="D379" s="48"/>
      <c r="E379" s="49" t="s">
        <v>3871</v>
      </c>
      <c r="F379" s="49"/>
      <c r="G379" s="50"/>
      <c r="H379" s="51"/>
      <c r="I379" s="17"/>
      <c r="J379" s="17"/>
      <c r="K379" s="17"/>
      <c r="L379" s="52">
        <v>23012.69</v>
      </c>
      <c r="M379" s="53"/>
      <c r="N379" s="53"/>
      <c r="O379" s="54"/>
      <c r="BP379" s="33"/>
      <c r="BQ379" s="41"/>
      <c r="BR379" s="34"/>
    </row>
    <row r="380" spans="1:70" s="3" customFormat="1" ht="15" x14ac:dyDescent="0.25">
      <c r="A380" s="47"/>
      <c r="B380" s="48"/>
      <c r="C380" s="48"/>
      <c r="D380" s="48"/>
      <c r="E380" s="49" t="s">
        <v>47</v>
      </c>
      <c r="F380" s="49"/>
      <c r="G380" s="50"/>
      <c r="H380" s="51"/>
      <c r="I380" s="17"/>
      <c r="J380" s="17"/>
      <c r="K380" s="17"/>
      <c r="L380" s="52">
        <v>120674.22</v>
      </c>
      <c r="M380" s="53"/>
      <c r="N380" s="53"/>
      <c r="O380" s="54"/>
      <c r="BP380" s="33"/>
      <c r="BQ380" s="41"/>
      <c r="BR380" s="34"/>
    </row>
    <row r="381" spans="1:70" s="3" customFormat="1" ht="67.5" x14ac:dyDescent="0.25">
      <c r="A381" s="35" t="s">
        <v>1874</v>
      </c>
      <c r="B381" s="36" t="s">
        <v>2999</v>
      </c>
      <c r="C381" s="432" t="s">
        <v>3872</v>
      </c>
      <c r="D381" s="432"/>
      <c r="E381" s="432"/>
      <c r="F381" s="35" t="s">
        <v>184</v>
      </c>
      <c r="G381" s="55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BP381" s="33"/>
      <c r="BQ381" s="41" t="s">
        <v>3872</v>
      </c>
      <c r="BR381" s="34"/>
    </row>
    <row r="382" spans="1:70" s="3" customFormat="1" ht="15" x14ac:dyDescent="0.25">
      <c r="A382" s="42"/>
      <c r="B382" s="43"/>
      <c r="C382" s="44" t="s">
        <v>3873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  <c r="BR382" s="34"/>
    </row>
    <row r="383" spans="1:70" s="3" customFormat="1" ht="67.5" x14ac:dyDescent="0.25">
      <c r="A383" s="35" t="s">
        <v>1875</v>
      </c>
      <c r="B383" s="36" t="s">
        <v>1833</v>
      </c>
      <c r="C383" s="432" t="s">
        <v>3029</v>
      </c>
      <c r="D383" s="432"/>
      <c r="E383" s="432"/>
      <c r="F383" s="35" t="s">
        <v>184</v>
      </c>
      <c r="G383" s="55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BP383" s="33"/>
      <c r="BQ383" s="41" t="s">
        <v>3029</v>
      </c>
      <c r="BR383" s="34"/>
    </row>
    <row r="384" spans="1:70" s="3" customFormat="1" ht="67.5" x14ac:dyDescent="0.25">
      <c r="A384" s="35" t="s">
        <v>736</v>
      </c>
      <c r="B384" s="36" t="s">
        <v>1701</v>
      </c>
      <c r="C384" s="432" t="s">
        <v>3874</v>
      </c>
      <c r="D384" s="432"/>
      <c r="E384" s="432"/>
      <c r="F384" s="35" t="s">
        <v>437</v>
      </c>
      <c r="G384" s="55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BP384" s="33"/>
      <c r="BQ384" s="41" t="s">
        <v>3874</v>
      </c>
      <c r="BR384" s="34"/>
    </row>
    <row r="385" spans="1:70" s="3" customFormat="1" ht="67.5" x14ac:dyDescent="0.25">
      <c r="A385" s="35" t="s">
        <v>746</v>
      </c>
      <c r="B385" s="36" t="s">
        <v>2999</v>
      </c>
      <c r="C385" s="432" t="s">
        <v>3030</v>
      </c>
      <c r="D385" s="432"/>
      <c r="E385" s="432"/>
      <c r="F385" s="35" t="s">
        <v>184</v>
      </c>
      <c r="G385" s="55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BP385" s="33"/>
      <c r="BQ385" s="41" t="s">
        <v>3030</v>
      </c>
      <c r="BR385" s="34"/>
    </row>
    <row r="386" spans="1:70" s="3" customFormat="1" ht="67.5" x14ac:dyDescent="0.25">
      <c r="A386" s="35" t="s">
        <v>1878</v>
      </c>
      <c r="B386" s="36" t="s">
        <v>2999</v>
      </c>
      <c r="C386" s="432" t="s">
        <v>1860</v>
      </c>
      <c r="D386" s="432"/>
      <c r="E386" s="432"/>
      <c r="F386" s="35" t="s">
        <v>184</v>
      </c>
      <c r="G386" s="55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BP386" s="33"/>
      <c r="BQ386" s="41" t="s">
        <v>1860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432" t="s">
        <v>419</v>
      </c>
      <c r="D387" s="432"/>
      <c r="E387" s="432"/>
      <c r="F387" s="35" t="s">
        <v>174</v>
      </c>
      <c r="G387" s="38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1868</v>
      </c>
      <c r="O387" s="39">
        <v>1391.34</v>
      </c>
      <c r="BP387" s="33"/>
      <c r="BQ387" s="41" t="s">
        <v>419</v>
      </c>
      <c r="BR387" s="34"/>
    </row>
    <row r="388" spans="1:70" s="3" customFormat="1" ht="15" x14ac:dyDescent="0.25">
      <c r="A388" s="42"/>
      <c r="B388" s="43"/>
      <c r="C388" s="44" t="s">
        <v>3034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  <c r="BR388" s="34"/>
    </row>
    <row r="389" spans="1:70" s="3" customFormat="1" ht="15" x14ac:dyDescent="0.25">
      <c r="A389" s="47"/>
      <c r="B389" s="48"/>
      <c r="C389" s="48"/>
      <c r="D389" s="48"/>
      <c r="E389" s="49" t="s">
        <v>1870</v>
      </c>
      <c r="F389" s="49"/>
      <c r="G389" s="50"/>
      <c r="H389" s="51"/>
      <c r="I389" s="17"/>
      <c r="J389" s="17"/>
      <c r="K389" s="17"/>
      <c r="L389" s="52">
        <v>21884.78</v>
      </c>
      <c r="M389" s="53"/>
      <c r="N389" s="53"/>
      <c r="O389" s="54"/>
      <c r="BP389" s="33"/>
      <c r="BQ389" s="41"/>
      <c r="BR389" s="34"/>
    </row>
    <row r="390" spans="1:70" s="3" customFormat="1" ht="15" x14ac:dyDescent="0.25">
      <c r="A390" s="47"/>
      <c r="B390" s="48"/>
      <c r="C390" s="48"/>
      <c r="D390" s="48"/>
      <c r="E390" s="49" t="s">
        <v>1871</v>
      </c>
      <c r="F390" s="49"/>
      <c r="G390" s="50"/>
      <c r="H390" s="51"/>
      <c r="I390" s="17"/>
      <c r="J390" s="17"/>
      <c r="K390" s="17"/>
      <c r="L390" s="52">
        <v>11506.43</v>
      </c>
      <c r="M390" s="53"/>
      <c r="N390" s="53"/>
      <c r="O390" s="54"/>
      <c r="BP390" s="33"/>
      <c r="BQ390" s="41"/>
      <c r="BR390" s="34"/>
    </row>
    <row r="391" spans="1:70" s="3" customFormat="1" ht="15" x14ac:dyDescent="0.25">
      <c r="A391" s="47"/>
      <c r="B391" s="48"/>
      <c r="C391" s="48"/>
      <c r="D391" s="48"/>
      <c r="E391" s="49" t="s">
        <v>47</v>
      </c>
      <c r="F391" s="49"/>
      <c r="G391" s="50"/>
      <c r="H391" s="51"/>
      <c r="I391" s="17"/>
      <c r="J391" s="17"/>
      <c r="K391" s="17"/>
      <c r="L391" s="52">
        <v>61438.239999999998</v>
      </c>
      <c r="M391" s="53"/>
      <c r="N391" s="53"/>
      <c r="O391" s="54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3035</v>
      </c>
      <c r="C392" s="432" t="s">
        <v>3875</v>
      </c>
      <c r="D392" s="432"/>
      <c r="E392" s="432"/>
      <c r="F392" s="35" t="s">
        <v>437</v>
      </c>
      <c r="G392" s="55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BP392" s="33"/>
      <c r="BQ392" s="41" t="s">
        <v>3875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432" t="s">
        <v>419</v>
      </c>
      <c r="D393" s="432"/>
      <c r="E393" s="432"/>
      <c r="F393" s="35" t="s">
        <v>174</v>
      </c>
      <c r="G393" s="38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3876</v>
      </c>
      <c r="O393" s="39">
        <v>265.02</v>
      </c>
      <c r="BP393" s="33"/>
      <c r="BQ393" s="41" t="s">
        <v>419</v>
      </c>
      <c r="BR393" s="34"/>
    </row>
    <row r="394" spans="1:70" s="3" customFormat="1" ht="15" x14ac:dyDescent="0.25">
      <c r="A394" s="42"/>
      <c r="B394" s="43"/>
      <c r="C394" s="44" t="s">
        <v>3038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6"/>
      <c r="BP394" s="33"/>
      <c r="BQ394" s="41"/>
      <c r="BR394" s="34"/>
    </row>
    <row r="395" spans="1:70" s="3" customFormat="1" ht="15" x14ac:dyDescent="0.25">
      <c r="A395" s="47"/>
      <c r="B395" s="48"/>
      <c r="C395" s="48"/>
      <c r="D395" s="48"/>
      <c r="E395" s="49" t="s">
        <v>3877</v>
      </c>
      <c r="F395" s="49"/>
      <c r="G395" s="50"/>
      <c r="H395" s="51"/>
      <c r="I395" s="17"/>
      <c r="J395" s="17"/>
      <c r="K395" s="17"/>
      <c r="L395" s="52">
        <v>4168.53</v>
      </c>
      <c r="M395" s="53"/>
      <c r="N395" s="53"/>
      <c r="O395" s="54"/>
      <c r="BP395" s="33"/>
      <c r="BQ395" s="41"/>
      <c r="BR395" s="34"/>
    </row>
    <row r="396" spans="1:70" s="3" customFormat="1" ht="15" x14ac:dyDescent="0.25">
      <c r="A396" s="47"/>
      <c r="B396" s="48"/>
      <c r="C396" s="48"/>
      <c r="D396" s="48"/>
      <c r="E396" s="49" t="s">
        <v>3878</v>
      </c>
      <c r="F396" s="49"/>
      <c r="G396" s="50"/>
      <c r="H396" s="51"/>
      <c r="I396" s="17"/>
      <c r="J396" s="17"/>
      <c r="K396" s="17"/>
      <c r="L396" s="52">
        <v>2191.6999999999998</v>
      </c>
      <c r="M396" s="53"/>
      <c r="N396" s="53"/>
      <c r="O396" s="54"/>
      <c r="BP396" s="33"/>
      <c r="BQ396" s="41"/>
      <c r="BR396" s="34"/>
    </row>
    <row r="397" spans="1:70" s="3" customFormat="1" ht="15" x14ac:dyDescent="0.25">
      <c r="A397" s="47"/>
      <c r="B397" s="48"/>
      <c r="C397" s="48"/>
      <c r="D397" s="48"/>
      <c r="E397" s="49" t="s">
        <v>47</v>
      </c>
      <c r="F397" s="49"/>
      <c r="G397" s="50"/>
      <c r="H397" s="51"/>
      <c r="I397" s="17"/>
      <c r="J397" s="17"/>
      <c r="K397" s="17"/>
      <c r="L397" s="52">
        <v>11702.52</v>
      </c>
      <c r="M397" s="53"/>
      <c r="N397" s="53"/>
      <c r="O397" s="54"/>
      <c r="BP397" s="33"/>
      <c r="BQ397" s="41"/>
      <c r="BR397" s="34"/>
    </row>
    <row r="398" spans="1:70" s="3" customFormat="1" ht="67.5" x14ac:dyDescent="0.25">
      <c r="A398" s="35" t="s">
        <v>1880</v>
      </c>
      <c r="B398" s="36" t="s">
        <v>3035</v>
      </c>
      <c r="C398" s="432" t="s">
        <v>3879</v>
      </c>
      <c r="D398" s="432"/>
      <c r="E398" s="432"/>
      <c r="F398" s="35" t="s">
        <v>184</v>
      </c>
      <c r="G398" s="55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BP398" s="33"/>
      <c r="BQ398" s="41" t="s">
        <v>3879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432" t="s">
        <v>419</v>
      </c>
      <c r="D399" s="432"/>
      <c r="E399" s="432"/>
      <c r="F399" s="35" t="s">
        <v>174</v>
      </c>
      <c r="G399" s="38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3876</v>
      </c>
      <c r="O399" s="39">
        <v>265.02</v>
      </c>
      <c r="BP399" s="33"/>
      <c r="BQ399" s="41" t="s">
        <v>419</v>
      </c>
      <c r="BR399" s="34"/>
    </row>
    <row r="400" spans="1:70" s="3" customFormat="1" ht="15" x14ac:dyDescent="0.25">
      <c r="A400" s="42"/>
      <c r="B400" s="43"/>
      <c r="C400" s="44" t="s">
        <v>657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3877</v>
      </c>
      <c r="F401" s="49"/>
      <c r="G401" s="50"/>
      <c r="H401" s="51"/>
      <c r="I401" s="17"/>
      <c r="J401" s="17"/>
      <c r="K401" s="17"/>
      <c r="L401" s="52">
        <v>4168.53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3878</v>
      </c>
      <c r="F402" s="49"/>
      <c r="G402" s="50"/>
      <c r="H402" s="51"/>
      <c r="I402" s="17"/>
      <c r="J402" s="17"/>
      <c r="K402" s="17"/>
      <c r="L402" s="52">
        <v>2191.6999999999998</v>
      </c>
      <c r="M402" s="53"/>
      <c r="N402" s="53"/>
      <c r="O402" s="54"/>
      <c r="BP402" s="33"/>
      <c r="BQ402" s="41"/>
      <c r="BR402" s="34"/>
    </row>
    <row r="403" spans="1:70" s="3" customFormat="1" ht="15" x14ac:dyDescent="0.25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11702.52</v>
      </c>
      <c r="M403" s="53"/>
      <c r="N403" s="53"/>
      <c r="O403" s="54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3035</v>
      </c>
      <c r="C404" s="432" t="s">
        <v>3880</v>
      </c>
      <c r="D404" s="432"/>
      <c r="E404" s="432"/>
      <c r="F404" s="35" t="s">
        <v>184</v>
      </c>
      <c r="G404" s="55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BP404" s="33"/>
      <c r="BQ404" s="41" t="s">
        <v>3880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432" t="s">
        <v>419</v>
      </c>
      <c r="D405" s="432"/>
      <c r="E405" s="432"/>
      <c r="F405" s="35" t="s">
        <v>174</v>
      </c>
      <c r="G405" s="56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3881</v>
      </c>
      <c r="O405" s="39">
        <v>1530.48</v>
      </c>
      <c r="BP405" s="33"/>
      <c r="BQ405" s="41" t="s">
        <v>419</v>
      </c>
      <c r="BR405" s="34"/>
    </row>
    <row r="406" spans="1:70" s="3" customFormat="1" ht="15" x14ac:dyDescent="0.25">
      <c r="A406" s="42"/>
      <c r="B406" s="43"/>
      <c r="C406" s="44" t="s">
        <v>2309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  <c r="BR406" s="34"/>
    </row>
    <row r="407" spans="1:70" s="3" customFormat="1" ht="15" x14ac:dyDescent="0.25">
      <c r="A407" s="47"/>
      <c r="B407" s="48"/>
      <c r="C407" s="48"/>
      <c r="D407" s="48"/>
      <c r="E407" s="49" t="s">
        <v>3882</v>
      </c>
      <c r="F407" s="49"/>
      <c r="G407" s="50"/>
      <c r="H407" s="51"/>
      <c r="I407" s="17"/>
      <c r="J407" s="17"/>
      <c r="K407" s="17"/>
      <c r="L407" s="52">
        <v>24073.26</v>
      </c>
      <c r="M407" s="53"/>
      <c r="N407" s="53"/>
      <c r="O407" s="54"/>
      <c r="BP407" s="33"/>
      <c r="BQ407" s="41"/>
      <c r="BR407" s="34"/>
    </row>
    <row r="408" spans="1:70" s="3" customFormat="1" ht="15" x14ac:dyDescent="0.25">
      <c r="A408" s="47"/>
      <c r="B408" s="48"/>
      <c r="C408" s="48"/>
      <c r="D408" s="48"/>
      <c r="E408" s="49" t="s">
        <v>3883</v>
      </c>
      <c r="F408" s="49"/>
      <c r="G408" s="50"/>
      <c r="H408" s="51"/>
      <c r="I408" s="17"/>
      <c r="J408" s="17"/>
      <c r="K408" s="17"/>
      <c r="L408" s="52">
        <v>12657.07</v>
      </c>
      <c r="M408" s="53"/>
      <c r="N408" s="53"/>
      <c r="O408" s="54"/>
      <c r="BP408" s="33"/>
      <c r="BQ408" s="41"/>
      <c r="BR408" s="34"/>
    </row>
    <row r="409" spans="1:70" s="3" customFormat="1" ht="15" x14ac:dyDescent="0.25">
      <c r="A409" s="47"/>
      <c r="B409" s="48"/>
      <c r="C409" s="48"/>
      <c r="D409" s="48"/>
      <c r="E409" s="49" t="s">
        <v>47</v>
      </c>
      <c r="F409" s="49"/>
      <c r="G409" s="50"/>
      <c r="H409" s="51"/>
      <c r="I409" s="17"/>
      <c r="J409" s="17"/>
      <c r="K409" s="17"/>
      <c r="L409" s="52">
        <v>67582.070000000007</v>
      </c>
      <c r="M409" s="53"/>
      <c r="N409" s="53"/>
      <c r="O409" s="54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3035</v>
      </c>
      <c r="C410" s="432" t="s">
        <v>3884</v>
      </c>
      <c r="D410" s="432"/>
      <c r="E410" s="432"/>
      <c r="F410" s="35" t="s">
        <v>184</v>
      </c>
      <c r="G410" s="55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BP410" s="33"/>
      <c r="BQ410" s="41" t="s">
        <v>3884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432" t="s">
        <v>419</v>
      </c>
      <c r="D411" s="432"/>
      <c r="E411" s="432"/>
      <c r="F411" s="35" t="s">
        <v>174</v>
      </c>
      <c r="G411" s="56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3682</v>
      </c>
      <c r="O411" s="39">
        <v>165.64</v>
      </c>
      <c r="BP411" s="33"/>
      <c r="BQ411" s="41" t="s">
        <v>419</v>
      </c>
      <c r="BR411" s="34"/>
    </row>
    <row r="412" spans="1:70" s="3" customFormat="1" ht="15" x14ac:dyDescent="0.25">
      <c r="A412" s="42"/>
      <c r="B412" s="43"/>
      <c r="C412" s="44" t="s">
        <v>3885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3683</v>
      </c>
      <c r="F413" s="49"/>
      <c r="G413" s="50"/>
      <c r="H413" s="51"/>
      <c r="I413" s="17"/>
      <c r="J413" s="17"/>
      <c r="K413" s="17"/>
      <c r="L413" s="52">
        <v>2605.33</v>
      </c>
      <c r="M413" s="53"/>
      <c r="N413" s="53"/>
      <c r="O413" s="54"/>
      <c r="BP413" s="33"/>
      <c r="BQ413" s="41"/>
      <c r="BR413" s="34"/>
    </row>
    <row r="414" spans="1:70" s="3" customFormat="1" ht="15" x14ac:dyDescent="0.25">
      <c r="A414" s="47"/>
      <c r="B414" s="48"/>
      <c r="C414" s="48"/>
      <c r="D414" s="48"/>
      <c r="E414" s="49" t="s">
        <v>3684</v>
      </c>
      <c r="F414" s="49"/>
      <c r="G414" s="50"/>
      <c r="H414" s="51"/>
      <c r="I414" s="17"/>
      <c r="J414" s="17"/>
      <c r="K414" s="17"/>
      <c r="L414" s="52">
        <v>1369.81</v>
      </c>
      <c r="M414" s="53"/>
      <c r="N414" s="53"/>
      <c r="O414" s="54"/>
      <c r="BP414" s="33"/>
      <c r="BQ414" s="41"/>
      <c r="BR414" s="34"/>
    </row>
    <row r="415" spans="1:70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7314.08</v>
      </c>
      <c r="M415" s="53"/>
      <c r="N415" s="53"/>
      <c r="O415" s="54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3035</v>
      </c>
      <c r="C416" s="432" t="s">
        <v>1735</v>
      </c>
      <c r="D416" s="432"/>
      <c r="E416" s="432"/>
      <c r="F416" s="35" t="s">
        <v>184</v>
      </c>
      <c r="G416" s="55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BP416" s="33"/>
      <c r="BQ416" s="41" t="s">
        <v>1735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432" t="s">
        <v>419</v>
      </c>
      <c r="D417" s="432"/>
      <c r="E417" s="432"/>
      <c r="F417" s="35" t="s">
        <v>174</v>
      </c>
      <c r="G417" s="38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3886</v>
      </c>
      <c r="O417" s="39">
        <v>1523.85</v>
      </c>
      <c r="BP417" s="33"/>
      <c r="BQ417" s="41" t="s">
        <v>419</v>
      </c>
      <c r="BR417" s="34"/>
    </row>
    <row r="418" spans="1:70" s="3" customFormat="1" ht="15" x14ac:dyDescent="0.25">
      <c r="A418" s="42"/>
      <c r="B418" s="43"/>
      <c r="C418" s="44" t="s">
        <v>524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6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3887</v>
      </c>
      <c r="F419" s="49"/>
      <c r="G419" s="50"/>
      <c r="H419" s="51"/>
      <c r="I419" s="17"/>
      <c r="J419" s="17"/>
      <c r="K419" s="17"/>
      <c r="L419" s="52">
        <v>23969.05</v>
      </c>
      <c r="M419" s="53"/>
      <c r="N419" s="53"/>
      <c r="O419" s="54"/>
      <c r="BP419" s="33"/>
      <c r="BQ419" s="41"/>
      <c r="BR419" s="34"/>
    </row>
    <row r="420" spans="1:70" s="3" customFormat="1" ht="15" x14ac:dyDescent="0.25">
      <c r="A420" s="47"/>
      <c r="B420" s="48"/>
      <c r="C420" s="48"/>
      <c r="D420" s="48"/>
      <c r="E420" s="49" t="s">
        <v>3888</v>
      </c>
      <c r="F420" s="49"/>
      <c r="G420" s="50"/>
      <c r="H420" s="51"/>
      <c r="I420" s="17"/>
      <c r="J420" s="17"/>
      <c r="K420" s="17"/>
      <c r="L420" s="52">
        <v>12602.28</v>
      </c>
      <c r="M420" s="53"/>
      <c r="N420" s="53"/>
      <c r="O420" s="54"/>
      <c r="BP420" s="33"/>
      <c r="BQ420" s="41"/>
      <c r="BR420" s="34"/>
    </row>
    <row r="421" spans="1:70" s="3" customFormat="1" ht="15" x14ac:dyDescent="0.25">
      <c r="A421" s="47"/>
      <c r="B421" s="48"/>
      <c r="C421" s="48"/>
      <c r="D421" s="48"/>
      <c r="E421" s="49" t="s">
        <v>47</v>
      </c>
      <c r="F421" s="49"/>
      <c r="G421" s="50"/>
      <c r="H421" s="51"/>
      <c r="I421" s="17"/>
      <c r="J421" s="17"/>
      <c r="K421" s="17"/>
      <c r="L421" s="52">
        <v>67289.509999999995</v>
      </c>
      <c r="M421" s="53"/>
      <c r="N421" s="53"/>
      <c r="O421" s="54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3035</v>
      </c>
      <c r="C422" s="432" t="s">
        <v>1736</v>
      </c>
      <c r="D422" s="432"/>
      <c r="E422" s="432"/>
      <c r="F422" s="35" t="s">
        <v>184</v>
      </c>
      <c r="G422" s="55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BP422" s="33"/>
      <c r="BQ422" s="41" t="s">
        <v>1736</v>
      </c>
      <c r="BR422" s="34"/>
    </row>
    <row r="423" spans="1:70" s="3" customFormat="1" ht="67.5" x14ac:dyDescent="0.25">
      <c r="A423" s="35" t="s">
        <v>798</v>
      </c>
      <c r="B423" s="36" t="s">
        <v>1737</v>
      </c>
      <c r="C423" s="432" t="s">
        <v>1738</v>
      </c>
      <c r="D423" s="432"/>
      <c r="E423" s="432"/>
      <c r="F423" s="35" t="s">
        <v>437</v>
      </c>
      <c r="G423" s="55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BP423" s="33"/>
      <c r="BQ423" s="41" t="s">
        <v>1738</v>
      </c>
      <c r="BR423" s="34"/>
    </row>
    <row r="424" spans="1:70" s="3" customFormat="1" ht="67.5" x14ac:dyDescent="0.25">
      <c r="A424" s="35" t="s">
        <v>800</v>
      </c>
      <c r="B424" s="36" t="s">
        <v>1866</v>
      </c>
      <c r="C424" s="432" t="s">
        <v>3889</v>
      </c>
      <c r="D424" s="432"/>
      <c r="E424" s="432"/>
      <c r="F424" s="35" t="s">
        <v>437</v>
      </c>
      <c r="G424" s="55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BP424" s="33"/>
      <c r="BQ424" s="41" t="s">
        <v>3889</v>
      </c>
      <c r="BR424" s="34"/>
    </row>
    <row r="425" spans="1:70" s="3" customFormat="1" ht="67.5" x14ac:dyDescent="0.25">
      <c r="A425" s="35" t="s">
        <v>802</v>
      </c>
      <c r="B425" s="36" t="s">
        <v>1741</v>
      </c>
      <c r="C425" s="432" t="s">
        <v>3890</v>
      </c>
      <c r="D425" s="432"/>
      <c r="E425" s="432"/>
      <c r="F425" s="35" t="s">
        <v>437</v>
      </c>
      <c r="G425" s="55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BP425" s="33"/>
      <c r="BQ425" s="41" t="s">
        <v>3890</v>
      </c>
      <c r="BR425" s="34"/>
    </row>
    <row r="426" spans="1:70" s="3" customFormat="1" ht="67.5" x14ac:dyDescent="0.25">
      <c r="A426" s="35" t="s">
        <v>807</v>
      </c>
      <c r="B426" s="36" t="s">
        <v>1866</v>
      </c>
      <c r="C426" s="432" t="s">
        <v>3891</v>
      </c>
      <c r="D426" s="432"/>
      <c r="E426" s="432"/>
      <c r="F426" s="35" t="s">
        <v>437</v>
      </c>
      <c r="G426" s="55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BP426" s="33"/>
      <c r="BQ426" s="41" t="s">
        <v>3891</v>
      </c>
      <c r="BR426" s="34"/>
    </row>
    <row r="427" spans="1:70" s="3" customFormat="1" ht="67.5" x14ac:dyDescent="0.25">
      <c r="A427" s="35" t="s">
        <v>809</v>
      </c>
      <c r="B427" s="36" t="s">
        <v>1715</v>
      </c>
      <c r="C427" s="432" t="s">
        <v>2810</v>
      </c>
      <c r="D427" s="432"/>
      <c r="E427" s="432"/>
      <c r="F427" s="35" t="s">
        <v>437</v>
      </c>
      <c r="G427" s="55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BP427" s="33"/>
      <c r="BQ427" s="41" t="s">
        <v>2810</v>
      </c>
      <c r="BR427" s="34"/>
    </row>
    <row r="428" spans="1:70" s="3" customFormat="1" ht="67.5" x14ac:dyDescent="0.25">
      <c r="A428" s="35" t="s">
        <v>811</v>
      </c>
      <c r="B428" s="36" t="s">
        <v>1715</v>
      </c>
      <c r="C428" s="432" t="s">
        <v>2758</v>
      </c>
      <c r="D428" s="432"/>
      <c r="E428" s="432"/>
      <c r="F428" s="35" t="s">
        <v>437</v>
      </c>
      <c r="G428" s="55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BP428" s="33"/>
      <c r="BQ428" s="41" t="s">
        <v>2758</v>
      </c>
      <c r="BR428" s="34"/>
    </row>
    <row r="429" spans="1:70" s="3" customFormat="1" ht="67.5" x14ac:dyDescent="0.25">
      <c r="A429" s="35" t="s">
        <v>820</v>
      </c>
      <c r="B429" s="36" t="s">
        <v>1715</v>
      </c>
      <c r="C429" s="432" t="s">
        <v>3892</v>
      </c>
      <c r="D429" s="432"/>
      <c r="E429" s="432"/>
      <c r="F429" s="35" t="s">
        <v>437</v>
      </c>
      <c r="G429" s="55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BP429" s="33"/>
      <c r="BQ429" s="41" t="s">
        <v>3892</v>
      </c>
      <c r="BR429" s="34"/>
    </row>
    <row r="430" spans="1:70" s="3" customFormat="1" ht="67.5" x14ac:dyDescent="0.25">
      <c r="A430" s="35" t="s">
        <v>1892</v>
      </c>
      <c r="B430" s="36" t="s">
        <v>1791</v>
      </c>
      <c r="C430" s="432" t="s">
        <v>1877</v>
      </c>
      <c r="D430" s="432"/>
      <c r="E430" s="432"/>
      <c r="F430" s="35" t="s">
        <v>437</v>
      </c>
      <c r="G430" s="55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BP430" s="33"/>
      <c r="BQ430" s="41" t="s">
        <v>1877</v>
      </c>
      <c r="BR430" s="34"/>
    </row>
    <row r="431" spans="1:70" s="3" customFormat="1" ht="67.5" x14ac:dyDescent="0.25">
      <c r="A431" s="35" t="s">
        <v>825</v>
      </c>
      <c r="B431" s="36" t="s">
        <v>1816</v>
      </c>
      <c r="C431" s="432" t="s">
        <v>1817</v>
      </c>
      <c r="D431" s="432"/>
      <c r="E431" s="432"/>
      <c r="F431" s="35" t="s">
        <v>184</v>
      </c>
      <c r="G431" s="55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BP431" s="33"/>
      <c r="BQ431" s="41" t="s">
        <v>1817</v>
      </c>
      <c r="BR431" s="34"/>
    </row>
    <row r="432" spans="1:70" s="3" customFormat="1" ht="67.5" x14ac:dyDescent="0.25">
      <c r="A432" s="35" t="s">
        <v>827</v>
      </c>
      <c r="B432" s="36" t="s">
        <v>1816</v>
      </c>
      <c r="C432" s="432" t="s">
        <v>1819</v>
      </c>
      <c r="D432" s="432"/>
      <c r="E432" s="432"/>
      <c r="F432" s="35" t="s">
        <v>184</v>
      </c>
      <c r="G432" s="55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BP432" s="33"/>
      <c r="BQ432" s="41" t="s">
        <v>1819</v>
      </c>
      <c r="BR432" s="34"/>
    </row>
    <row r="433" spans="1:70" s="3" customFormat="1" ht="67.5" x14ac:dyDescent="0.25">
      <c r="A433" s="35" t="s">
        <v>832</v>
      </c>
      <c r="B433" s="36" t="s">
        <v>1816</v>
      </c>
      <c r="C433" s="432" t="s">
        <v>2811</v>
      </c>
      <c r="D433" s="432"/>
      <c r="E433" s="432"/>
      <c r="F433" s="35" t="s">
        <v>184</v>
      </c>
      <c r="G433" s="55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BP433" s="33"/>
      <c r="BQ433" s="41" t="s">
        <v>2811</v>
      </c>
      <c r="BR433" s="34"/>
    </row>
    <row r="434" spans="1:70" s="3" customFormat="1" ht="67.5" x14ac:dyDescent="0.25">
      <c r="A434" s="35" t="s">
        <v>835</v>
      </c>
      <c r="B434" s="36" t="s">
        <v>1801</v>
      </c>
      <c r="C434" s="432" t="s">
        <v>2816</v>
      </c>
      <c r="D434" s="432"/>
      <c r="E434" s="432"/>
      <c r="F434" s="35" t="s">
        <v>184</v>
      </c>
      <c r="G434" s="55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BP434" s="33"/>
      <c r="BQ434" s="41" t="s">
        <v>2816</v>
      </c>
      <c r="BR434" s="34"/>
    </row>
    <row r="435" spans="1:70" s="3" customFormat="1" ht="67.5" x14ac:dyDescent="0.25">
      <c r="A435" s="35" t="s">
        <v>837</v>
      </c>
      <c r="B435" s="36" t="s">
        <v>1778</v>
      </c>
      <c r="C435" s="432" t="s">
        <v>2263</v>
      </c>
      <c r="D435" s="432"/>
      <c r="E435" s="432"/>
      <c r="F435" s="35" t="s">
        <v>184</v>
      </c>
      <c r="G435" s="55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BP435" s="33"/>
      <c r="BQ435" s="41" t="s">
        <v>2263</v>
      </c>
      <c r="BR435" s="34"/>
    </row>
    <row r="436" spans="1:70" s="3" customFormat="1" ht="67.5" x14ac:dyDescent="0.25">
      <c r="A436" s="35" t="s">
        <v>846</v>
      </c>
      <c r="B436" s="36" t="s">
        <v>1780</v>
      </c>
      <c r="C436" s="432" t="s">
        <v>2209</v>
      </c>
      <c r="D436" s="432"/>
      <c r="E436" s="432"/>
      <c r="F436" s="35" t="s">
        <v>184</v>
      </c>
      <c r="G436" s="55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BP436" s="33"/>
      <c r="BQ436" s="41" t="s">
        <v>2209</v>
      </c>
      <c r="BR436" s="34"/>
    </row>
    <row r="437" spans="1:70" s="3" customFormat="1" ht="67.5" x14ac:dyDescent="0.25">
      <c r="A437" s="35" t="s">
        <v>848</v>
      </c>
      <c r="B437" s="36" t="s">
        <v>1741</v>
      </c>
      <c r="C437" s="432" t="s">
        <v>2768</v>
      </c>
      <c r="D437" s="432"/>
      <c r="E437" s="432"/>
      <c r="F437" s="35" t="s">
        <v>437</v>
      </c>
      <c r="G437" s="55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BP437" s="33"/>
      <c r="BQ437" s="41" t="s">
        <v>2768</v>
      </c>
      <c r="BR437" s="34"/>
    </row>
    <row r="438" spans="1:70" s="3" customFormat="1" ht="67.5" x14ac:dyDescent="0.25">
      <c r="A438" s="35" t="s">
        <v>857</v>
      </c>
      <c r="B438" s="36" t="s">
        <v>1816</v>
      </c>
      <c r="C438" s="432" t="s">
        <v>1886</v>
      </c>
      <c r="D438" s="432"/>
      <c r="E438" s="432"/>
      <c r="F438" s="35" t="s">
        <v>184</v>
      </c>
      <c r="G438" s="55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BP438" s="33"/>
      <c r="BQ438" s="41" t="s">
        <v>1886</v>
      </c>
      <c r="BR438" s="34"/>
    </row>
    <row r="439" spans="1:70" s="3" customFormat="1" ht="67.5" x14ac:dyDescent="0.25">
      <c r="A439" s="35" t="s">
        <v>861</v>
      </c>
      <c r="B439" s="36" t="s">
        <v>1778</v>
      </c>
      <c r="C439" s="432" t="s">
        <v>1822</v>
      </c>
      <c r="D439" s="432"/>
      <c r="E439" s="432"/>
      <c r="F439" s="35" t="s">
        <v>184</v>
      </c>
      <c r="G439" s="55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BP439" s="33"/>
      <c r="BQ439" s="41" t="s">
        <v>1822</v>
      </c>
      <c r="BR439" s="34"/>
    </row>
    <row r="440" spans="1:70" s="3" customFormat="1" ht="67.5" x14ac:dyDescent="0.25">
      <c r="A440" s="35" t="s">
        <v>865</v>
      </c>
      <c r="B440" s="36" t="s">
        <v>1788</v>
      </c>
      <c r="C440" s="432" t="s">
        <v>2817</v>
      </c>
      <c r="D440" s="432"/>
      <c r="E440" s="432"/>
      <c r="F440" s="35" t="s">
        <v>184</v>
      </c>
      <c r="G440" s="55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BP440" s="33"/>
      <c r="BQ440" s="41" t="s">
        <v>2817</v>
      </c>
      <c r="BR440" s="34"/>
    </row>
    <row r="441" spans="1:70" s="3" customFormat="1" ht="67.5" x14ac:dyDescent="0.25">
      <c r="A441" s="35" t="s">
        <v>869</v>
      </c>
      <c r="B441" s="36" t="s">
        <v>1769</v>
      </c>
      <c r="C441" s="432" t="s">
        <v>1770</v>
      </c>
      <c r="D441" s="432"/>
      <c r="E441" s="432"/>
      <c r="F441" s="35" t="s">
        <v>437</v>
      </c>
      <c r="G441" s="55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BP441" s="33"/>
      <c r="BQ441" s="41" t="s">
        <v>1770</v>
      </c>
      <c r="BR441" s="34"/>
    </row>
    <row r="442" spans="1:70" s="3" customFormat="1" ht="67.5" x14ac:dyDescent="0.25">
      <c r="A442" s="35" t="s">
        <v>1901</v>
      </c>
      <c r="B442" s="36" t="s">
        <v>1776</v>
      </c>
      <c r="C442" s="432" t="s">
        <v>1883</v>
      </c>
      <c r="D442" s="432"/>
      <c r="E442" s="432"/>
      <c r="F442" s="35" t="s">
        <v>184</v>
      </c>
      <c r="G442" s="55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BP442" s="33"/>
      <c r="BQ442" s="41" t="s">
        <v>1883</v>
      </c>
      <c r="BR442" s="34"/>
    </row>
    <row r="443" spans="1:70" s="3" customFormat="1" ht="67.5" x14ac:dyDescent="0.25">
      <c r="A443" s="35" t="s">
        <v>880</v>
      </c>
      <c r="B443" s="36" t="s">
        <v>1778</v>
      </c>
      <c r="C443" s="432" t="s">
        <v>1884</v>
      </c>
      <c r="D443" s="432"/>
      <c r="E443" s="432"/>
      <c r="F443" s="35" t="s">
        <v>184</v>
      </c>
      <c r="G443" s="55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BP443" s="33"/>
      <c r="BQ443" s="41" t="s">
        <v>1884</v>
      </c>
      <c r="BR443" s="34"/>
    </row>
    <row r="444" spans="1:70" s="3" customFormat="1" ht="67.5" x14ac:dyDescent="0.25">
      <c r="A444" s="35" t="s">
        <v>1905</v>
      </c>
      <c r="B444" s="36" t="s">
        <v>1780</v>
      </c>
      <c r="C444" s="432" t="s">
        <v>1885</v>
      </c>
      <c r="D444" s="432"/>
      <c r="E444" s="432"/>
      <c r="F444" s="35" t="s">
        <v>184</v>
      </c>
      <c r="G444" s="55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BP444" s="33"/>
      <c r="BQ444" s="41" t="s">
        <v>1885</v>
      </c>
      <c r="BR444" s="34"/>
    </row>
    <row r="445" spans="1:70" s="3" customFormat="1" ht="67.5" x14ac:dyDescent="0.25">
      <c r="A445" s="35" t="s">
        <v>893</v>
      </c>
      <c r="B445" s="36" t="s">
        <v>1788</v>
      </c>
      <c r="C445" s="432" t="s">
        <v>1789</v>
      </c>
      <c r="D445" s="432"/>
      <c r="E445" s="432"/>
      <c r="F445" s="35" t="s">
        <v>184</v>
      </c>
      <c r="G445" s="55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BP445" s="33"/>
      <c r="BQ445" s="41" t="s">
        <v>1789</v>
      </c>
      <c r="BR445" s="34"/>
    </row>
    <row r="446" spans="1:70" s="3" customFormat="1" ht="67.5" x14ac:dyDescent="0.25">
      <c r="A446" s="35" t="s">
        <v>900</v>
      </c>
      <c r="B446" s="36" t="s">
        <v>1778</v>
      </c>
      <c r="C446" s="432" t="s">
        <v>1790</v>
      </c>
      <c r="D446" s="432"/>
      <c r="E446" s="432"/>
      <c r="F446" s="35" t="s">
        <v>184</v>
      </c>
      <c r="G446" s="55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BP446" s="33"/>
      <c r="BQ446" s="41" t="s">
        <v>1790</v>
      </c>
      <c r="BR446" s="34"/>
    </row>
    <row r="447" spans="1:70" s="3" customFormat="1" ht="67.5" x14ac:dyDescent="0.25">
      <c r="A447" s="35" t="s">
        <v>1912</v>
      </c>
      <c r="B447" s="36" t="s">
        <v>1757</v>
      </c>
      <c r="C447" s="432" t="s">
        <v>1758</v>
      </c>
      <c r="D447" s="432"/>
      <c r="E447" s="432"/>
      <c r="F447" s="35" t="s">
        <v>238</v>
      </c>
      <c r="G447" s="55">
        <v>1</v>
      </c>
      <c r="H447" s="39" t="s">
        <v>1759</v>
      </c>
      <c r="I447" s="39" t="s">
        <v>1760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3893</v>
      </c>
      <c r="O447" s="39">
        <v>5162.1099999999997</v>
      </c>
      <c r="BP447" s="33"/>
      <c r="BQ447" s="41" t="s">
        <v>1758</v>
      </c>
      <c r="BR447" s="34"/>
    </row>
    <row r="448" spans="1:70" s="3" customFormat="1" ht="15" x14ac:dyDescent="0.25">
      <c r="A448" s="42"/>
      <c r="B448" s="43"/>
      <c r="C448" s="44" t="s">
        <v>3462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3894</v>
      </c>
      <c r="F449" s="49"/>
      <c r="G449" s="50"/>
      <c r="H449" s="51"/>
      <c r="I449" s="17"/>
      <c r="J449" s="17"/>
      <c r="K449" s="17"/>
      <c r="L449" s="52">
        <v>12550.53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3895</v>
      </c>
      <c r="F450" s="49"/>
      <c r="G450" s="50"/>
      <c r="H450" s="51"/>
      <c r="I450" s="17"/>
      <c r="J450" s="17"/>
      <c r="K450" s="17"/>
      <c r="L450" s="52">
        <v>6598.73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39430.14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2281</v>
      </c>
      <c r="C452" s="432" t="s">
        <v>3896</v>
      </c>
      <c r="D452" s="432"/>
      <c r="E452" s="432"/>
      <c r="F452" s="35" t="s">
        <v>265</v>
      </c>
      <c r="G452" s="55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BP452" s="33"/>
      <c r="BQ452" s="41" t="s">
        <v>3896</v>
      </c>
      <c r="BR452" s="34"/>
    </row>
    <row r="453" spans="1:70" s="3" customFormat="1" ht="15" x14ac:dyDescent="0.25">
      <c r="A453" s="42"/>
      <c r="B453" s="43"/>
      <c r="C453" s="44" t="s">
        <v>3635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6"/>
      <c r="BP453" s="33"/>
      <c r="BQ453" s="41"/>
      <c r="BR453" s="34"/>
    </row>
    <row r="454" spans="1:70" s="3" customFormat="1" ht="67.5" x14ac:dyDescent="0.25">
      <c r="A454" s="35" t="s">
        <v>1914</v>
      </c>
      <c r="B454" s="36" t="s">
        <v>1771</v>
      </c>
      <c r="C454" s="432" t="s">
        <v>3897</v>
      </c>
      <c r="D454" s="432"/>
      <c r="E454" s="432"/>
      <c r="F454" s="35" t="s">
        <v>437</v>
      </c>
      <c r="G454" s="55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BP454" s="33"/>
      <c r="BQ454" s="41" t="s">
        <v>3897</v>
      </c>
      <c r="BR454" s="34"/>
    </row>
    <row r="455" spans="1:70" s="3" customFormat="1" ht="67.5" x14ac:dyDescent="0.25">
      <c r="A455" s="35" t="s">
        <v>919</v>
      </c>
      <c r="B455" s="36" t="s">
        <v>1757</v>
      </c>
      <c r="C455" s="432" t="s">
        <v>1758</v>
      </c>
      <c r="D455" s="432"/>
      <c r="E455" s="432"/>
      <c r="F455" s="35" t="s">
        <v>238</v>
      </c>
      <c r="G455" s="55">
        <v>15</v>
      </c>
      <c r="H455" s="39" t="s">
        <v>1759</v>
      </c>
      <c r="I455" s="39" t="s">
        <v>1760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3898</v>
      </c>
      <c r="O455" s="39">
        <v>77431.62</v>
      </c>
      <c r="BP455" s="33"/>
      <c r="BQ455" s="41" t="s">
        <v>1758</v>
      </c>
      <c r="BR455" s="34"/>
    </row>
    <row r="456" spans="1:70" s="3" customFormat="1" ht="15" x14ac:dyDescent="0.25">
      <c r="A456" s="42"/>
      <c r="B456" s="43"/>
      <c r="C456" s="44" t="s">
        <v>3510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6"/>
      <c r="BP456" s="33"/>
      <c r="BQ456" s="41"/>
      <c r="BR456" s="34"/>
    </row>
    <row r="457" spans="1:70" s="3" customFormat="1" ht="15" x14ac:dyDescent="0.25">
      <c r="A457" s="47"/>
      <c r="B457" s="48"/>
      <c r="C457" s="48"/>
      <c r="D457" s="48"/>
      <c r="E457" s="49" t="s">
        <v>3899</v>
      </c>
      <c r="F457" s="49"/>
      <c r="G457" s="50"/>
      <c r="H457" s="51"/>
      <c r="I457" s="17"/>
      <c r="J457" s="17"/>
      <c r="K457" s="17"/>
      <c r="L457" s="52">
        <v>188257.88</v>
      </c>
      <c r="M457" s="53"/>
      <c r="N457" s="53"/>
      <c r="O457" s="54"/>
      <c r="BP457" s="33"/>
      <c r="BQ457" s="41"/>
      <c r="BR457" s="34"/>
    </row>
    <row r="458" spans="1:70" s="3" customFormat="1" ht="15" x14ac:dyDescent="0.25">
      <c r="A458" s="47"/>
      <c r="B458" s="48"/>
      <c r="C458" s="48"/>
      <c r="D458" s="48"/>
      <c r="E458" s="49" t="s">
        <v>3900</v>
      </c>
      <c r="F458" s="49"/>
      <c r="G458" s="50"/>
      <c r="H458" s="51"/>
      <c r="I458" s="17"/>
      <c r="J458" s="17"/>
      <c r="K458" s="17"/>
      <c r="L458" s="52">
        <v>98980.95</v>
      </c>
      <c r="M458" s="53"/>
      <c r="N458" s="53"/>
      <c r="O458" s="54"/>
      <c r="BP458" s="33"/>
      <c r="BQ458" s="41"/>
      <c r="BR458" s="34"/>
    </row>
    <row r="459" spans="1:70" s="3" customFormat="1" ht="15" x14ac:dyDescent="0.25">
      <c r="A459" s="47"/>
      <c r="B459" s="48"/>
      <c r="C459" s="48"/>
      <c r="D459" s="48"/>
      <c r="E459" s="49" t="s">
        <v>47</v>
      </c>
      <c r="F459" s="49"/>
      <c r="G459" s="50"/>
      <c r="H459" s="51"/>
      <c r="I459" s="17"/>
      <c r="J459" s="17"/>
      <c r="K459" s="17"/>
      <c r="L459" s="52">
        <v>591451.91</v>
      </c>
      <c r="M459" s="53"/>
      <c r="N459" s="53"/>
      <c r="O459" s="54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2281</v>
      </c>
      <c r="C460" s="432" t="s">
        <v>2822</v>
      </c>
      <c r="D460" s="432"/>
      <c r="E460" s="432"/>
      <c r="F460" s="35" t="s">
        <v>265</v>
      </c>
      <c r="G460" s="55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BP460" s="33"/>
      <c r="BQ460" s="41" t="s">
        <v>2822</v>
      </c>
      <c r="BR460" s="34"/>
    </row>
    <row r="461" spans="1:70" s="3" customFormat="1" ht="15" x14ac:dyDescent="0.25">
      <c r="A461" s="42"/>
      <c r="B461" s="43"/>
      <c r="C461" s="44" t="s">
        <v>3514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  <c r="BR461" s="34"/>
    </row>
    <row r="462" spans="1:70" s="3" customFormat="1" ht="67.5" x14ac:dyDescent="0.25">
      <c r="A462" s="35" t="s">
        <v>1928</v>
      </c>
      <c r="B462" s="36" t="s">
        <v>1771</v>
      </c>
      <c r="C462" s="432" t="s">
        <v>3840</v>
      </c>
      <c r="D462" s="432"/>
      <c r="E462" s="432"/>
      <c r="F462" s="35" t="s">
        <v>437</v>
      </c>
      <c r="G462" s="55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BP462" s="33"/>
      <c r="BQ462" s="41" t="s">
        <v>3840</v>
      </c>
      <c r="BR462" s="34"/>
    </row>
    <row r="463" spans="1:70" s="3" customFormat="1" ht="67.5" x14ac:dyDescent="0.25">
      <c r="A463" s="35" t="s">
        <v>930</v>
      </c>
      <c r="B463" s="36" t="s">
        <v>1757</v>
      </c>
      <c r="C463" s="432" t="s">
        <v>1758</v>
      </c>
      <c r="D463" s="432"/>
      <c r="E463" s="432"/>
      <c r="F463" s="35" t="s">
        <v>238</v>
      </c>
      <c r="G463" s="55">
        <v>6</v>
      </c>
      <c r="H463" s="39" t="s">
        <v>1759</v>
      </c>
      <c r="I463" s="39" t="s">
        <v>1760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3901</v>
      </c>
      <c r="O463" s="39">
        <v>30972.65</v>
      </c>
      <c r="BP463" s="33"/>
      <c r="BQ463" s="41" t="s">
        <v>1758</v>
      </c>
      <c r="BR463" s="34"/>
    </row>
    <row r="464" spans="1:70" s="3" customFormat="1" ht="15" x14ac:dyDescent="0.25">
      <c r="A464" s="42"/>
      <c r="B464" s="43"/>
      <c r="C464" s="44" t="s">
        <v>3902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6"/>
      <c r="BP464" s="33"/>
      <c r="BQ464" s="41"/>
      <c r="BR464" s="34"/>
    </row>
    <row r="465" spans="1:70" s="3" customFormat="1" ht="15" x14ac:dyDescent="0.25">
      <c r="A465" s="47"/>
      <c r="B465" s="48"/>
      <c r="C465" s="48"/>
      <c r="D465" s="48"/>
      <c r="E465" s="49" t="s">
        <v>3903</v>
      </c>
      <c r="F465" s="49"/>
      <c r="G465" s="50"/>
      <c r="H465" s="51"/>
      <c r="I465" s="17"/>
      <c r="J465" s="17"/>
      <c r="K465" s="17"/>
      <c r="L465" s="52">
        <v>75303.16</v>
      </c>
      <c r="M465" s="53"/>
      <c r="N465" s="53"/>
      <c r="O465" s="54"/>
      <c r="BP465" s="33"/>
      <c r="BQ465" s="41"/>
      <c r="BR465" s="34"/>
    </row>
    <row r="466" spans="1:70" s="3" customFormat="1" ht="15" x14ac:dyDescent="0.25">
      <c r="A466" s="47"/>
      <c r="B466" s="48"/>
      <c r="C466" s="48"/>
      <c r="D466" s="48"/>
      <c r="E466" s="49" t="s">
        <v>3904</v>
      </c>
      <c r="F466" s="49"/>
      <c r="G466" s="50"/>
      <c r="H466" s="51"/>
      <c r="I466" s="17"/>
      <c r="J466" s="17"/>
      <c r="K466" s="17"/>
      <c r="L466" s="52">
        <v>39592.379999999997</v>
      </c>
      <c r="M466" s="53"/>
      <c r="N466" s="53"/>
      <c r="O466" s="54"/>
      <c r="BP466" s="33"/>
      <c r="BQ466" s="41"/>
      <c r="BR466" s="34"/>
    </row>
    <row r="467" spans="1:70" s="3" customFormat="1" ht="15" x14ac:dyDescent="0.25">
      <c r="A467" s="47"/>
      <c r="B467" s="48"/>
      <c r="C467" s="48"/>
      <c r="D467" s="48"/>
      <c r="E467" s="49" t="s">
        <v>47</v>
      </c>
      <c r="F467" s="49"/>
      <c r="G467" s="50"/>
      <c r="H467" s="51"/>
      <c r="I467" s="17"/>
      <c r="J467" s="17"/>
      <c r="K467" s="17"/>
      <c r="L467" s="52">
        <v>236580.78</v>
      </c>
      <c r="M467" s="53"/>
      <c r="N467" s="53"/>
      <c r="O467" s="54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2281</v>
      </c>
      <c r="C468" s="432" t="s">
        <v>3313</v>
      </c>
      <c r="D468" s="432"/>
      <c r="E468" s="432"/>
      <c r="F468" s="35" t="s">
        <v>265</v>
      </c>
      <c r="G468" s="55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BP468" s="33"/>
      <c r="BQ468" s="41" t="s">
        <v>3313</v>
      </c>
      <c r="BR468" s="34"/>
    </row>
    <row r="469" spans="1:70" s="3" customFormat="1" ht="67.5" x14ac:dyDescent="0.25">
      <c r="A469" s="35" t="s">
        <v>934</v>
      </c>
      <c r="B469" s="36" t="s">
        <v>1773</v>
      </c>
      <c r="C469" s="432" t="s">
        <v>1774</v>
      </c>
      <c r="D469" s="432"/>
      <c r="E469" s="432"/>
      <c r="F469" s="35" t="s">
        <v>1775</v>
      </c>
      <c r="G469" s="55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BP469" s="33"/>
      <c r="BQ469" s="41" t="s">
        <v>1774</v>
      </c>
      <c r="BR469" s="34"/>
    </row>
    <row r="470" spans="1:70" s="3" customFormat="1" ht="67.5" x14ac:dyDescent="0.25">
      <c r="A470" s="35" t="s">
        <v>936</v>
      </c>
      <c r="B470" s="36" t="s">
        <v>1771</v>
      </c>
      <c r="C470" s="432" t="s">
        <v>2779</v>
      </c>
      <c r="D470" s="432"/>
      <c r="E470" s="432"/>
      <c r="F470" s="35" t="s">
        <v>437</v>
      </c>
      <c r="G470" s="55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BP470" s="33"/>
      <c r="BQ470" s="41" t="s">
        <v>2779</v>
      </c>
      <c r="BR470" s="34"/>
    </row>
    <row r="471" spans="1:70" s="3" customFormat="1" ht="67.5" x14ac:dyDescent="0.25">
      <c r="A471" s="35" t="s">
        <v>1946</v>
      </c>
      <c r="B471" s="36" t="s">
        <v>1741</v>
      </c>
      <c r="C471" s="432" t="s">
        <v>1784</v>
      </c>
      <c r="D471" s="432"/>
      <c r="E471" s="432"/>
      <c r="F471" s="35" t="s">
        <v>437</v>
      </c>
      <c r="G471" s="55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BP471" s="33"/>
      <c r="BQ471" s="41" t="s">
        <v>1784</v>
      </c>
      <c r="BR471" s="34"/>
    </row>
    <row r="472" spans="1:70" s="3" customFormat="1" ht="67.5" x14ac:dyDescent="0.25">
      <c r="A472" s="35" t="s">
        <v>1948</v>
      </c>
      <c r="B472" s="36" t="s">
        <v>870</v>
      </c>
      <c r="C472" s="432" t="s">
        <v>871</v>
      </c>
      <c r="D472" s="432"/>
      <c r="E472" s="432"/>
      <c r="F472" s="35" t="s">
        <v>238</v>
      </c>
      <c r="G472" s="56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3905</v>
      </c>
      <c r="O472" s="39">
        <v>2954.35</v>
      </c>
      <c r="BP472" s="33"/>
      <c r="BQ472" s="41" t="s">
        <v>871</v>
      </c>
      <c r="BR472" s="34"/>
    </row>
    <row r="473" spans="1:70" s="3" customFormat="1" ht="15" x14ac:dyDescent="0.25">
      <c r="A473" s="42"/>
      <c r="B473" s="43"/>
      <c r="C473" s="44" t="s">
        <v>3906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6"/>
      <c r="BP473" s="33"/>
      <c r="BQ473" s="41"/>
      <c r="BR473" s="34"/>
    </row>
    <row r="474" spans="1:70" s="3" customFormat="1" ht="15" x14ac:dyDescent="0.25">
      <c r="A474" s="47"/>
      <c r="B474" s="48"/>
      <c r="C474" s="48"/>
      <c r="D474" s="48"/>
      <c r="E474" s="49" t="s">
        <v>3907</v>
      </c>
      <c r="F474" s="49"/>
      <c r="G474" s="50"/>
      <c r="H474" s="51"/>
      <c r="I474" s="17"/>
      <c r="J474" s="17"/>
      <c r="K474" s="17"/>
      <c r="L474" s="52">
        <v>11979.15</v>
      </c>
      <c r="M474" s="53"/>
      <c r="N474" s="53"/>
      <c r="O474" s="54"/>
      <c r="BP474" s="33"/>
      <c r="BQ474" s="41"/>
      <c r="BR474" s="34"/>
    </row>
    <row r="475" spans="1:70" s="3" customFormat="1" ht="15" x14ac:dyDescent="0.25">
      <c r="A475" s="47"/>
      <c r="B475" s="48"/>
      <c r="C475" s="48"/>
      <c r="D475" s="48"/>
      <c r="E475" s="49" t="s">
        <v>3908</v>
      </c>
      <c r="F475" s="49"/>
      <c r="G475" s="50"/>
      <c r="H475" s="51"/>
      <c r="I475" s="17"/>
      <c r="J475" s="17"/>
      <c r="K475" s="17"/>
      <c r="L475" s="52">
        <v>6298.32</v>
      </c>
      <c r="M475" s="53"/>
      <c r="N475" s="53"/>
      <c r="O475" s="54"/>
      <c r="BP475" s="33"/>
      <c r="BQ475" s="41"/>
      <c r="BR475" s="34"/>
    </row>
    <row r="476" spans="1:70" s="3" customFormat="1" ht="15" x14ac:dyDescent="0.25">
      <c r="A476" s="47"/>
      <c r="B476" s="48"/>
      <c r="C476" s="48"/>
      <c r="D476" s="48"/>
      <c r="E476" s="49" t="s">
        <v>47</v>
      </c>
      <c r="F476" s="49"/>
      <c r="G476" s="50"/>
      <c r="H476" s="51"/>
      <c r="I476" s="17"/>
      <c r="J476" s="17"/>
      <c r="K476" s="17"/>
      <c r="L476" s="52">
        <v>35257.03</v>
      </c>
      <c r="M476" s="53"/>
      <c r="N476" s="53"/>
      <c r="O476" s="54"/>
      <c r="BP476" s="33"/>
      <c r="BQ476" s="41"/>
      <c r="BR476" s="34"/>
    </row>
    <row r="477" spans="1:70" s="3" customFormat="1" ht="67.5" x14ac:dyDescent="0.25">
      <c r="A477" s="35" t="s">
        <v>1951</v>
      </c>
      <c r="B477" s="36" t="s">
        <v>1755</v>
      </c>
      <c r="C477" s="432" t="s">
        <v>3909</v>
      </c>
      <c r="D477" s="432"/>
      <c r="E477" s="432"/>
      <c r="F477" s="35" t="s">
        <v>265</v>
      </c>
      <c r="G477" s="56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BP477" s="33"/>
      <c r="BQ477" s="41" t="s">
        <v>3909</v>
      </c>
      <c r="BR477" s="34"/>
    </row>
    <row r="478" spans="1:70" s="3" customFormat="1" ht="15" x14ac:dyDescent="0.25">
      <c r="A478" s="42"/>
      <c r="B478" s="43"/>
      <c r="C478" s="44" t="s">
        <v>3910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6"/>
      <c r="BP478" s="33"/>
      <c r="BQ478" s="41"/>
      <c r="BR478" s="34"/>
    </row>
    <row r="479" spans="1:70" s="3" customFormat="1" ht="67.5" x14ac:dyDescent="0.25">
      <c r="A479" s="35" t="s">
        <v>1954</v>
      </c>
      <c r="B479" s="36" t="s">
        <v>1755</v>
      </c>
      <c r="C479" s="432" t="s">
        <v>2783</v>
      </c>
      <c r="D479" s="432"/>
      <c r="E479" s="432"/>
      <c r="F479" s="35" t="s">
        <v>265</v>
      </c>
      <c r="G479" s="56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BP479" s="33"/>
      <c r="BQ479" s="41" t="s">
        <v>2783</v>
      </c>
      <c r="BR479" s="34"/>
    </row>
    <row r="480" spans="1:70" s="3" customFormat="1" ht="15" x14ac:dyDescent="0.25">
      <c r="A480" s="42"/>
      <c r="B480" s="43"/>
      <c r="C480" s="44" t="s">
        <v>3056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6"/>
      <c r="BP480" s="33"/>
      <c r="BQ480" s="41"/>
      <c r="BR480" s="34"/>
    </row>
    <row r="481" spans="1:72" s="3" customFormat="1" ht="67.5" x14ac:dyDescent="0.25">
      <c r="A481" s="35" t="s">
        <v>1957</v>
      </c>
      <c r="B481" s="36" t="s">
        <v>1743</v>
      </c>
      <c r="C481" s="432" t="s">
        <v>2837</v>
      </c>
      <c r="D481" s="432"/>
      <c r="E481" s="432"/>
      <c r="F481" s="35" t="s">
        <v>437</v>
      </c>
      <c r="G481" s="55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BP481" s="33"/>
      <c r="BQ481" s="41" t="s">
        <v>2837</v>
      </c>
      <c r="BR481" s="34"/>
    </row>
    <row r="482" spans="1:72" s="3" customFormat="1" ht="67.5" x14ac:dyDescent="0.25">
      <c r="A482" s="35" t="s">
        <v>1959</v>
      </c>
      <c r="B482" s="36" t="s">
        <v>3057</v>
      </c>
      <c r="C482" s="432" t="s">
        <v>2839</v>
      </c>
      <c r="D482" s="432"/>
      <c r="E482" s="432"/>
      <c r="F482" s="35" t="s">
        <v>184</v>
      </c>
      <c r="G482" s="55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BP482" s="33"/>
      <c r="BQ482" s="41" t="s">
        <v>2839</v>
      </c>
      <c r="BR482" s="34"/>
    </row>
    <row r="483" spans="1:72" s="3" customFormat="1" ht="67.5" x14ac:dyDescent="0.25">
      <c r="A483" s="35" t="s">
        <v>1962</v>
      </c>
      <c r="B483" s="36" t="s">
        <v>3057</v>
      </c>
      <c r="C483" s="432" t="s">
        <v>3058</v>
      </c>
      <c r="D483" s="432"/>
      <c r="E483" s="432"/>
      <c r="F483" s="35" t="s">
        <v>184</v>
      </c>
      <c r="G483" s="55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BP483" s="33"/>
      <c r="BQ483" s="41" t="s">
        <v>3058</v>
      </c>
      <c r="BR483" s="34"/>
    </row>
    <row r="484" spans="1:72" s="3" customFormat="1" ht="67.5" x14ac:dyDescent="0.25">
      <c r="A484" s="35" t="s">
        <v>1964</v>
      </c>
      <c r="B484" s="36" t="s">
        <v>3057</v>
      </c>
      <c r="C484" s="432" t="s">
        <v>3059</v>
      </c>
      <c r="D484" s="432"/>
      <c r="E484" s="432"/>
      <c r="F484" s="35" t="s">
        <v>184</v>
      </c>
      <c r="G484" s="55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BP484" s="33"/>
      <c r="BQ484" s="41" t="s">
        <v>3059</v>
      </c>
      <c r="BR484" s="34"/>
    </row>
    <row r="485" spans="1:72" s="3" customFormat="1" ht="67.5" x14ac:dyDescent="0.25">
      <c r="A485" s="35" t="s">
        <v>1970</v>
      </c>
      <c r="B485" s="36" t="s">
        <v>1778</v>
      </c>
      <c r="C485" s="432" t="s">
        <v>1884</v>
      </c>
      <c r="D485" s="432"/>
      <c r="E485" s="432"/>
      <c r="F485" s="35" t="s">
        <v>184</v>
      </c>
      <c r="G485" s="55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BP485" s="33"/>
      <c r="BQ485" s="41" t="s">
        <v>1884</v>
      </c>
      <c r="BR485" s="34"/>
    </row>
    <row r="486" spans="1:72" s="3" customFormat="1" ht="67.5" x14ac:dyDescent="0.25">
      <c r="A486" s="35" t="s">
        <v>1978</v>
      </c>
      <c r="B486" s="36" t="s">
        <v>2459</v>
      </c>
      <c r="C486" s="432" t="s">
        <v>3848</v>
      </c>
      <c r="D486" s="432"/>
      <c r="E486" s="432"/>
      <c r="F486" s="35" t="s">
        <v>265</v>
      </c>
      <c r="G486" s="55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BP486" s="33"/>
      <c r="BQ486" s="41" t="s">
        <v>3848</v>
      </c>
      <c r="BR486" s="34"/>
    </row>
    <row r="487" spans="1:72" s="3" customFormat="1" ht="67.5" x14ac:dyDescent="0.25">
      <c r="A487" s="35" t="s">
        <v>1984</v>
      </c>
      <c r="B487" s="36" t="s">
        <v>2463</v>
      </c>
      <c r="C487" s="432" t="s">
        <v>3849</v>
      </c>
      <c r="D487" s="432"/>
      <c r="E487" s="432"/>
      <c r="F487" s="35" t="s">
        <v>437</v>
      </c>
      <c r="G487" s="55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BP487" s="33"/>
      <c r="BQ487" s="41" t="s">
        <v>3849</v>
      </c>
      <c r="BR487" s="34"/>
    </row>
    <row r="488" spans="1:72" s="3" customFormat="1" ht="67.5" x14ac:dyDescent="0.25">
      <c r="A488" s="35" t="s">
        <v>1987</v>
      </c>
      <c r="B488" s="36" t="s">
        <v>2463</v>
      </c>
      <c r="C488" s="432" t="s">
        <v>3850</v>
      </c>
      <c r="D488" s="432"/>
      <c r="E488" s="432"/>
      <c r="F488" s="35" t="s">
        <v>437</v>
      </c>
      <c r="G488" s="55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BP488" s="33"/>
      <c r="BQ488" s="41" t="s">
        <v>3850</v>
      </c>
      <c r="BR488" s="34"/>
    </row>
    <row r="489" spans="1:72" s="3" customFormat="1" ht="67.5" x14ac:dyDescent="0.25">
      <c r="A489" s="35" t="s">
        <v>1996</v>
      </c>
      <c r="B489" s="36" t="s">
        <v>2463</v>
      </c>
      <c r="C489" s="432" t="s">
        <v>2466</v>
      </c>
      <c r="D489" s="432"/>
      <c r="E489" s="432"/>
      <c r="F489" s="35" t="s">
        <v>437</v>
      </c>
      <c r="G489" s="55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BP489" s="33"/>
      <c r="BQ489" s="41" t="s">
        <v>2466</v>
      </c>
      <c r="BR489" s="34"/>
    </row>
    <row r="490" spans="1:72" s="3" customFormat="1" ht="67.5" x14ac:dyDescent="0.25">
      <c r="A490" s="35" t="s">
        <v>2317</v>
      </c>
      <c r="B490" s="36" t="s">
        <v>3851</v>
      </c>
      <c r="C490" s="432" t="s">
        <v>3852</v>
      </c>
      <c r="D490" s="432"/>
      <c r="E490" s="432"/>
      <c r="F490" s="35" t="s">
        <v>437</v>
      </c>
      <c r="G490" s="55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BP490" s="33"/>
      <c r="BQ490" s="41" t="s">
        <v>3852</v>
      </c>
      <c r="BR490" s="34"/>
    </row>
    <row r="491" spans="1:72" s="3" customFormat="1" ht="67.5" x14ac:dyDescent="0.25">
      <c r="A491" s="35" t="s">
        <v>3911</v>
      </c>
      <c r="B491" s="36" t="s">
        <v>3853</v>
      </c>
      <c r="C491" s="432" t="s">
        <v>3854</v>
      </c>
      <c r="D491" s="432"/>
      <c r="E491" s="432"/>
      <c r="F491" s="35" t="s">
        <v>184</v>
      </c>
      <c r="G491" s="55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BP491" s="33"/>
      <c r="BQ491" s="41" t="s">
        <v>3854</v>
      </c>
      <c r="BR491" s="34"/>
    </row>
    <row r="492" spans="1:72" s="3" customFormat="1" ht="22.5" x14ac:dyDescent="0.25">
      <c r="A492" s="440" t="s">
        <v>938</v>
      </c>
      <c r="B492" s="441"/>
      <c r="C492" s="441"/>
      <c r="D492" s="441"/>
      <c r="E492" s="441"/>
      <c r="F492" s="441"/>
      <c r="G492" s="441"/>
      <c r="H492" s="441"/>
      <c r="I492" s="441"/>
      <c r="J492" s="441"/>
      <c r="K492" s="442"/>
      <c r="L492" s="39">
        <v>80623518.349999994</v>
      </c>
      <c r="M492" s="39">
        <v>2140133.69</v>
      </c>
      <c r="N492" s="39" t="s">
        <v>3912</v>
      </c>
      <c r="O492" s="39">
        <v>70946271.379999995</v>
      </c>
      <c r="BS492" s="41" t="s">
        <v>938</v>
      </c>
    </row>
    <row r="493" spans="1:72" s="3" customFormat="1" ht="15" x14ac:dyDescent="0.25">
      <c r="A493" s="440" t="s">
        <v>940</v>
      </c>
      <c r="B493" s="441"/>
      <c r="C493" s="441"/>
      <c r="D493" s="441"/>
      <c r="E493" s="441"/>
      <c r="F493" s="441"/>
      <c r="G493" s="441"/>
      <c r="H493" s="441"/>
      <c r="I493" s="441"/>
      <c r="J493" s="441"/>
      <c r="K493" s="442"/>
      <c r="L493" s="39">
        <v>2127764.79</v>
      </c>
      <c r="M493" s="39"/>
      <c r="N493" s="39"/>
      <c r="O493" s="39"/>
      <c r="BS493" s="41" t="s">
        <v>940</v>
      </c>
    </row>
    <row r="494" spans="1:72" s="3" customFormat="1" ht="15" x14ac:dyDescent="0.25">
      <c r="A494" s="437" t="s">
        <v>941</v>
      </c>
      <c r="B494" s="438"/>
      <c r="C494" s="438"/>
      <c r="D494" s="438"/>
      <c r="E494" s="438"/>
      <c r="F494" s="438"/>
      <c r="G494" s="438"/>
      <c r="H494" s="438"/>
      <c r="I494" s="438"/>
      <c r="J494" s="438"/>
      <c r="K494" s="439"/>
      <c r="L494" s="61"/>
      <c r="M494" s="61"/>
      <c r="N494" s="61"/>
      <c r="O494" s="61"/>
      <c r="BS494" s="41"/>
      <c r="BT494" s="2" t="s">
        <v>941</v>
      </c>
    </row>
    <row r="495" spans="1:72" s="3" customFormat="1" ht="15" x14ac:dyDescent="0.25">
      <c r="A495" s="437" t="s">
        <v>3913</v>
      </c>
      <c r="B495" s="438"/>
      <c r="C495" s="438"/>
      <c r="D495" s="438"/>
      <c r="E495" s="438"/>
      <c r="F495" s="438"/>
      <c r="G495" s="438"/>
      <c r="H495" s="438"/>
      <c r="I495" s="438"/>
      <c r="J495" s="438"/>
      <c r="K495" s="439"/>
      <c r="L495" s="61">
        <v>57982.17</v>
      </c>
      <c r="M495" s="61"/>
      <c r="N495" s="61"/>
      <c r="O495" s="61"/>
      <c r="BS495" s="41"/>
      <c r="BT495" s="2" t="s">
        <v>3913</v>
      </c>
    </row>
    <row r="496" spans="1:72" s="3" customFormat="1" ht="15" x14ac:dyDescent="0.25">
      <c r="A496" s="437" t="s">
        <v>3914</v>
      </c>
      <c r="B496" s="438"/>
      <c r="C496" s="438"/>
      <c r="D496" s="438"/>
      <c r="E496" s="438"/>
      <c r="F496" s="438"/>
      <c r="G496" s="438"/>
      <c r="H496" s="438"/>
      <c r="I496" s="438"/>
      <c r="J496" s="438"/>
      <c r="K496" s="439"/>
      <c r="L496" s="61">
        <v>297710.57</v>
      </c>
      <c r="M496" s="61"/>
      <c r="N496" s="61"/>
      <c r="O496" s="61"/>
      <c r="BS496" s="41"/>
      <c r="BT496" s="2" t="s">
        <v>3914</v>
      </c>
    </row>
    <row r="497" spans="1:72" s="3" customFormat="1" ht="23.25" x14ac:dyDescent="0.25">
      <c r="A497" s="437" t="s">
        <v>3915</v>
      </c>
      <c r="B497" s="438"/>
      <c r="C497" s="438"/>
      <c r="D497" s="438"/>
      <c r="E497" s="438"/>
      <c r="F497" s="438"/>
      <c r="G497" s="438"/>
      <c r="H497" s="438"/>
      <c r="I497" s="438"/>
      <c r="J497" s="438"/>
      <c r="K497" s="439"/>
      <c r="L497" s="61">
        <v>1772072.05</v>
      </c>
      <c r="M497" s="61"/>
      <c r="N497" s="61"/>
      <c r="O497" s="61"/>
      <c r="BS497" s="41"/>
      <c r="BT497" s="2" t="s">
        <v>3915</v>
      </c>
    </row>
    <row r="498" spans="1:72" s="3" customFormat="1" ht="15" x14ac:dyDescent="0.25">
      <c r="A498" s="440" t="s">
        <v>945</v>
      </c>
      <c r="B498" s="441"/>
      <c r="C498" s="441"/>
      <c r="D498" s="441"/>
      <c r="E498" s="441"/>
      <c r="F498" s="441"/>
      <c r="G498" s="441"/>
      <c r="H498" s="441"/>
      <c r="I498" s="441"/>
      <c r="J498" s="441"/>
      <c r="K498" s="442"/>
      <c r="L498" s="39">
        <v>1124182.93</v>
      </c>
      <c r="M498" s="39"/>
      <c r="N498" s="39"/>
      <c r="O498" s="39"/>
      <c r="BS498" s="41" t="s">
        <v>945</v>
      </c>
    </row>
    <row r="499" spans="1:72" s="3" customFormat="1" ht="15" x14ac:dyDescent="0.25">
      <c r="A499" s="437" t="s">
        <v>941</v>
      </c>
      <c r="B499" s="438"/>
      <c r="C499" s="438"/>
      <c r="D499" s="438"/>
      <c r="E499" s="438"/>
      <c r="F499" s="438"/>
      <c r="G499" s="438"/>
      <c r="H499" s="438"/>
      <c r="I499" s="438"/>
      <c r="J499" s="438"/>
      <c r="K499" s="439"/>
      <c r="L499" s="61"/>
      <c r="M499" s="61"/>
      <c r="N499" s="61"/>
      <c r="O499" s="61"/>
      <c r="BS499" s="41"/>
      <c r="BT499" s="2" t="s">
        <v>941</v>
      </c>
    </row>
    <row r="500" spans="1:72" s="3" customFormat="1" ht="15" x14ac:dyDescent="0.25">
      <c r="A500" s="437" t="s">
        <v>3916</v>
      </c>
      <c r="B500" s="438"/>
      <c r="C500" s="438"/>
      <c r="D500" s="438"/>
      <c r="E500" s="438"/>
      <c r="F500" s="438"/>
      <c r="G500" s="438"/>
      <c r="H500" s="438"/>
      <c r="I500" s="438"/>
      <c r="J500" s="438"/>
      <c r="K500" s="439"/>
      <c r="L500" s="61">
        <v>26059.4</v>
      </c>
      <c r="M500" s="61"/>
      <c r="N500" s="61"/>
      <c r="O500" s="61"/>
      <c r="BS500" s="41"/>
      <c r="BT500" s="2" t="s">
        <v>3916</v>
      </c>
    </row>
    <row r="501" spans="1:72" s="3" customFormat="1" ht="23.25" x14ac:dyDescent="0.25">
      <c r="A501" s="437" t="s">
        <v>3917</v>
      </c>
      <c r="B501" s="438"/>
      <c r="C501" s="438"/>
      <c r="D501" s="438"/>
      <c r="E501" s="438"/>
      <c r="F501" s="438"/>
      <c r="G501" s="438"/>
      <c r="H501" s="438"/>
      <c r="I501" s="438"/>
      <c r="J501" s="438"/>
      <c r="K501" s="439"/>
      <c r="L501" s="61">
        <v>927572.04</v>
      </c>
      <c r="M501" s="61"/>
      <c r="N501" s="61"/>
      <c r="O501" s="61"/>
      <c r="BS501" s="41"/>
      <c r="BT501" s="2" t="s">
        <v>3917</v>
      </c>
    </row>
    <row r="502" spans="1:72" s="3" customFormat="1" ht="15" x14ac:dyDescent="0.25">
      <c r="A502" s="437" t="s">
        <v>3918</v>
      </c>
      <c r="B502" s="438"/>
      <c r="C502" s="438"/>
      <c r="D502" s="438"/>
      <c r="E502" s="438"/>
      <c r="F502" s="438"/>
      <c r="G502" s="438"/>
      <c r="H502" s="438"/>
      <c r="I502" s="438"/>
      <c r="J502" s="438"/>
      <c r="K502" s="439"/>
      <c r="L502" s="61">
        <v>166091.16</v>
      </c>
      <c r="M502" s="61"/>
      <c r="N502" s="61"/>
      <c r="O502" s="61"/>
      <c r="BS502" s="41"/>
      <c r="BT502" s="2" t="s">
        <v>3918</v>
      </c>
    </row>
    <row r="503" spans="1:72" s="3" customFormat="1" ht="15" x14ac:dyDescent="0.25">
      <c r="A503" s="437" t="s">
        <v>3919</v>
      </c>
      <c r="B503" s="438"/>
      <c r="C503" s="438"/>
      <c r="D503" s="438"/>
      <c r="E503" s="438"/>
      <c r="F503" s="438"/>
      <c r="G503" s="438"/>
      <c r="H503" s="438"/>
      <c r="I503" s="438"/>
      <c r="J503" s="438"/>
      <c r="K503" s="439"/>
      <c r="L503" s="61">
        <v>4460.33</v>
      </c>
      <c r="M503" s="61"/>
      <c r="N503" s="61"/>
      <c r="O503" s="61"/>
      <c r="BS503" s="41"/>
      <c r="BT503" s="2" t="s">
        <v>3919</v>
      </c>
    </row>
    <row r="504" spans="1:72" s="3" customFormat="1" ht="15" x14ac:dyDescent="0.25">
      <c r="A504" s="440" t="s">
        <v>951</v>
      </c>
      <c r="B504" s="441"/>
      <c r="C504" s="441"/>
      <c r="D504" s="441"/>
      <c r="E504" s="441"/>
      <c r="F504" s="441"/>
      <c r="G504" s="441"/>
      <c r="H504" s="441"/>
      <c r="I504" s="441"/>
      <c r="J504" s="441"/>
      <c r="K504" s="442"/>
      <c r="L504" s="39"/>
      <c r="M504" s="39"/>
      <c r="N504" s="39"/>
      <c r="O504" s="39"/>
      <c r="BS504" s="41" t="s">
        <v>951</v>
      </c>
    </row>
    <row r="505" spans="1:72" s="3" customFormat="1" ht="15" x14ac:dyDescent="0.25">
      <c r="A505" s="437" t="s">
        <v>952</v>
      </c>
      <c r="B505" s="438"/>
      <c r="C505" s="438"/>
      <c r="D505" s="438"/>
      <c r="E505" s="438"/>
      <c r="F505" s="438"/>
      <c r="G505" s="438"/>
      <c r="H505" s="438"/>
      <c r="I505" s="438"/>
      <c r="J505" s="438"/>
      <c r="K505" s="439"/>
      <c r="L505" s="61"/>
      <c r="M505" s="61"/>
      <c r="N505" s="61"/>
      <c r="O505" s="61"/>
      <c r="BS505" s="41"/>
      <c r="BT505" s="2" t="s">
        <v>952</v>
      </c>
    </row>
    <row r="506" spans="1:72" s="3" customFormat="1" ht="15" x14ac:dyDescent="0.25">
      <c r="A506" s="437" t="s">
        <v>2007</v>
      </c>
      <c r="B506" s="438"/>
      <c r="C506" s="438"/>
      <c r="D506" s="438"/>
      <c r="E506" s="438"/>
      <c r="F506" s="438"/>
      <c r="G506" s="438"/>
      <c r="H506" s="438"/>
      <c r="I506" s="438"/>
      <c r="J506" s="438"/>
      <c r="K506" s="439"/>
      <c r="L506" s="61"/>
      <c r="M506" s="61"/>
      <c r="N506" s="61"/>
      <c r="O506" s="61"/>
      <c r="BS506" s="41"/>
      <c r="BT506" s="2" t="s">
        <v>2007</v>
      </c>
    </row>
    <row r="507" spans="1:72" s="3" customFormat="1" ht="23.25" x14ac:dyDescent="0.25">
      <c r="A507" s="437" t="s">
        <v>3920</v>
      </c>
      <c r="B507" s="438"/>
      <c r="C507" s="438"/>
      <c r="D507" s="438"/>
      <c r="E507" s="438"/>
      <c r="F507" s="438"/>
      <c r="G507" s="438"/>
      <c r="H507" s="438"/>
      <c r="I507" s="438"/>
      <c r="J507" s="438"/>
      <c r="K507" s="439"/>
      <c r="L507" s="61">
        <v>70518859.969999999</v>
      </c>
      <c r="M507" s="61"/>
      <c r="N507" s="61"/>
      <c r="O507" s="61">
        <v>70518859.969999999</v>
      </c>
      <c r="BS507" s="41"/>
      <c r="BT507" s="2" t="s">
        <v>3920</v>
      </c>
    </row>
    <row r="508" spans="1:72" s="3" customFormat="1" ht="15" x14ac:dyDescent="0.25">
      <c r="A508" s="437" t="s">
        <v>953</v>
      </c>
      <c r="B508" s="438"/>
      <c r="C508" s="438"/>
      <c r="D508" s="438"/>
      <c r="E508" s="438"/>
      <c r="F508" s="438"/>
      <c r="G508" s="438"/>
      <c r="H508" s="438"/>
      <c r="I508" s="438"/>
      <c r="J508" s="438"/>
      <c r="K508" s="439"/>
      <c r="L508" s="61"/>
      <c r="M508" s="61"/>
      <c r="N508" s="61"/>
      <c r="O508" s="61"/>
      <c r="BS508" s="41"/>
      <c r="BT508" s="2" t="s">
        <v>953</v>
      </c>
    </row>
    <row r="509" spans="1:72" s="3" customFormat="1" ht="15" x14ac:dyDescent="0.25">
      <c r="A509" s="437" t="s">
        <v>3921</v>
      </c>
      <c r="B509" s="438"/>
      <c r="C509" s="438"/>
      <c r="D509" s="438"/>
      <c r="E509" s="438"/>
      <c r="F509" s="438"/>
      <c r="G509" s="438"/>
      <c r="H509" s="438"/>
      <c r="I509" s="438"/>
      <c r="J509" s="438"/>
      <c r="K509" s="439"/>
      <c r="L509" s="61">
        <v>9808.1299999999992</v>
      </c>
      <c r="M509" s="61">
        <v>8109.69</v>
      </c>
      <c r="N509" s="61">
        <v>1698.44</v>
      </c>
      <c r="O509" s="61"/>
      <c r="BS509" s="41"/>
      <c r="BT509" s="2" t="s">
        <v>3921</v>
      </c>
    </row>
    <row r="510" spans="1:72" s="3" customFormat="1" ht="15" x14ac:dyDescent="0.25">
      <c r="A510" s="437" t="s">
        <v>3922</v>
      </c>
      <c r="B510" s="438"/>
      <c r="C510" s="438"/>
      <c r="D510" s="438"/>
      <c r="E510" s="438"/>
      <c r="F510" s="438"/>
      <c r="G510" s="438"/>
      <c r="H510" s="438"/>
      <c r="I510" s="438"/>
      <c r="J510" s="438"/>
      <c r="K510" s="439"/>
      <c r="L510" s="61">
        <v>7866.4</v>
      </c>
      <c r="M510" s="61"/>
      <c r="N510" s="61"/>
      <c r="O510" s="61"/>
      <c r="BS510" s="41"/>
      <c r="BT510" s="2" t="s">
        <v>3922</v>
      </c>
    </row>
    <row r="511" spans="1:72" s="3" customFormat="1" ht="15" x14ac:dyDescent="0.25">
      <c r="A511" s="437" t="s">
        <v>3923</v>
      </c>
      <c r="B511" s="438"/>
      <c r="C511" s="438"/>
      <c r="D511" s="438"/>
      <c r="E511" s="438"/>
      <c r="F511" s="438"/>
      <c r="G511" s="438"/>
      <c r="H511" s="438"/>
      <c r="I511" s="438"/>
      <c r="J511" s="438"/>
      <c r="K511" s="439"/>
      <c r="L511" s="61">
        <v>4460.33</v>
      </c>
      <c r="M511" s="61"/>
      <c r="N511" s="61"/>
      <c r="O511" s="61"/>
      <c r="BS511" s="41"/>
      <c r="BT511" s="2" t="s">
        <v>3923</v>
      </c>
    </row>
    <row r="512" spans="1:72" s="3" customFormat="1" ht="15" x14ac:dyDescent="0.25">
      <c r="A512" s="437" t="s">
        <v>957</v>
      </c>
      <c r="B512" s="438"/>
      <c r="C512" s="438"/>
      <c r="D512" s="438"/>
      <c r="E512" s="438"/>
      <c r="F512" s="438"/>
      <c r="G512" s="438"/>
      <c r="H512" s="438"/>
      <c r="I512" s="438"/>
      <c r="J512" s="438"/>
      <c r="K512" s="439"/>
      <c r="L512" s="61">
        <v>22134.86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437" t="s">
        <v>2012</v>
      </c>
      <c r="B513" s="438"/>
      <c r="C513" s="438"/>
      <c r="D513" s="438"/>
      <c r="E513" s="438"/>
      <c r="F513" s="438"/>
      <c r="G513" s="438"/>
      <c r="H513" s="438"/>
      <c r="I513" s="438"/>
      <c r="J513" s="438"/>
      <c r="K513" s="439"/>
      <c r="L513" s="61"/>
      <c r="M513" s="61"/>
      <c r="N513" s="61"/>
      <c r="O513" s="61"/>
      <c r="BS513" s="41"/>
      <c r="BT513" s="2" t="s">
        <v>2012</v>
      </c>
    </row>
    <row r="514" spans="1:72" s="3" customFormat="1" ht="15" x14ac:dyDescent="0.25">
      <c r="A514" s="437" t="s">
        <v>3924</v>
      </c>
      <c r="B514" s="438"/>
      <c r="C514" s="438"/>
      <c r="D514" s="438"/>
      <c r="E514" s="438"/>
      <c r="F514" s="438"/>
      <c r="G514" s="438"/>
      <c r="H514" s="438"/>
      <c r="I514" s="438"/>
      <c r="J514" s="438"/>
      <c r="K514" s="439"/>
      <c r="L514" s="61">
        <v>119329.89</v>
      </c>
      <c r="M514" s="61">
        <v>65148.51</v>
      </c>
      <c r="N514" s="61"/>
      <c r="O514" s="61">
        <v>54181.38</v>
      </c>
      <c r="BS514" s="41"/>
      <c r="BT514" s="2" t="s">
        <v>3924</v>
      </c>
    </row>
    <row r="515" spans="1:72" s="3" customFormat="1" ht="15" x14ac:dyDescent="0.25">
      <c r="A515" s="437" t="s">
        <v>3925</v>
      </c>
      <c r="B515" s="438"/>
      <c r="C515" s="438"/>
      <c r="D515" s="438"/>
      <c r="E515" s="438"/>
      <c r="F515" s="438"/>
      <c r="G515" s="438"/>
      <c r="H515" s="438"/>
      <c r="I515" s="438"/>
      <c r="J515" s="438"/>
      <c r="K515" s="439"/>
      <c r="L515" s="61">
        <v>57982.17</v>
      </c>
      <c r="M515" s="61"/>
      <c r="N515" s="61"/>
      <c r="O515" s="61"/>
      <c r="BS515" s="41"/>
      <c r="BT515" s="2" t="s">
        <v>3925</v>
      </c>
    </row>
    <row r="516" spans="1:72" s="3" customFormat="1" ht="15" x14ac:dyDescent="0.25">
      <c r="A516" s="437" t="s">
        <v>3926</v>
      </c>
      <c r="B516" s="438"/>
      <c r="C516" s="438"/>
      <c r="D516" s="438"/>
      <c r="E516" s="438"/>
      <c r="F516" s="438"/>
      <c r="G516" s="438"/>
      <c r="H516" s="438"/>
      <c r="I516" s="438"/>
      <c r="J516" s="438"/>
      <c r="K516" s="439"/>
      <c r="L516" s="61">
        <v>26059.4</v>
      </c>
      <c r="M516" s="61"/>
      <c r="N516" s="61"/>
      <c r="O516" s="61"/>
      <c r="BS516" s="41"/>
      <c r="BT516" s="2" t="s">
        <v>3926</v>
      </c>
    </row>
    <row r="517" spans="1:72" s="3" customFormat="1" ht="15" x14ac:dyDescent="0.25">
      <c r="A517" s="437" t="s">
        <v>957</v>
      </c>
      <c r="B517" s="438"/>
      <c r="C517" s="438"/>
      <c r="D517" s="438"/>
      <c r="E517" s="438"/>
      <c r="F517" s="438"/>
      <c r="G517" s="438"/>
      <c r="H517" s="438"/>
      <c r="I517" s="438"/>
      <c r="J517" s="438"/>
      <c r="K517" s="439"/>
      <c r="L517" s="61">
        <v>203371.46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437" t="s">
        <v>958</v>
      </c>
      <c r="B518" s="438"/>
      <c r="C518" s="438"/>
      <c r="D518" s="438"/>
      <c r="E518" s="438"/>
      <c r="F518" s="438"/>
      <c r="G518" s="438"/>
      <c r="H518" s="438"/>
      <c r="I518" s="438"/>
      <c r="J518" s="438"/>
      <c r="K518" s="439"/>
      <c r="L518" s="61">
        <v>70744366.290000007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437" t="s">
        <v>959</v>
      </c>
      <c r="B519" s="438"/>
      <c r="C519" s="438"/>
      <c r="D519" s="438"/>
      <c r="E519" s="438"/>
      <c r="F519" s="438"/>
      <c r="G519" s="438"/>
      <c r="H519" s="438"/>
      <c r="I519" s="438"/>
      <c r="J519" s="438"/>
      <c r="K519" s="439"/>
      <c r="L519" s="61"/>
      <c r="M519" s="61"/>
      <c r="N519" s="61"/>
      <c r="O519" s="61"/>
      <c r="BS519" s="41"/>
      <c r="BT519" s="2" t="s">
        <v>959</v>
      </c>
    </row>
    <row r="520" spans="1:72" s="3" customFormat="1" ht="15" x14ac:dyDescent="0.25">
      <c r="A520" s="437" t="s">
        <v>960</v>
      </c>
      <c r="B520" s="438"/>
      <c r="C520" s="438"/>
      <c r="D520" s="438"/>
      <c r="E520" s="438"/>
      <c r="F520" s="438"/>
      <c r="G520" s="438"/>
      <c r="H520" s="438"/>
      <c r="I520" s="438"/>
      <c r="J520" s="438"/>
      <c r="K520" s="439"/>
      <c r="L520" s="61"/>
      <c r="M520" s="61"/>
      <c r="N520" s="61"/>
      <c r="O520" s="61"/>
      <c r="BS520" s="41"/>
      <c r="BT520" s="2" t="s">
        <v>960</v>
      </c>
    </row>
    <row r="521" spans="1:72" s="3" customFormat="1" ht="23.25" x14ac:dyDescent="0.25">
      <c r="A521" s="437" t="s">
        <v>3927</v>
      </c>
      <c r="B521" s="438"/>
      <c r="C521" s="438"/>
      <c r="D521" s="438"/>
      <c r="E521" s="438"/>
      <c r="F521" s="438"/>
      <c r="G521" s="438"/>
      <c r="H521" s="438"/>
      <c r="I521" s="438"/>
      <c r="J521" s="438"/>
      <c r="K521" s="439"/>
      <c r="L521" s="61">
        <v>2496622.62</v>
      </c>
      <c r="M521" s="61">
        <v>1753495.94</v>
      </c>
      <c r="N521" s="61" t="s">
        <v>3928</v>
      </c>
      <c r="O521" s="61">
        <v>361304.67</v>
      </c>
      <c r="BS521" s="41"/>
      <c r="BT521" s="2" t="s">
        <v>3927</v>
      </c>
    </row>
    <row r="522" spans="1:72" s="3" customFormat="1" ht="15" x14ac:dyDescent="0.25">
      <c r="A522" s="437" t="s">
        <v>3929</v>
      </c>
      <c r="B522" s="438"/>
      <c r="C522" s="438"/>
      <c r="D522" s="438"/>
      <c r="E522" s="438"/>
      <c r="F522" s="438"/>
      <c r="G522" s="438"/>
      <c r="H522" s="438"/>
      <c r="I522" s="438"/>
      <c r="J522" s="438"/>
      <c r="K522" s="439"/>
      <c r="L522" s="61">
        <v>1764205.65</v>
      </c>
      <c r="M522" s="61"/>
      <c r="N522" s="61"/>
      <c r="O522" s="61"/>
      <c r="BS522" s="41"/>
      <c r="BT522" s="2" t="s">
        <v>3929</v>
      </c>
    </row>
    <row r="523" spans="1:72" s="3" customFormat="1" ht="15" x14ac:dyDescent="0.25">
      <c r="A523" s="437" t="s">
        <v>3930</v>
      </c>
      <c r="B523" s="438"/>
      <c r="C523" s="438"/>
      <c r="D523" s="438"/>
      <c r="E523" s="438"/>
      <c r="F523" s="438"/>
      <c r="G523" s="438"/>
      <c r="H523" s="438"/>
      <c r="I523" s="438"/>
      <c r="J523" s="438"/>
      <c r="K523" s="439"/>
      <c r="L523" s="61">
        <v>927572.04</v>
      </c>
      <c r="M523" s="61"/>
      <c r="N523" s="61"/>
      <c r="O523" s="61"/>
      <c r="BS523" s="41"/>
      <c r="BT523" s="2" t="s">
        <v>3930</v>
      </c>
    </row>
    <row r="524" spans="1:72" s="3" customFormat="1" ht="15" x14ac:dyDescent="0.25">
      <c r="A524" s="437" t="s">
        <v>957</v>
      </c>
      <c r="B524" s="438"/>
      <c r="C524" s="438"/>
      <c r="D524" s="438"/>
      <c r="E524" s="438"/>
      <c r="F524" s="438"/>
      <c r="G524" s="438"/>
      <c r="H524" s="438"/>
      <c r="I524" s="438"/>
      <c r="J524" s="438"/>
      <c r="K524" s="439"/>
      <c r="L524" s="61">
        <v>5188400.3099999996</v>
      </c>
      <c r="M524" s="61"/>
      <c r="N524" s="61"/>
      <c r="O524" s="61"/>
      <c r="BS524" s="41"/>
      <c r="BT524" s="2" t="s">
        <v>957</v>
      </c>
    </row>
    <row r="525" spans="1:72" s="3" customFormat="1" ht="15" x14ac:dyDescent="0.25">
      <c r="A525" s="437" t="s">
        <v>979</v>
      </c>
      <c r="B525" s="438"/>
      <c r="C525" s="438"/>
      <c r="D525" s="438"/>
      <c r="E525" s="438"/>
      <c r="F525" s="438"/>
      <c r="G525" s="438"/>
      <c r="H525" s="438"/>
      <c r="I525" s="438"/>
      <c r="J525" s="438"/>
      <c r="K525" s="439"/>
      <c r="L525" s="61"/>
      <c r="M525" s="61"/>
      <c r="N525" s="61"/>
      <c r="O525" s="61"/>
      <c r="BS525" s="41"/>
      <c r="BT525" s="2" t="s">
        <v>979</v>
      </c>
    </row>
    <row r="526" spans="1:72" s="3" customFormat="1" ht="15" x14ac:dyDescent="0.25">
      <c r="A526" s="437" t="s">
        <v>3931</v>
      </c>
      <c r="B526" s="438"/>
      <c r="C526" s="438"/>
      <c r="D526" s="438"/>
      <c r="E526" s="438"/>
      <c r="F526" s="438"/>
      <c r="G526" s="438"/>
      <c r="H526" s="438"/>
      <c r="I526" s="438"/>
      <c r="J526" s="438"/>
      <c r="K526" s="439"/>
      <c r="L526" s="61">
        <v>325304.90999999997</v>
      </c>
      <c r="M526" s="61">
        <v>313379.55</v>
      </c>
      <c r="N526" s="61"/>
      <c r="O526" s="61">
        <v>11925.36</v>
      </c>
      <c r="BS526" s="41"/>
      <c r="BT526" s="2" t="s">
        <v>3931</v>
      </c>
    </row>
    <row r="527" spans="1:72" s="3" customFormat="1" ht="15" x14ac:dyDescent="0.25">
      <c r="A527" s="437" t="s">
        <v>3932</v>
      </c>
      <c r="B527" s="438"/>
      <c r="C527" s="438"/>
      <c r="D527" s="438"/>
      <c r="E527" s="438"/>
      <c r="F527" s="438"/>
      <c r="G527" s="438"/>
      <c r="H527" s="438"/>
      <c r="I527" s="438"/>
      <c r="J527" s="438"/>
      <c r="K527" s="439"/>
      <c r="L527" s="61">
        <v>297710.57</v>
      </c>
      <c r="M527" s="61"/>
      <c r="N527" s="61"/>
      <c r="O527" s="61"/>
      <c r="BS527" s="41"/>
      <c r="BT527" s="2" t="s">
        <v>3932</v>
      </c>
    </row>
    <row r="528" spans="1:72" s="3" customFormat="1" ht="15" x14ac:dyDescent="0.25">
      <c r="A528" s="437" t="s">
        <v>3933</v>
      </c>
      <c r="B528" s="438"/>
      <c r="C528" s="438"/>
      <c r="D528" s="438"/>
      <c r="E528" s="438"/>
      <c r="F528" s="438"/>
      <c r="G528" s="438"/>
      <c r="H528" s="438"/>
      <c r="I528" s="438"/>
      <c r="J528" s="438"/>
      <c r="K528" s="439"/>
      <c r="L528" s="61">
        <v>166091.16</v>
      </c>
      <c r="M528" s="61"/>
      <c r="N528" s="61"/>
      <c r="O528" s="61"/>
      <c r="BS528" s="41"/>
      <c r="BT528" s="2" t="s">
        <v>3933</v>
      </c>
    </row>
    <row r="529" spans="1:72" s="3" customFormat="1" ht="15" x14ac:dyDescent="0.25">
      <c r="A529" s="437" t="s">
        <v>957</v>
      </c>
      <c r="B529" s="438"/>
      <c r="C529" s="438"/>
      <c r="D529" s="438"/>
      <c r="E529" s="438"/>
      <c r="F529" s="438"/>
      <c r="G529" s="438"/>
      <c r="H529" s="438"/>
      <c r="I529" s="438"/>
      <c r="J529" s="438"/>
      <c r="K529" s="439"/>
      <c r="L529" s="61">
        <v>789106.64</v>
      </c>
      <c r="M529" s="61"/>
      <c r="N529" s="61"/>
      <c r="O529" s="61"/>
      <c r="BS529" s="41"/>
      <c r="BT529" s="2" t="s">
        <v>957</v>
      </c>
    </row>
    <row r="530" spans="1:72" s="3" customFormat="1" ht="15" x14ac:dyDescent="0.25">
      <c r="A530" s="437" t="s">
        <v>958</v>
      </c>
      <c r="B530" s="438"/>
      <c r="C530" s="438"/>
      <c r="D530" s="438"/>
      <c r="E530" s="438"/>
      <c r="F530" s="438"/>
      <c r="G530" s="438"/>
      <c r="H530" s="438"/>
      <c r="I530" s="438"/>
      <c r="J530" s="438"/>
      <c r="K530" s="439"/>
      <c r="L530" s="61">
        <v>5977506.9500000002</v>
      </c>
      <c r="M530" s="61"/>
      <c r="N530" s="61"/>
      <c r="O530" s="61"/>
      <c r="BS530" s="41"/>
      <c r="BT530" s="2" t="s">
        <v>958</v>
      </c>
    </row>
    <row r="531" spans="1:72" s="3" customFormat="1" ht="15" x14ac:dyDescent="0.25">
      <c r="A531" s="437" t="s">
        <v>983</v>
      </c>
      <c r="B531" s="438"/>
      <c r="C531" s="438"/>
      <c r="D531" s="438"/>
      <c r="E531" s="438"/>
      <c r="F531" s="438"/>
      <c r="G531" s="438"/>
      <c r="H531" s="438"/>
      <c r="I531" s="438"/>
      <c r="J531" s="438"/>
      <c r="K531" s="439"/>
      <c r="L531" s="61"/>
      <c r="M531" s="61"/>
      <c r="N531" s="61"/>
      <c r="O531" s="61"/>
      <c r="BS531" s="41"/>
      <c r="BT531" s="2" t="s">
        <v>983</v>
      </c>
    </row>
    <row r="532" spans="1:72" s="3" customFormat="1" ht="15" x14ac:dyDescent="0.25">
      <c r="A532" s="437" t="s">
        <v>986</v>
      </c>
      <c r="B532" s="438"/>
      <c r="C532" s="438"/>
      <c r="D532" s="438"/>
      <c r="E532" s="438"/>
      <c r="F532" s="438"/>
      <c r="G532" s="438"/>
      <c r="H532" s="438"/>
      <c r="I532" s="438"/>
      <c r="J532" s="438"/>
      <c r="K532" s="439"/>
      <c r="L532" s="61"/>
      <c r="M532" s="61"/>
      <c r="N532" s="61"/>
      <c r="O532" s="61"/>
      <c r="BS532" s="41"/>
      <c r="BT532" s="2" t="s">
        <v>986</v>
      </c>
    </row>
    <row r="533" spans="1:72" s="3" customFormat="1" ht="15" x14ac:dyDescent="0.25">
      <c r="A533" s="437" t="s">
        <v>3934</v>
      </c>
      <c r="B533" s="438"/>
      <c r="C533" s="438"/>
      <c r="D533" s="438"/>
      <c r="E533" s="438"/>
      <c r="F533" s="438"/>
      <c r="G533" s="438"/>
      <c r="H533" s="438"/>
      <c r="I533" s="438"/>
      <c r="J533" s="438"/>
      <c r="K533" s="439"/>
      <c r="L533" s="61">
        <v>7153592.8300000001</v>
      </c>
      <c r="M533" s="61"/>
      <c r="N533" s="61"/>
      <c r="O533" s="61"/>
      <c r="BS533" s="41"/>
      <c r="BT533" s="2" t="s">
        <v>3934</v>
      </c>
    </row>
    <row r="534" spans="1:72" s="3" customFormat="1" ht="15" x14ac:dyDescent="0.25">
      <c r="A534" s="437" t="s">
        <v>958</v>
      </c>
      <c r="B534" s="438"/>
      <c r="C534" s="438"/>
      <c r="D534" s="438"/>
      <c r="E534" s="438"/>
      <c r="F534" s="438"/>
      <c r="G534" s="438"/>
      <c r="H534" s="438"/>
      <c r="I534" s="438"/>
      <c r="J534" s="438"/>
      <c r="K534" s="439"/>
      <c r="L534" s="61">
        <v>7153592.8300000001</v>
      </c>
      <c r="M534" s="61"/>
      <c r="N534" s="61"/>
      <c r="O534" s="61"/>
      <c r="BS534" s="41"/>
      <c r="BT534" s="2" t="s">
        <v>958</v>
      </c>
    </row>
    <row r="535" spans="1:72" s="3" customFormat="1" ht="15" x14ac:dyDescent="0.25">
      <c r="A535" s="437" t="s">
        <v>988</v>
      </c>
      <c r="B535" s="438"/>
      <c r="C535" s="438"/>
      <c r="D535" s="438"/>
      <c r="E535" s="438"/>
      <c r="F535" s="438"/>
      <c r="G535" s="438"/>
      <c r="H535" s="438"/>
      <c r="I535" s="438"/>
      <c r="J535" s="438"/>
      <c r="K535" s="439"/>
      <c r="L535" s="61">
        <v>83875466.069999993</v>
      </c>
      <c r="M535" s="61"/>
      <c r="N535" s="61"/>
      <c r="O535" s="61"/>
      <c r="BS535" s="41"/>
      <c r="BT535" s="2" t="s">
        <v>988</v>
      </c>
    </row>
    <row r="536" spans="1:72" s="3" customFormat="1" ht="15" x14ac:dyDescent="0.25">
      <c r="A536" s="437" t="s">
        <v>989</v>
      </c>
      <c r="B536" s="438"/>
      <c r="C536" s="438"/>
      <c r="D536" s="438"/>
      <c r="E536" s="438"/>
      <c r="F536" s="438"/>
      <c r="G536" s="438"/>
      <c r="H536" s="438"/>
      <c r="I536" s="438"/>
      <c r="J536" s="438"/>
      <c r="K536" s="439"/>
      <c r="L536" s="61"/>
      <c r="M536" s="61"/>
      <c r="N536" s="61"/>
      <c r="O536" s="61"/>
      <c r="BS536" s="41"/>
      <c r="BT536" s="2" t="s">
        <v>989</v>
      </c>
    </row>
    <row r="537" spans="1:72" s="3" customFormat="1" ht="15" x14ac:dyDescent="0.25">
      <c r="A537" s="437" t="s">
        <v>1254</v>
      </c>
      <c r="B537" s="438"/>
      <c r="C537" s="438"/>
      <c r="D537" s="438"/>
      <c r="E537" s="438"/>
      <c r="F537" s="438"/>
      <c r="G537" s="438"/>
      <c r="H537" s="438"/>
      <c r="I537" s="438"/>
      <c r="J537" s="438"/>
      <c r="K537" s="439"/>
      <c r="L537" s="61">
        <v>2140133.69</v>
      </c>
      <c r="M537" s="61"/>
      <c r="N537" s="61"/>
      <c r="O537" s="61"/>
      <c r="BS537" s="41"/>
      <c r="BT537" s="2" t="s">
        <v>1254</v>
      </c>
    </row>
    <row r="538" spans="1:72" s="3" customFormat="1" ht="15" x14ac:dyDescent="0.25">
      <c r="A538" s="437" t="s">
        <v>990</v>
      </c>
      <c r="B538" s="438"/>
      <c r="C538" s="438"/>
      <c r="D538" s="438"/>
      <c r="E538" s="438"/>
      <c r="F538" s="438"/>
      <c r="G538" s="438"/>
      <c r="H538" s="438"/>
      <c r="I538" s="438"/>
      <c r="J538" s="438"/>
      <c r="K538" s="439"/>
      <c r="L538" s="61">
        <v>70946271.379999995</v>
      </c>
      <c r="M538" s="61"/>
      <c r="N538" s="61"/>
      <c r="O538" s="61"/>
      <c r="BS538" s="41"/>
      <c r="BT538" s="2" t="s">
        <v>990</v>
      </c>
    </row>
    <row r="539" spans="1:72" s="3" customFormat="1" ht="15" x14ac:dyDescent="0.25">
      <c r="A539" s="437" t="s">
        <v>991</v>
      </c>
      <c r="B539" s="438"/>
      <c r="C539" s="438"/>
      <c r="D539" s="438"/>
      <c r="E539" s="438"/>
      <c r="F539" s="438"/>
      <c r="G539" s="438"/>
      <c r="H539" s="438"/>
      <c r="I539" s="438"/>
      <c r="J539" s="438"/>
      <c r="K539" s="439"/>
      <c r="L539" s="61">
        <v>383520.45</v>
      </c>
      <c r="M539" s="61"/>
      <c r="N539" s="61"/>
      <c r="O539" s="61"/>
      <c r="BS539" s="41"/>
      <c r="BT539" s="2" t="s">
        <v>991</v>
      </c>
    </row>
    <row r="540" spans="1:72" s="3" customFormat="1" ht="15" x14ac:dyDescent="0.25">
      <c r="A540" s="437" t="s">
        <v>1255</v>
      </c>
      <c r="B540" s="438"/>
      <c r="C540" s="438"/>
      <c r="D540" s="438"/>
      <c r="E540" s="438"/>
      <c r="F540" s="438"/>
      <c r="G540" s="438"/>
      <c r="H540" s="438"/>
      <c r="I540" s="438"/>
      <c r="J540" s="438"/>
      <c r="K540" s="439"/>
      <c r="L540" s="61">
        <v>65272.77</v>
      </c>
      <c r="M540" s="61"/>
      <c r="N540" s="61"/>
      <c r="O540" s="61"/>
      <c r="BS540" s="41"/>
      <c r="BT540" s="2" t="s">
        <v>1255</v>
      </c>
    </row>
    <row r="541" spans="1:72" s="3" customFormat="1" ht="15" x14ac:dyDescent="0.25">
      <c r="A541" s="437" t="s">
        <v>993</v>
      </c>
      <c r="B541" s="438"/>
      <c r="C541" s="438"/>
      <c r="D541" s="438"/>
      <c r="E541" s="438"/>
      <c r="F541" s="438"/>
      <c r="G541" s="438"/>
      <c r="H541" s="438"/>
      <c r="I541" s="438"/>
      <c r="J541" s="438"/>
      <c r="K541" s="439"/>
      <c r="L541" s="61">
        <v>7153592.8300000001</v>
      </c>
      <c r="M541" s="61"/>
      <c r="N541" s="61"/>
      <c r="O541" s="61"/>
      <c r="BS541" s="41"/>
      <c r="BT541" s="2" t="s">
        <v>993</v>
      </c>
    </row>
    <row r="542" spans="1:72" s="3" customFormat="1" ht="15" x14ac:dyDescent="0.25">
      <c r="A542" s="437" t="s">
        <v>994</v>
      </c>
      <c r="B542" s="438"/>
      <c r="C542" s="438"/>
      <c r="D542" s="438"/>
      <c r="E542" s="438"/>
      <c r="F542" s="438"/>
      <c r="G542" s="438"/>
      <c r="H542" s="438"/>
      <c r="I542" s="438"/>
      <c r="J542" s="438"/>
      <c r="K542" s="439"/>
      <c r="L542" s="61">
        <v>2127764.79</v>
      </c>
      <c r="M542" s="61"/>
      <c r="N542" s="61"/>
      <c r="O542" s="61"/>
      <c r="BS542" s="41"/>
      <c r="BT542" s="2" t="s">
        <v>994</v>
      </c>
    </row>
    <row r="543" spans="1:72" s="3" customFormat="1" ht="15" x14ac:dyDescent="0.25">
      <c r="A543" s="437" t="s">
        <v>995</v>
      </c>
      <c r="B543" s="438"/>
      <c r="C543" s="438"/>
      <c r="D543" s="438"/>
      <c r="E543" s="438"/>
      <c r="F543" s="438"/>
      <c r="G543" s="438"/>
      <c r="H543" s="438"/>
      <c r="I543" s="438"/>
      <c r="J543" s="438"/>
      <c r="K543" s="439"/>
      <c r="L543" s="61">
        <v>1124182.93</v>
      </c>
      <c r="M543" s="61"/>
      <c r="N543" s="61"/>
      <c r="O543" s="61"/>
      <c r="BS543" s="41"/>
      <c r="BT543" s="2" t="s">
        <v>995</v>
      </c>
    </row>
    <row r="544" spans="1:72" s="3" customFormat="1" ht="15" x14ac:dyDescent="0.25">
      <c r="A544" s="437" t="s">
        <v>996</v>
      </c>
      <c r="B544" s="438"/>
      <c r="C544" s="438"/>
      <c r="D544" s="438"/>
      <c r="E544" s="438"/>
      <c r="F544" s="438"/>
      <c r="G544" s="438"/>
      <c r="H544" s="438"/>
      <c r="I544" s="438"/>
      <c r="J544" s="438"/>
      <c r="K544" s="439"/>
      <c r="L544" s="61">
        <v>76721873.239999995</v>
      </c>
      <c r="M544" s="61"/>
      <c r="N544" s="61"/>
      <c r="O544" s="61"/>
      <c r="BS544" s="41"/>
      <c r="BT544" s="2" t="s">
        <v>996</v>
      </c>
    </row>
    <row r="545" spans="1:74" s="3" customFormat="1" ht="15" x14ac:dyDescent="0.25">
      <c r="A545" s="437" t="s">
        <v>997</v>
      </c>
      <c r="B545" s="438"/>
      <c r="C545" s="438"/>
      <c r="D545" s="438"/>
      <c r="E545" s="438"/>
      <c r="F545" s="438"/>
      <c r="G545" s="438"/>
      <c r="H545" s="438"/>
      <c r="I545" s="438"/>
      <c r="J545" s="438"/>
      <c r="K545" s="439"/>
      <c r="L545" s="61">
        <v>3989537.41</v>
      </c>
      <c r="M545" s="61"/>
      <c r="N545" s="61"/>
      <c r="O545" s="61"/>
      <c r="BS545" s="41"/>
      <c r="BT545" s="2" t="s">
        <v>997</v>
      </c>
    </row>
    <row r="546" spans="1:74" s="3" customFormat="1" ht="15" x14ac:dyDescent="0.25">
      <c r="A546" s="440" t="s">
        <v>988</v>
      </c>
      <c r="B546" s="441"/>
      <c r="C546" s="441"/>
      <c r="D546" s="441"/>
      <c r="E546" s="441"/>
      <c r="F546" s="441"/>
      <c r="G546" s="441"/>
      <c r="H546" s="441"/>
      <c r="I546" s="441"/>
      <c r="J546" s="441"/>
      <c r="K546" s="442"/>
      <c r="L546" s="39">
        <v>80711410.650000006</v>
      </c>
      <c r="M546" s="39"/>
      <c r="N546" s="39"/>
      <c r="O546" s="39"/>
      <c r="BS546" s="41"/>
      <c r="BU546" s="41" t="s">
        <v>988</v>
      </c>
    </row>
    <row r="547" spans="1:74" s="3" customFormat="1" ht="15" x14ac:dyDescent="0.25">
      <c r="A547" s="437" t="s">
        <v>998</v>
      </c>
      <c r="B547" s="438"/>
      <c r="C547" s="438"/>
      <c r="D547" s="438"/>
      <c r="E547" s="438"/>
      <c r="F547" s="438"/>
      <c r="G547" s="438"/>
      <c r="H547" s="438"/>
      <c r="I547" s="438"/>
      <c r="J547" s="438"/>
      <c r="K547" s="439"/>
      <c r="L547" s="61">
        <v>1694939.62</v>
      </c>
      <c r="M547" s="61"/>
      <c r="N547" s="61"/>
      <c r="O547" s="61"/>
      <c r="BS547" s="41"/>
      <c r="BT547" s="2" t="s">
        <v>998</v>
      </c>
      <c r="BU547" s="41"/>
    </row>
    <row r="548" spans="1:74" s="3" customFormat="1" ht="15" x14ac:dyDescent="0.25">
      <c r="A548" s="437" t="s">
        <v>999</v>
      </c>
      <c r="B548" s="438"/>
      <c r="C548" s="438"/>
      <c r="D548" s="438"/>
      <c r="E548" s="438"/>
      <c r="F548" s="438"/>
      <c r="G548" s="438"/>
      <c r="H548" s="438"/>
      <c r="I548" s="438"/>
      <c r="J548" s="438"/>
      <c r="K548" s="439"/>
      <c r="L548" s="61">
        <v>2824899.37</v>
      </c>
      <c r="M548" s="61"/>
      <c r="N548" s="61"/>
      <c r="O548" s="61"/>
      <c r="BS548" s="41"/>
      <c r="BT548" s="2" t="s">
        <v>999</v>
      </c>
      <c r="BU548" s="41"/>
    </row>
    <row r="549" spans="1:74" s="3" customFormat="1" ht="15" x14ac:dyDescent="0.25">
      <c r="A549" s="437" t="s">
        <v>1000</v>
      </c>
      <c r="B549" s="438"/>
      <c r="C549" s="438"/>
      <c r="D549" s="438"/>
      <c r="E549" s="438"/>
      <c r="F549" s="438"/>
      <c r="G549" s="438"/>
      <c r="H549" s="438"/>
      <c r="I549" s="438"/>
      <c r="J549" s="438"/>
      <c r="K549" s="439"/>
      <c r="L549" s="61">
        <v>2017785.27</v>
      </c>
      <c r="M549" s="61"/>
      <c r="N549" s="61"/>
      <c r="O549" s="61"/>
      <c r="BS549" s="41"/>
      <c r="BT549" s="2" t="s">
        <v>1000</v>
      </c>
      <c r="BU549" s="41"/>
    </row>
    <row r="550" spans="1:74" s="3" customFormat="1" ht="15" x14ac:dyDescent="0.25">
      <c r="A550" s="437" t="s">
        <v>1001</v>
      </c>
      <c r="B550" s="438"/>
      <c r="C550" s="438"/>
      <c r="D550" s="438"/>
      <c r="E550" s="438"/>
      <c r="F550" s="438"/>
      <c r="G550" s="438"/>
      <c r="H550" s="438"/>
      <c r="I550" s="438"/>
      <c r="J550" s="438"/>
      <c r="K550" s="439"/>
      <c r="L550" s="61">
        <v>1614228.21</v>
      </c>
      <c r="M550" s="61"/>
      <c r="N550" s="61"/>
      <c r="O550" s="61"/>
      <c r="BS550" s="41"/>
      <c r="BT550" s="2" t="s">
        <v>1001</v>
      </c>
      <c r="BU550" s="41"/>
    </row>
    <row r="551" spans="1:74" s="3" customFormat="1" ht="15" x14ac:dyDescent="0.25">
      <c r="A551" s="440" t="s">
        <v>988</v>
      </c>
      <c r="B551" s="441"/>
      <c r="C551" s="441"/>
      <c r="D551" s="441"/>
      <c r="E551" s="441"/>
      <c r="F551" s="441"/>
      <c r="G551" s="441"/>
      <c r="H551" s="441"/>
      <c r="I551" s="441"/>
      <c r="J551" s="441"/>
      <c r="K551" s="442"/>
      <c r="L551" s="39">
        <v>88863263.120000005</v>
      </c>
      <c r="M551" s="39"/>
      <c r="N551" s="39"/>
      <c r="O551" s="39"/>
      <c r="BS551" s="41"/>
      <c r="BU551" s="41" t="s">
        <v>988</v>
      </c>
    </row>
    <row r="552" spans="1:74" s="3" customFormat="1" ht="15" x14ac:dyDescent="0.25">
      <c r="A552" s="437" t="s">
        <v>3935</v>
      </c>
      <c r="B552" s="438"/>
      <c r="C552" s="438"/>
      <c r="D552" s="438"/>
      <c r="E552" s="438"/>
      <c r="F552" s="438"/>
      <c r="G552" s="438"/>
      <c r="H552" s="438"/>
      <c r="I552" s="438"/>
      <c r="J552" s="438"/>
      <c r="K552" s="439"/>
      <c r="L552" s="61">
        <v>96016855.950000003</v>
      </c>
      <c r="M552" s="61"/>
      <c r="N552" s="61"/>
      <c r="O552" s="61"/>
      <c r="BS552" s="41"/>
      <c r="BT552" s="2" t="s">
        <v>3935</v>
      </c>
      <c r="BU552" s="41"/>
    </row>
    <row r="553" spans="1:74" s="3" customFormat="1" ht="15" x14ac:dyDescent="0.25">
      <c r="A553" s="437" t="s">
        <v>1003</v>
      </c>
      <c r="B553" s="438"/>
      <c r="C553" s="438"/>
      <c r="D553" s="438"/>
      <c r="E553" s="438"/>
      <c r="F553" s="438"/>
      <c r="G553" s="438"/>
      <c r="H553" s="438"/>
      <c r="I553" s="438"/>
      <c r="J553" s="438"/>
      <c r="K553" s="439"/>
      <c r="L553" s="61">
        <v>2880505.68</v>
      </c>
      <c r="M553" s="61"/>
      <c r="N553" s="61"/>
      <c r="O553" s="61"/>
      <c r="BS553" s="41"/>
      <c r="BT553" s="2" t="s">
        <v>1003</v>
      </c>
      <c r="BU553" s="41"/>
    </row>
    <row r="554" spans="1:74" s="3" customFormat="1" ht="15" x14ac:dyDescent="0.25">
      <c r="A554" s="440" t="s">
        <v>1004</v>
      </c>
      <c r="B554" s="441"/>
      <c r="C554" s="441"/>
      <c r="D554" s="441"/>
      <c r="E554" s="441"/>
      <c r="F554" s="441"/>
      <c r="G554" s="441"/>
      <c r="H554" s="441"/>
      <c r="I554" s="441"/>
      <c r="J554" s="441"/>
      <c r="K554" s="442"/>
      <c r="L554" s="39">
        <v>98897361.629999995</v>
      </c>
      <c r="M554" s="39"/>
      <c r="N554" s="39"/>
      <c r="O554" s="39"/>
      <c r="BS554" s="41"/>
      <c r="BU554" s="41" t="s">
        <v>1004</v>
      </c>
    </row>
    <row r="555" spans="1:74" s="3" customFormat="1" ht="15" x14ac:dyDescent="0.25">
      <c r="A555" s="437" t="s">
        <v>1005</v>
      </c>
      <c r="B555" s="438"/>
      <c r="C555" s="438"/>
      <c r="D555" s="438"/>
      <c r="E555" s="438"/>
      <c r="F555" s="438"/>
      <c r="G555" s="438"/>
      <c r="H555" s="438"/>
      <c r="I555" s="438"/>
      <c r="J555" s="438"/>
      <c r="K555" s="439"/>
      <c r="L555" s="61">
        <v>19779472.329999998</v>
      </c>
      <c r="M555" s="61"/>
      <c r="N555" s="61"/>
      <c r="O555" s="61"/>
      <c r="BS555" s="41"/>
      <c r="BT555" s="2" t="s">
        <v>1005</v>
      </c>
      <c r="BU555" s="41"/>
    </row>
    <row r="556" spans="1:74" s="3" customFormat="1" ht="15" x14ac:dyDescent="0.25">
      <c r="A556" s="440" t="s">
        <v>1006</v>
      </c>
      <c r="B556" s="441"/>
      <c r="C556" s="441"/>
      <c r="D556" s="441"/>
      <c r="E556" s="441"/>
      <c r="F556" s="441"/>
      <c r="G556" s="441"/>
      <c r="H556" s="441"/>
      <c r="I556" s="441"/>
      <c r="J556" s="441"/>
      <c r="K556" s="442"/>
      <c r="L556" s="39">
        <v>118676833.95999999</v>
      </c>
      <c r="M556" s="39"/>
      <c r="N556" s="39"/>
      <c r="O556" s="39"/>
      <c r="BS556" s="41"/>
      <c r="BU556" s="41"/>
      <c r="BV556" s="41" t="s">
        <v>1006</v>
      </c>
    </row>
    <row r="557" spans="1:74" s="3" customFormat="1" ht="53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74" s="16" customFormat="1" ht="12.75" customHeight="1" x14ac:dyDescent="0.2">
      <c r="A558" s="444" t="s">
        <v>1257</v>
      </c>
      <c r="B558" s="444"/>
      <c r="C558" s="444"/>
      <c r="D558" s="444"/>
      <c r="E558" s="444"/>
      <c r="F558" s="444"/>
      <c r="G558" s="444"/>
      <c r="H558" s="444"/>
      <c r="I558" s="444"/>
      <c r="J558" s="444"/>
      <c r="K558" s="444"/>
      <c r="L558" s="444"/>
      <c r="M558" s="444"/>
      <c r="N558" s="444"/>
      <c r="O558" s="444"/>
      <c r="P558" s="62"/>
      <c r="Q558" s="62"/>
      <c r="R558" s="62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</row>
    <row r="559" spans="1:74" s="16" customFormat="1" ht="12.75" customHeight="1" x14ac:dyDescent="0.2">
      <c r="A559" s="443" t="s">
        <v>1008</v>
      </c>
      <c r="B559" s="443"/>
      <c r="C559" s="443"/>
      <c r="D559" s="443"/>
      <c r="E559" s="443"/>
      <c r="F559" s="443"/>
      <c r="G559" s="443"/>
      <c r="H559" s="443"/>
      <c r="I559" s="443"/>
      <c r="J559" s="443"/>
      <c r="K559" s="443"/>
      <c r="L559" s="443"/>
      <c r="M559" s="443"/>
      <c r="N559" s="443"/>
      <c r="O559" s="443"/>
      <c r="P559" s="63"/>
      <c r="Q559" s="63"/>
      <c r="R559" s="63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</row>
    <row r="560" spans="1:74" s="16" customFormat="1" ht="13.5" customHeight="1" x14ac:dyDescent="0.25">
      <c r="A560" s="14"/>
      <c r="B560" s="14"/>
      <c r="C560" s="14"/>
      <c r="D560" s="14"/>
      <c r="E560" s="14"/>
      <c r="F560" s="14"/>
      <c r="G560" s="14"/>
      <c r="H560" s="64"/>
      <c r="I560" s="10"/>
      <c r="J560" s="10"/>
      <c r="K560" s="10"/>
      <c r="L560" s="10"/>
      <c r="M560" s="14"/>
      <c r="N560" s="14"/>
      <c r="O560" s="14"/>
      <c r="P560" s="3"/>
      <c r="Q560" s="3"/>
      <c r="R560" s="3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</row>
    <row r="561" spans="1:74" s="16" customFormat="1" ht="12.75" customHeight="1" x14ac:dyDescent="0.2">
      <c r="A561" s="444" t="s">
        <v>2024</v>
      </c>
      <c r="B561" s="444"/>
      <c r="C561" s="444"/>
      <c r="D561" s="444"/>
      <c r="E561" s="444"/>
      <c r="F561" s="444"/>
      <c r="G561" s="444"/>
      <c r="H561" s="444"/>
      <c r="I561" s="444"/>
      <c r="J561" s="444"/>
      <c r="K561" s="444"/>
      <c r="L561" s="444"/>
      <c r="M561" s="444"/>
      <c r="N561" s="444"/>
      <c r="O561" s="444"/>
      <c r="P561" s="62"/>
      <c r="Q561" s="62"/>
      <c r="R561" s="62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</row>
    <row r="562" spans="1:74" s="16" customFormat="1" ht="12.75" customHeight="1" x14ac:dyDescent="0.2">
      <c r="A562" s="443" t="s">
        <v>1008</v>
      </c>
      <c r="B562" s="443"/>
      <c r="C562" s="443"/>
      <c r="D562" s="443"/>
      <c r="E562" s="443"/>
      <c r="F562" s="443"/>
      <c r="G562" s="443"/>
      <c r="H562" s="443"/>
      <c r="I562" s="443"/>
      <c r="J562" s="443"/>
      <c r="K562" s="443"/>
      <c r="L562" s="443"/>
      <c r="M562" s="443"/>
      <c r="N562" s="443"/>
      <c r="O562" s="443"/>
      <c r="P562" s="63"/>
      <c r="Q562" s="63"/>
      <c r="R562" s="63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74" s="16" customFormat="1" ht="13.5" customHeight="1" x14ac:dyDescent="0.25">
      <c r="A563" s="14"/>
      <c r="B563" s="14"/>
      <c r="C563" s="14"/>
      <c r="D563" s="14"/>
      <c r="E563" s="14"/>
      <c r="F563" s="14"/>
      <c r="G563" s="14"/>
      <c r="H563" s="64"/>
      <c r="I563" s="10"/>
      <c r="J563" s="10"/>
      <c r="K563" s="10"/>
      <c r="L563" s="10"/>
      <c r="M563" s="14"/>
      <c r="N563" s="14"/>
      <c r="O563" s="14"/>
      <c r="P563" s="3"/>
      <c r="Q563" s="3"/>
      <c r="R563" s="3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</row>
    <row r="564" spans="1:74" s="16" customFormat="1" ht="12.75" customHeight="1" x14ac:dyDescent="0.2">
      <c r="A564" s="444" t="s">
        <v>2025</v>
      </c>
      <c r="B564" s="444"/>
      <c r="C564" s="444"/>
      <c r="D564" s="444"/>
      <c r="E564" s="444"/>
      <c r="F564" s="444"/>
      <c r="G564" s="444"/>
      <c r="H564" s="444"/>
      <c r="I564" s="444"/>
      <c r="J564" s="444"/>
      <c r="K564" s="444"/>
      <c r="L564" s="444"/>
      <c r="M564" s="444"/>
      <c r="N564" s="444"/>
      <c r="O564" s="444"/>
      <c r="P564" s="62"/>
      <c r="Q564" s="62"/>
      <c r="R564" s="62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</row>
    <row r="565" spans="1:74" s="16" customFormat="1" ht="12.75" customHeight="1" x14ac:dyDescent="0.2">
      <c r="A565" s="443" t="s">
        <v>1008</v>
      </c>
      <c r="B565" s="443"/>
      <c r="C565" s="443"/>
      <c r="D565" s="443"/>
      <c r="E565" s="443"/>
      <c r="F565" s="443"/>
      <c r="G565" s="443"/>
      <c r="H565" s="443"/>
      <c r="I565" s="443"/>
      <c r="J565" s="443"/>
      <c r="K565" s="443"/>
      <c r="L565" s="443"/>
      <c r="M565" s="443"/>
      <c r="N565" s="443"/>
      <c r="O565" s="443"/>
      <c r="P565" s="63"/>
      <c r="Q565" s="63"/>
      <c r="R565" s="63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</row>
    <row r="566" spans="1:74" s="16" customFormat="1" ht="13.5" customHeight="1" x14ac:dyDescent="0.25">
      <c r="A566" s="14"/>
      <c r="B566" s="14"/>
      <c r="C566" s="14"/>
      <c r="D566" s="14"/>
      <c r="E566" s="14"/>
      <c r="F566" s="14"/>
      <c r="G566" s="14"/>
      <c r="H566" s="64"/>
      <c r="I566" s="10"/>
      <c r="J566" s="10"/>
      <c r="K566" s="10"/>
      <c r="L566" s="10"/>
      <c r="M566" s="14"/>
      <c r="N566" s="14"/>
      <c r="O566" s="14"/>
      <c r="P566" s="3"/>
      <c r="Q566" s="3"/>
      <c r="R566" s="3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</row>
    <row r="567" spans="1:74" s="3" customFormat="1" ht="15" x14ac:dyDescent="0.25">
      <c r="A567" s="4"/>
      <c r="B567" s="4"/>
      <c r="C567" s="4"/>
      <c r="D567" s="4"/>
      <c r="E567" s="4"/>
      <c r="F567" s="4"/>
      <c r="G567" s="4"/>
      <c r="H567" s="14"/>
      <c r="I567" s="65"/>
      <c r="J567" s="65"/>
      <c r="K567" s="65"/>
      <c r="L567" s="65"/>
      <c r="M567" s="4"/>
      <c r="N567" s="4"/>
      <c r="O567" s="4"/>
    </row>
  </sheetData>
  <mergeCells count="333">
    <mergeCell ref="A565:O565"/>
    <mergeCell ref="A558:O558"/>
    <mergeCell ref="A559:O559"/>
    <mergeCell ref="A561:O561"/>
    <mergeCell ref="A562:O562"/>
    <mergeCell ref="A564:O564"/>
    <mergeCell ref="A552:K552"/>
    <mergeCell ref="A553:K553"/>
    <mergeCell ref="A554:K554"/>
    <mergeCell ref="A555:K555"/>
    <mergeCell ref="A556:K55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561F-8DEE-415E-BCEA-A23B43F1F875}">
  <sheetPr filterMode="1">
    <tabColor rgb="FFFFFF00"/>
    <pageSetUpPr fitToPage="1"/>
  </sheetPr>
  <dimension ref="A1:CQ482"/>
  <sheetViews>
    <sheetView tabSelected="1" topLeftCell="A73" workbookViewId="0">
      <selection activeCell="E505" sqref="E505"/>
    </sheetView>
  </sheetViews>
  <sheetFormatPr defaultColWidth="9.140625" defaultRowHeight="11.25" customHeight="1" outlineLevelRow="1" outlineLevelCol="1" x14ac:dyDescent="0.2"/>
  <cols>
    <col min="1" max="1" width="9" style="213" customWidth="1"/>
    <col min="2" max="2" width="20.140625" style="213" customWidth="1"/>
    <col min="3" max="4" width="10.42578125" style="213" customWidth="1"/>
    <col min="5" max="5" width="13.28515625" style="213" customWidth="1"/>
    <col min="6" max="6" width="10.7109375" style="241" customWidth="1"/>
    <col min="7" max="7" width="10.7109375" style="213" customWidth="1"/>
    <col min="8" max="11" width="10.7109375" style="213" hidden="1" customWidth="1"/>
    <col min="12" max="12" width="12.85546875" style="213" hidden="1" customWidth="1"/>
    <col min="13" max="15" width="10.7109375" style="213" hidden="1" customWidth="1"/>
    <col min="16" max="16" width="10.42578125" style="213" hidden="1" customWidth="1" outlineLevel="1"/>
    <col min="17" max="18" width="10.7109375" style="213" hidden="1" customWidth="1" outlineLevel="1"/>
    <col min="19" max="19" width="14.28515625" style="213" hidden="1" customWidth="1" outlineLevel="1"/>
    <col min="20" max="20" width="16.28515625" style="213" hidden="1" customWidth="1" outlineLevel="1"/>
    <col min="21" max="21" width="17.140625" style="213" hidden="1" customWidth="1" collapsed="1"/>
    <col min="22" max="22" width="14" style="214" customWidth="1"/>
    <col min="23" max="23" width="12" style="215" customWidth="1"/>
    <col min="24" max="24" width="13.85546875" style="216" customWidth="1"/>
    <col min="25" max="25" width="20.7109375" style="217" customWidth="1"/>
    <col min="26" max="73" width="10.7109375" style="128" customWidth="1"/>
    <col min="74" max="94" width="10.7109375" style="213" customWidth="1"/>
    <col min="95" max="16384" width="9.140625" style="213"/>
  </cols>
  <sheetData>
    <row r="1" spans="1:57" s="122" customFormat="1" ht="18.75" x14ac:dyDescent="0.25">
      <c r="A1" s="119"/>
      <c r="B1" s="119"/>
      <c r="C1" s="119"/>
      <c r="D1" s="119"/>
      <c r="E1" s="119"/>
      <c r="F1" s="120"/>
      <c r="G1" s="119"/>
      <c r="H1" s="119"/>
      <c r="I1" s="119"/>
      <c r="J1" s="119"/>
      <c r="K1" s="119"/>
      <c r="L1" s="119"/>
      <c r="M1" s="119"/>
      <c r="N1" s="121"/>
      <c r="O1" s="119"/>
      <c r="V1" s="123"/>
      <c r="W1" s="124"/>
      <c r="X1" s="125"/>
      <c r="Y1" s="126"/>
    </row>
    <row r="2" spans="1:57" s="122" customFormat="1" ht="11.25" customHeight="1" x14ac:dyDescent="0.25">
      <c r="A2" s="400" t="s">
        <v>0</v>
      </c>
      <c r="B2" s="400"/>
      <c r="C2" s="400"/>
      <c r="D2" s="127"/>
      <c r="E2" s="119"/>
      <c r="F2" s="120"/>
      <c r="G2" s="119"/>
      <c r="H2" s="119"/>
      <c r="I2" s="119"/>
      <c r="J2" s="119"/>
      <c r="K2" s="119"/>
      <c r="L2" s="400" t="s">
        <v>1</v>
      </c>
      <c r="M2" s="400"/>
      <c r="N2" s="400"/>
      <c r="O2" s="400"/>
      <c r="V2" s="123"/>
      <c r="W2" s="124"/>
      <c r="X2" s="125"/>
      <c r="Y2" s="126"/>
    </row>
    <row r="3" spans="1:57" s="122" customFormat="1" ht="11.25" customHeight="1" x14ac:dyDescent="0.25">
      <c r="A3" s="401"/>
      <c r="B3" s="401"/>
      <c r="C3" s="401"/>
      <c r="D3" s="401"/>
      <c r="E3" s="119"/>
      <c r="F3" s="120"/>
      <c r="G3" s="119"/>
      <c r="H3" s="119"/>
      <c r="I3" s="119"/>
      <c r="J3" s="119"/>
      <c r="K3" s="402"/>
      <c r="L3" s="402"/>
      <c r="M3" s="402"/>
      <c r="N3" s="402"/>
      <c r="O3" s="402"/>
      <c r="V3" s="123"/>
      <c r="W3" s="124"/>
      <c r="X3" s="125"/>
      <c r="Y3" s="126"/>
    </row>
    <row r="4" spans="1:57" s="122" customFormat="1" ht="18.75" x14ac:dyDescent="0.25">
      <c r="A4" s="403"/>
      <c r="B4" s="403"/>
      <c r="C4" s="403"/>
      <c r="D4" s="403"/>
      <c r="E4" s="119"/>
      <c r="F4" s="120"/>
      <c r="G4" s="119"/>
      <c r="H4" s="119"/>
      <c r="I4" s="119"/>
      <c r="J4" s="119"/>
      <c r="K4" s="403"/>
      <c r="L4" s="403"/>
      <c r="M4" s="403"/>
      <c r="N4" s="403"/>
      <c r="O4" s="403"/>
      <c r="V4" s="123"/>
      <c r="W4" s="124"/>
      <c r="X4" s="125"/>
      <c r="Y4" s="126"/>
      <c r="Z4" s="128"/>
      <c r="AA4" s="128"/>
    </row>
    <row r="5" spans="1:57" s="122" customFormat="1" ht="11.25" customHeight="1" x14ac:dyDescent="0.25">
      <c r="A5" s="129"/>
      <c r="B5" s="130"/>
      <c r="C5" s="131"/>
      <c r="D5" s="131"/>
      <c r="E5" s="119"/>
      <c r="F5" s="120"/>
      <c r="G5" s="119"/>
      <c r="H5" s="119"/>
      <c r="I5" s="119"/>
      <c r="J5" s="119"/>
      <c r="K5" s="129"/>
      <c r="L5" s="129"/>
      <c r="M5" s="129"/>
      <c r="N5" s="129"/>
      <c r="O5" s="130"/>
      <c r="V5" s="123"/>
      <c r="W5" s="124"/>
      <c r="X5" s="125"/>
      <c r="Y5" s="126"/>
    </row>
    <row r="6" spans="1:57" s="122" customFormat="1" ht="11.25" customHeight="1" x14ac:dyDescent="0.25">
      <c r="A6" s="119" t="s">
        <v>3</v>
      </c>
      <c r="B6" s="132"/>
      <c r="C6" s="132"/>
      <c r="D6" s="132"/>
      <c r="E6" s="119"/>
      <c r="F6" s="120"/>
      <c r="G6" s="119"/>
      <c r="H6" s="119"/>
      <c r="I6" s="119"/>
      <c r="J6" s="119"/>
      <c r="K6" s="119"/>
      <c r="L6" s="119"/>
      <c r="M6" s="132"/>
      <c r="N6" s="132"/>
      <c r="O6" s="133" t="s">
        <v>3</v>
      </c>
      <c r="V6" s="123"/>
      <c r="W6" s="124"/>
      <c r="X6" s="125"/>
      <c r="Y6" s="126"/>
    </row>
    <row r="7" spans="1:57" s="122" customFormat="1" ht="11.25" customHeight="1" x14ac:dyDescent="0.25">
      <c r="A7" s="119"/>
      <c r="B7" s="119"/>
      <c r="C7" s="119"/>
      <c r="D7" s="119"/>
      <c r="E7" s="119"/>
      <c r="F7" s="120"/>
      <c r="G7" s="119"/>
      <c r="H7" s="119"/>
      <c r="I7" s="119"/>
      <c r="J7" s="121"/>
      <c r="K7" s="119"/>
      <c r="L7" s="119"/>
      <c r="M7" s="119"/>
      <c r="N7" s="119"/>
      <c r="O7" s="119"/>
      <c r="V7" s="123"/>
      <c r="W7" s="124"/>
      <c r="X7" s="125"/>
      <c r="Y7" s="126"/>
    </row>
    <row r="8" spans="1:57" s="122" customFormat="1" ht="18.75" x14ac:dyDescent="0.25">
      <c r="A8" s="397" t="s">
        <v>1260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V8" s="123"/>
      <c r="W8" s="124"/>
      <c r="X8" s="125"/>
      <c r="Y8" s="126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</row>
    <row r="9" spans="1:57" s="122" customFormat="1" ht="18.75" x14ac:dyDescent="0.25">
      <c r="A9" s="398" t="s">
        <v>4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V9" s="123"/>
      <c r="W9" s="124"/>
      <c r="X9" s="125"/>
      <c r="Y9" s="126"/>
    </row>
    <row r="10" spans="1:57" s="122" customFormat="1" ht="18.75" x14ac:dyDescent="0.25">
      <c r="A10" s="135"/>
      <c r="B10" s="135"/>
      <c r="C10" s="135"/>
      <c r="D10" s="135"/>
      <c r="E10" s="135"/>
      <c r="F10" s="136"/>
      <c r="G10" s="135"/>
      <c r="H10" s="135"/>
      <c r="I10" s="135"/>
      <c r="J10" s="135"/>
      <c r="K10" s="135"/>
      <c r="L10" s="135"/>
      <c r="M10" s="135"/>
      <c r="N10" s="135"/>
      <c r="O10" s="119"/>
      <c r="V10" s="123"/>
      <c r="W10" s="124"/>
      <c r="X10" s="125"/>
      <c r="Y10" s="126"/>
    </row>
    <row r="11" spans="1:57" s="122" customFormat="1" ht="28.5" customHeight="1" x14ac:dyDescent="0.25">
      <c r="A11" s="399" t="s">
        <v>5188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V11" s="123"/>
      <c r="W11" s="124"/>
      <c r="X11" s="125"/>
      <c r="Y11" s="126"/>
    </row>
    <row r="12" spans="1:57" s="122" customFormat="1" ht="21" customHeight="1" x14ac:dyDescent="0.25">
      <c r="A12" s="398" t="s">
        <v>6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V12" s="123"/>
      <c r="W12" s="124"/>
      <c r="X12" s="125"/>
      <c r="Y12" s="126"/>
    </row>
    <row r="13" spans="1:57" s="122" customFormat="1" ht="18.75" x14ac:dyDescent="0.25">
      <c r="A13" s="397" t="s">
        <v>5189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V13" s="123"/>
      <c r="W13" s="124"/>
      <c r="X13" s="125"/>
      <c r="Y13" s="126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</row>
    <row r="14" spans="1:57" s="122" customFormat="1" ht="15.75" customHeight="1" x14ac:dyDescent="0.25">
      <c r="A14" s="398" t="s">
        <v>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V14" s="123"/>
      <c r="W14" s="124"/>
      <c r="X14" s="125"/>
      <c r="Y14" s="126"/>
    </row>
    <row r="15" spans="1:57" s="122" customFormat="1" ht="30.75" customHeight="1" x14ac:dyDescent="0.25">
      <c r="A15" s="119"/>
      <c r="B15" s="137" t="s">
        <v>9</v>
      </c>
      <c r="C15" s="389" t="s">
        <v>5190</v>
      </c>
      <c r="D15" s="389"/>
      <c r="E15" s="389"/>
      <c r="F15" s="389"/>
      <c r="G15" s="389"/>
      <c r="H15" s="138"/>
      <c r="I15" s="138"/>
      <c r="J15" s="138"/>
      <c r="K15" s="138"/>
      <c r="L15" s="138"/>
      <c r="M15" s="138"/>
      <c r="N15" s="138"/>
      <c r="O15" s="138"/>
      <c r="V15" s="123"/>
      <c r="W15" s="124"/>
      <c r="X15" s="125"/>
      <c r="Y15" s="126"/>
    </row>
    <row r="16" spans="1:57" s="122" customFormat="1" ht="12.75" customHeight="1" x14ac:dyDescent="0.25">
      <c r="B16" s="139" t="s">
        <v>11</v>
      </c>
      <c r="C16" s="139"/>
      <c r="D16" s="140"/>
      <c r="E16" s="141">
        <v>159729.77600000001</v>
      </c>
      <c r="F16" s="142" t="s">
        <v>12</v>
      </c>
      <c r="H16" s="139"/>
      <c r="I16" s="139"/>
      <c r="J16" s="139"/>
      <c r="K16" s="139"/>
      <c r="L16" s="139"/>
      <c r="M16" s="143"/>
      <c r="N16" s="143"/>
      <c r="O16" s="139"/>
      <c r="V16" s="123"/>
      <c r="W16" s="124"/>
      <c r="X16" s="125"/>
      <c r="Y16" s="126"/>
    </row>
    <row r="17" spans="1:69" s="122" customFormat="1" ht="12.75" customHeight="1" x14ac:dyDescent="0.25">
      <c r="B17" s="139" t="s">
        <v>13</v>
      </c>
      <c r="D17" s="140"/>
      <c r="E17" s="141">
        <v>60253.58</v>
      </c>
      <c r="F17" s="142" t="s">
        <v>12</v>
      </c>
      <c r="H17" s="139"/>
      <c r="I17" s="139"/>
      <c r="J17" s="139"/>
      <c r="K17" s="139"/>
      <c r="L17" s="139"/>
      <c r="M17" s="143"/>
      <c r="N17" s="143"/>
      <c r="O17" s="139"/>
      <c r="V17" s="123"/>
      <c r="W17" s="124"/>
      <c r="X17" s="125"/>
      <c r="Y17" s="126"/>
    </row>
    <row r="18" spans="1:69" s="122" customFormat="1" ht="12.75" customHeight="1" x14ac:dyDescent="0.25">
      <c r="B18" s="139" t="s">
        <v>14</v>
      </c>
      <c r="D18" s="140"/>
      <c r="E18" s="141">
        <v>42148.042000000001</v>
      </c>
      <c r="F18" s="142" t="s">
        <v>12</v>
      </c>
      <c r="H18" s="139"/>
      <c r="I18" s="139"/>
      <c r="J18" s="139"/>
      <c r="K18" s="139"/>
      <c r="L18" s="139"/>
      <c r="M18" s="143"/>
      <c r="N18" s="143"/>
      <c r="O18" s="139"/>
      <c r="V18" s="123"/>
      <c r="W18" s="124"/>
      <c r="X18" s="125"/>
      <c r="Y18" s="126"/>
    </row>
    <row r="19" spans="1:69" s="122" customFormat="1" ht="12.75" customHeight="1" x14ac:dyDescent="0.25">
      <c r="B19" s="139" t="s">
        <v>15</v>
      </c>
      <c r="D19" s="140"/>
      <c r="E19" s="141">
        <v>10624.326999999999</v>
      </c>
      <c r="F19" s="142" t="s">
        <v>12</v>
      </c>
      <c r="H19" s="139"/>
      <c r="I19" s="139"/>
      <c r="J19" s="139"/>
      <c r="K19" s="139"/>
      <c r="L19" s="139"/>
      <c r="M19" s="143"/>
      <c r="N19" s="143"/>
      <c r="O19" s="139"/>
      <c r="V19" s="123"/>
      <c r="W19" s="124"/>
      <c r="X19" s="125"/>
      <c r="Y19" s="126"/>
    </row>
    <row r="20" spans="1:69" s="122" customFormat="1" ht="12.75" customHeight="1" x14ac:dyDescent="0.25">
      <c r="B20" s="139" t="s">
        <v>16</v>
      </c>
      <c r="C20" s="139"/>
      <c r="D20" s="140"/>
      <c r="E20" s="141">
        <v>3786.991</v>
      </c>
      <c r="F20" s="142" t="s">
        <v>12</v>
      </c>
      <c r="H20" s="139"/>
      <c r="J20" s="139"/>
      <c r="K20" s="139"/>
      <c r="L20" s="139"/>
      <c r="M20" s="144"/>
      <c r="N20" s="121"/>
      <c r="O20" s="145"/>
      <c r="V20" s="123"/>
      <c r="W20" s="124"/>
      <c r="X20" s="125"/>
      <c r="Y20" s="126"/>
    </row>
    <row r="21" spans="1:69" s="122" customFormat="1" ht="12.75" customHeight="1" x14ac:dyDescent="0.25">
      <c r="B21" s="139" t="s">
        <v>17</v>
      </c>
      <c r="C21" s="139"/>
      <c r="D21" s="146"/>
      <c r="E21" s="141">
        <v>9152.0300000000007</v>
      </c>
      <c r="F21" s="142" t="s">
        <v>18</v>
      </c>
      <c r="H21" s="139"/>
      <c r="J21" s="139"/>
      <c r="K21" s="139"/>
      <c r="L21" s="139"/>
      <c r="M21" s="147"/>
      <c r="N21" s="147"/>
      <c r="O21" s="148"/>
      <c r="V21" s="123"/>
      <c r="W21" s="124"/>
      <c r="X21" s="125"/>
      <c r="Y21" s="126"/>
    </row>
    <row r="22" spans="1:69" s="122" customFormat="1" ht="18.75" x14ac:dyDescent="0.25">
      <c r="B22" s="139" t="s">
        <v>19</v>
      </c>
      <c r="C22" s="139"/>
      <c r="E22" s="144"/>
      <c r="F22" s="390" t="s">
        <v>5191</v>
      </c>
      <c r="G22" s="390"/>
      <c r="H22" s="390"/>
      <c r="I22" s="390"/>
      <c r="J22" s="390"/>
      <c r="K22" s="390"/>
      <c r="L22" s="390"/>
      <c r="M22" s="390"/>
      <c r="N22" s="390"/>
      <c r="O22" s="390"/>
      <c r="V22" s="123"/>
      <c r="W22" s="124"/>
      <c r="X22" s="125"/>
      <c r="Y22" s="126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</row>
    <row r="23" spans="1:69" s="122" customFormat="1" ht="12.75" customHeight="1" x14ac:dyDescent="0.25">
      <c r="A23" s="139"/>
      <c r="B23" s="139"/>
      <c r="D23" s="144"/>
      <c r="E23" s="145"/>
      <c r="F23" s="150"/>
      <c r="G23" s="151"/>
      <c r="H23" s="139"/>
      <c r="I23" s="139"/>
      <c r="J23" s="139"/>
      <c r="K23" s="139"/>
      <c r="L23" s="391"/>
      <c r="M23" s="391"/>
      <c r="N23" s="139"/>
      <c r="V23" s="123"/>
      <c r="W23" s="124"/>
      <c r="X23" s="125"/>
      <c r="Y23" s="126"/>
    </row>
    <row r="24" spans="1:69" s="122" customFormat="1" ht="18.75" x14ac:dyDescent="0.25">
      <c r="A24" s="152"/>
      <c r="F24" s="153"/>
      <c r="V24" s="123"/>
      <c r="W24" s="124"/>
      <c r="X24" s="125"/>
      <c r="Y24" s="126"/>
    </row>
    <row r="25" spans="1:69" s="122" customFormat="1" ht="36" customHeight="1" x14ac:dyDescent="0.25">
      <c r="A25" s="392" t="s">
        <v>20</v>
      </c>
      <c r="B25" s="392" t="s">
        <v>21</v>
      </c>
      <c r="C25" s="392" t="s">
        <v>22</v>
      </c>
      <c r="D25" s="392"/>
      <c r="E25" s="392"/>
      <c r="F25" s="393" t="s">
        <v>23</v>
      </c>
      <c r="G25" s="392" t="s">
        <v>24</v>
      </c>
      <c r="H25" s="381" t="s">
        <v>25</v>
      </c>
      <c r="I25" s="382"/>
      <c r="J25" s="383"/>
      <c r="K25" s="384" t="s">
        <v>26</v>
      </c>
      <c r="L25" s="381" t="s">
        <v>27</v>
      </c>
      <c r="M25" s="382"/>
      <c r="N25" s="382"/>
      <c r="O25" s="383"/>
      <c r="V25" s="123"/>
      <c r="W25" s="124"/>
      <c r="X25" s="125"/>
      <c r="Y25" s="126"/>
    </row>
    <row r="26" spans="1:69" s="122" customFormat="1" ht="36.75" customHeight="1" x14ac:dyDescent="0.25">
      <c r="A26" s="392"/>
      <c r="B26" s="392"/>
      <c r="C26" s="392"/>
      <c r="D26" s="392"/>
      <c r="E26" s="392"/>
      <c r="F26" s="394"/>
      <c r="G26" s="392"/>
      <c r="H26" s="154" t="s">
        <v>28</v>
      </c>
      <c r="I26" s="154" t="s">
        <v>29</v>
      </c>
      <c r="J26" s="384" t="s">
        <v>30</v>
      </c>
      <c r="K26" s="396"/>
      <c r="L26" s="386" t="s">
        <v>28</v>
      </c>
      <c r="M26" s="386" t="s">
        <v>31</v>
      </c>
      <c r="N26" s="154" t="s">
        <v>29</v>
      </c>
      <c r="O26" s="384" t="s">
        <v>30</v>
      </c>
      <c r="V26" s="123"/>
      <c r="W26" s="124"/>
      <c r="X26" s="125"/>
      <c r="Y26" s="126"/>
    </row>
    <row r="27" spans="1:69" s="122" customFormat="1" ht="56.25" x14ac:dyDescent="0.25">
      <c r="A27" s="392"/>
      <c r="B27" s="392"/>
      <c r="C27" s="392"/>
      <c r="D27" s="392"/>
      <c r="E27" s="392"/>
      <c r="F27" s="395"/>
      <c r="G27" s="392"/>
      <c r="H27" s="154" t="s">
        <v>32</v>
      </c>
      <c r="I27" s="155" t="s">
        <v>33</v>
      </c>
      <c r="J27" s="385"/>
      <c r="K27" s="385"/>
      <c r="L27" s="387"/>
      <c r="M27" s="387"/>
      <c r="N27" s="155" t="s">
        <v>33</v>
      </c>
      <c r="O27" s="385"/>
      <c r="P27" s="156" t="s">
        <v>5722</v>
      </c>
      <c r="Q27" s="156" t="s">
        <v>5723</v>
      </c>
      <c r="R27" s="156" t="s">
        <v>5724</v>
      </c>
      <c r="S27" s="156" t="s">
        <v>5725</v>
      </c>
      <c r="T27" s="156" t="s">
        <v>5726</v>
      </c>
      <c r="U27" s="156" t="s">
        <v>5727</v>
      </c>
      <c r="V27" s="157" t="s">
        <v>5728</v>
      </c>
      <c r="W27" s="158" t="s">
        <v>5729</v>
      </c>
      <c r="X27" s="156" t="s">
        <v>5730</v>
      </c>
      <c r="Y27" s="159" t="s">
        <v>5739</v>
      </c>
    </row>
    <row r="28" spans="1:69" s="122" customFormat="1" ht="18.75" hidden="1" x14ac:dyDescent="0.25">
      <c r="A28" s="160">
        <v>1</v>
      </c>
      <c r="B28" s="160">
        <v>2</v>
      </c>
      <c r="C28" s="388">
        <v>3</v>
      </c>
      <c r="D28" s="388"/>
      <c r="E28" s="388"/>
      <c r="F28" s="161">
        <v>4</v>
      </c>
      <c r="G28" s="160">
        <v>5</v>
      </c>
      <c r="H28" s="162">
        <v>6</v>
      </c>
      <c r="I28" s="160">
        <v>7</v>
      </c>
      <c r="J28" s="162">
        <v>8</v>
      </c>
      <c r="K28" s="160">
        <v>9</v>
      </c>
      <c r="L28" s="162">
        <v>10</v>
      </c>
      <c r="M28" s="160">
        <v>11</v>
      </c>
      <c r="N28" s="162">
        <v>12</v>
      </c>
      <c r="O28" s="160">
        <v>13</v>
      </c>
      <c r="P28" s="163"/>
      <c r="Q28" s="163"/>
      <c r="R28" s="163"/>
      <c r="S28" s="163"/>
      <c r="T28" s="163"/>
      <c r="U28" s="163"/>
      <c r="V28" s="164"/>
      <c r="W28" s="165"/>
      <c r="X28" s="125"/>
      <c r="Y28" s="126"/>
    </row>
    <row r="29" spans="1:69" s="122" customFormat="1" ht="18.75" hidden="1" x14ac:dyDescent="0.25">
      <c r="A29" s="371" t="s">
        <v>5192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3"/>
      <c r="P29" s="163"/>
      <c r="Q29" s="163"/>
      <c r="R29" s="163"/>
      <c r="S29" s="163"/>
      <c r="T29" s="163"/>
      <c r="U29" s="163"/>
      <c r="V29" s="123"/>
      <c r="W29" s="124"/>
      <c r="X29" s="125"/>
      <c r="Y29" s="126"/>
      <c r="BP29" s="166"/>
    </row>
    <row r="30" spans="1:69" s="122" customFormat="1" ht="67.5" hidden="1" x14ac:dyDescent="0.25">
      <c r="A30" s="167" t="s">
        <v>36</v>
      </c>
      <c r="B30" s="168" t="s">
        <v>1265</v>
      </c>
      <c r="C30" s="370" t="s">
        <v>1273</v>
      </c>
      <c r="D30" s="370"/>
      <c r="E30" s="370"/>
      <c r="F30" s="169" t="s">
        <v>39</v>
      </c>
      <c r="G30" s="170">
        <v>0.6</v>
      </c>
      <c r="H30" s="171" t="s">
        <v>1267</v>
      </c>
      <c r="I30" s="171" t="s">
        <v>1268</v>
      </c>
      <c r="J30" s="171">
        <v>21.27</v>
      </c>
      <c r="K30" s="172" t="s">
        <v>42</v>
      </c>
      <c r="L30" s="171">
        <v>3745</v>
      </c>
      <c r="M30" s="171">
        <v>1716</v>
      </c>
      <c r="N30" s="173" t="s">
        <v>5193</v>
      </c>
      <c r="O30" s="171">
        <v>109</v>
      </c>
      <c r="P30" s="163">
        <v>1.052</v>
      </c>
      <c r="Q30" s="163">
        <v>1.0209999999999999</v>
      </c>
      <c r="R30" s="163">
        <v>1.0349999999999999</v>
      </c>
      <c r="S30" s="163">
        <v>1.0249999999999999</v>
      </c>
      <c r="T30" s="163">
        <v>1.02</v>
      </c>
      <c r="U30" s="163">
        <v>1.03</v>
      </c>
      <c r="V30" s="123">
        <f>O30*P30*Q30*R30*S30*T30*U30</f>
        <v>130.48770458344768</v>
      </c>
      <c r="W30" s="124">
        <v>1.2</v>
      </c>
      <c r="X30" s="125">
        <f>V30*W30</f>
        <v>156.5852455001372</v>
      </c>
      <c r="Y30" s="126">
        <f>X30/G30</f>
        <v>260.97540916689536</v>
      </c>
      <c r="BP30" s="166"/>
      <c r="BQ30" s="174"/>
    </row>
    <row r="31" spans="1:69" s="122" customFormat="1" ht="18.75" hidden="1" x14ac:dyDescent="0.25">
      <c r="A31" s="175"/>
      <c r="B31" s="176"/>
      <c r="C31" s="177" t="s">
        <v>5194</v>
      </c>
      <c r="D31" s="178"/>
      <c r="E31" s="178"/>
      <c r="F31" s="179"/>
      <c r="G31" s="178"/>
      <c r="H31" s="178"/>
      <c r="I31" s="178"/>
      <c r="J31" s="178"/>
      <c r="K31" s="178"/>
      <c r="L31" s="178"/>
      <c r="M31" s="178"/>
      <c r="N31" s="178"/>
      <c r="O31" s="180"/>
      <c r="P31" s="163">
        <v>1.052</v>
      </c>
      <c r="Q31" s="163">
        <v>1.0209999999999999</v>
      </c>
      <c r="R31" s="163">
        <v>1.0349999999999999</v>
      </c>
      <c r="S31" s="163">
        <v>1.0249999999999999</v>
      </c>
      <c r="T31" s="163">
        <v>1.02</v>
      </c>
      <c r="U31" s="163">
        <v>1.03</v>
      </c>
      <c r="V31" s="123"/>
      <c r="W31" s="124">
        <v>1.2</v>
      </c>
      <c r="X31" s="125">
        <f t="shared" ref="X31:X94" si="0">V31*W31</f>
        <v>0</v>
      </c>
      <c r="Y31" s="126"/>
      <c r="BP31" s="166"/>
      <c r="BQ31" s="174"/>
    </row>
    <row r="32" spans="1:69" s="122" customFormat="1" ht="18.75" hidden="1" x14ac:dyDescent="0.25">
      <c r="A32" s="181"/>
      <c r="B32" s="182"/>
      <c r="C32" s="182"/>
      <c r="D32" s="182"/>
      <c r="E32" s="183" t="s">
        <v>5195</v>
      </c>
      <c r="F32" s="184"/>
      <c r="G32" s="185"/>
      <c r="H32" s="186"/>
      <c r="I32" s="140"/>
      <c r="J32" s="140"/>
      <c r="K32" s="140"/>
      <c r="L32" s="187">
        <v>1975</v>
      </c>
      <c r="M32" s="188"/>
      <c r="N32" s="188"/>
      <c r="O32" s="189"/>
      <c r="P32" s="163">
        <v>1.052</v>
      </c>
      <c r="Q32" s="163">
        <v>1.0209999999999999</v>
      </c>
      <c r="R32" s="163">
        <v>1.0349999999999999</v>
      </c>
      <c r="S32" s="163">
        <v>1.0249999999999999</v>
      </c>
      <c r="T32" s="163">
        <v>1.02</v>
      </c>
      <c r="U32" s="163">
        <v>1.03</v>
      </c>
      <c r="V32" s="123"/>
      <c r="W32" s="124">
        <v>1.2</v>
      </c>
      <c r="X32" s="125">
        <f t="shared" si="0"/>
        <v>0</v>
      </c>
      <c r="Y32" s="126"/>
      <c r="BP32" s="166"/>
      <c r="BQ32" s="174"/>
    </row>
    <row r="33" spans="1:69" s="122" customFormat="1" ht="18.75" hidden="1" x14ac:dyDescent="0.25">
      <c r="A33" s="181"/>
      <c r="B33" s="182"/>
      <c r="C33" s="182"/>
      <c r="D33" s="182"/>
      <c r="E33" s="183" t="s">
        <v>5196</v>
      </c>
      <c r="F33" s="184"/>
      <c r="G33" s="185"/>
      <c r="H33" s="186"/>
      <c r="I33" s="140"/>
      <c r="J33" s="140"/>
      <c r="K33" s="140"/>
      <c r="L33" s="187">
        <v>1038</v>
      </c>
      <c r="M33" s="188"/>
      <c r="N33" s="188"/>
      <c r="O33" s="189"/>
      <c r="P33" s="163">
        <v>1.052</v>
      </c>
      <c r="Q33" s="163">
        <v>1.0209999999999999</v>
      </c>
      <c r="R33" s="163">
        <v>1.0349999999999999</v>
      </c>
      <c r="S33" s="163">
        <v>1.0249999999999999</v>
      </c>
      <c r="T33" s="163">
        <v>1.02</v>
      </c>
      <c r="U33" s="163">
        <v>1.03</v>
      </c>
      <c r="V33" s="123"/>
      <c r="W33" s="124">
        <v>1.2</v>
      </c>
      <c r="X33" s="125">
        <f t="shared" si="0"/>
        <v>0</v>
      </c>
      <c r="Y33" s="126"/>
      <c r="BP33" s="166"/>
      <c r="BQ33" s="174"/>
    </row>
    <row r="34" spans="1:69" s="122" customFormat="1" ht="18.75" hidden="1" x14ac:dyDescent="0.25">
      <c r="A34" s="181"/>
      <c r="B34" s="182"/>
      <c r="C34" s="182"/>
      <c r="D34" s="182"/>
      <c r="E34" s="183" t="s">
        <v>47</v>
      </c>
      <c r="F34" s="184"/>
      <c r="G34" s="185"/>
      <c r="H34" s="186"/>
      <c r="I34" s="140"/>
      <c r="J34" s="140"/>
      <c r="K34" s="140"/>
      <c r="L34" s="187">
        <v>6758</v>
      </c>
      <c r="M34" s="188"/>
      <c r="N34" s="188"/>
      <c r="O34" s="189"/>
      <c r="P34" s="163">
        <v>1.052</v>
      </c>
      <c r="Q34" s="163">
        <v>1.0209999999999999</v>
      </c>
      <c r="R34" s="163">
        <v>1.0349999999999999</v>
      </c>
      <c r="S34" s="163">
        <v>1.0249999999999999</v>
      </c>
      <c r="T34" s="163">
        <v>1.02</v>
      </c>
      <c r="U34" s="163">
        <v>1.03</v>
      </c>
      <c r="V34" s="123"/>
      <c r="W34" s="124">
        <v>1.2</v>
      </c>
      <c r="X34" s="125">
        <f t="shared" si="0"/>
        <v>0</v>
      </c>
      <c r="Y34" s="126"/>
      <c r="BP34" s="166"/>
      <c r="BQ34" s="174"/>
    </row>
    <row r="35" spans="1:69" s="122" customFormat="1" ht="45" x14ac:dyDescent="0.25">
      <c r="A35" s="190" t="s">
        <v>48</v>
      </c>
      <c r="B35" s="191" t="s">
        <v>5197</v>
      </c>
      <c r="C35" s="374" t="s">
        <v>5198</v>
      </c>
      <c r="D35" s="374"/>
      <c r="E35" s="374"/>
      <c r="F35" s="192" t="s">
        <v>51</v>
      </c>
      <c r="G35" s="193">
        <v>1</v>
      </c>
      <c r="H35" s="194">
        <v>724847.51</v>
      </c>
      <c r="I35" s="194"/>
      <c r="J35" s="194"/>
      <c r="K35" s="195" t="s">
        <v>52</v>
      </c>
      <c r="L35" s="194">
        <v>4515800</v>
      </c>
      <c r="M35" s="194"/>
      <c r="N35" s="196"/>
      <c r="O35" s="194"/>
      <c r="P35" s="197"/>
      <c r="Q35" s="197"/>
      <c r="R35" s="197"/>
      <c r="S35" s="197"/>
      <c r="T35" s="197"/>
      <c r="U35" s="197">
        <v>1.03</v>
      </c>
      <c r="V35" s="198">
        <f>L35*U35</f>
        <v>4651274</v>
      </c>
      <c r="W35" s="199">
        <v>1.2</v>
      </c>
      <c r="X35" s="200">
        <f t="shared" si="0"/>
        <v>5581528.7999999998</v>
      </c>
      <c r="Y35" s="201">
        <f t="shared" ref="Y35:Y90" si="1">X35/G35</f>
        <v>5581528.7999999998</v>
      </c>
      <c r="BP35" s="166"/>
      <c r="BQ35" s="174"/>
    </row>
    <row r="36" spans="1:69" s="122" customFormat="1" ht="67.5" hidden="1" x14ac:dyDescent="0.25">
      <c r="A36" s="167" t="s">
        <v>53</v>
      </c>
      <c r="B36" s="168" t="s">
        <v>2037</v>
      </c>
      <c r="C36" s="370" t="s">
        <v>2038</v>
      </c>
      <c r="D36" s="370"/>
      <c r="E36" s="370"/>
      <c r="F36" s="169" t="s">
        <v>109</v>
      </c>
      <c r="G36" s="202">
        <v>4</v>
      </c>
      <c r="H36" s="171" t="s">
        <v>2039</v>
      </c>
      <c r="I36" s="171" t="s">
        <v>2040</v>
      </c>
      <c r="J36" s="171">
        <v>43.72</v>
      </c>
      <c r="K36" s="172" t="s">
        <v>42</v>
      </c>
      <c r="L36" s="171">
        <v>7193</v>
      </c>
      <c r="M36" s="171">
        <v>5319</v>
      </c>
      <c r="N36" s="173" t="s">
        <v>5199</v>
      </c>
      <c r="O36" s="171">
        <v>1497</v>
      </c>
      <c r="P36" s="163">
        <v>1.052</v>
      </c>
      <c r="Q36" s="163">
        <v>1.0209999999999999</v>
      </c>
      <c r="R36" s="163">
        <v>1.0349999999999999</v>
      </c>
      <c r="S36" s="163">
        <v>1.0249999999999999</v>
      </c>
      <c r="T36" s="163">
        <v>1.02</v>
      </c>
      <c r="U36" s="163">
        <v>1.03</v>
      </c>
      <c r="V36" s="123">
        <f t="shared" ref="V36:V90" si="2">O36*P36*Q36*R36*S36*T36*U36</f>
        <v>1792.1109519396439</v>
      </c>
      <c r="W36" s="124">
        <v>1.2</v>
      </c>
      <c r="X36" s="125">
        <f t="shared" si="0"/>
        <v>2150.5331423275725</v>
      </c>
      <c r="Y36" s="126">
        <f t="shared" si="1"/>
        <v>537.63328558189312</v>
      </c>
      <c r="BP36" s="166"/>
      <c r="BQ36" s="174"/>
    </row>
    <row r="37" spans="1:69" s="122" customFormat="1" ht="18.75" hidden="1" x14ac:dyDescent="0.25">
      <c r="A37" s="175"/>
      <c r="B37" s="176"/>
      <c r="C37" s="177" t="s">
        <v>5200</v>
      </c>
      <c r="D37" s="178"/>
      <c r="E37" s="178"/>
      <c r="F37" s="179"/>
      <c r="G37" s="178"/>
      <c r="H37" s="178"/>
      <c r="I37" s="178"/>
      <c r="J37" s="178"/>
      <c r="K37" s="178"/>
      <c r="L37" s="178"/>
      <c r="M37" s="178"/>
      <c r="N37" s="178"/>
      <c r="O37" s="180"/>
      <c r="P37" s="163">
        <v>1.052</v>
      </c>
      <c r="Q37" s="163">
        <v>1.0209999999999999</v>
      </c>
      <c r="R37" s="163">
        <v>1.0349999999999999</v>
      </c>
      <c r="S37" s="163">
        <v>1.0249999999999999</v>
      </c>
      <c r="T37" s="163">
        <v>1.02</v>
      </c>
      <c r="U37" s="163">
        <v>1.03</v>
      </c>
      <c r="V37" s="123"/>
      <c r="W37" s="124">
        <v>1.2</v>
      </c>
      <c r="X37" s="125">
        <f t="shared" si="0"/>
        <v>0</v>
      </c>
      <c r="Y37" s="126"/>
      <c r="BP37" s="166"/>
      <c r="BQ37" s="174"/>
    </row>
    <row r="38" spans="1:69" s="122" customFormat="1" ht="18.75" hidden="1" x14ac:dyDescent="0.25">
      <c r="A38" s="181"/>
      <c r="B38" s="182"/>
      <c r="C38" s="182"/>
      <c r="D38" s="182"/>
      <c r="E38" s="183" t="s">
        <v>5201</v>
      </c>
      <c r="F38" s="184"/>
      <c r="G38" s="185"/>
      <c r="H38" s="186"/>
      <c r="I38" s="140"/>
      <c r="J38" s="140"/>
      <c r="K38" s="140"/>
      <c r="L38" s="187">
        <v>5234</v>
      </c>
      <c r="M38" s="188"/>
      <c r="N38" s="188"/>
      <c r="O38" s="189"/>
      <c r="P38" s="163">
        <v>1.052</v>
      </c>
      <c r="Q38" s="163">
        <v>1.0209999999999999</v>
      </c>
      <c r="R38" s="163">
        <v>1.0349999999999999</v>
      </c>
      <c r="S38" s="163">
        <v>1.0249999999999999</v>
      </c>
      <c r="T38" s="163">
        <v>1.02</v>
      </c>
      <c r="U38" s="163">
        <v>1.03</v>
      </c>
      <c r="V38" s="123"/>
      <c r="W38" s="124">
        <v>1.2</v>
      </c>
      <c r="X38" s="125">
        <f t="shared" si="0"/>
        <v>0</v>
      </c>
      <c r="Y38" s="126"/>
      <c r="BP38" s="166"/>
      <c r="BQ38" s="174"/>
    </row>
    <row r="39" spans="1:69" s="122" customFormat="1" ht="18.75" hidden="1" x14ac:dyDescent="0.25">
      <c r="A39" s="181"/>
      <c r="B39" s="182"/>
      <c r="C39" s="182"/>
      <c r="D39" s="182"/>
      <c r="E39" s="183" t="s">
        <v>5202</v>
      </c>
      <c r="F39" s="184"/>
      <c r="G39" s="185"/>
      <c r="H39" s="186"/>
      <c r="I39" s="140"/>
      <c r="J39" s="140"/>
      <c r="K39" s="140"/>
      <c r="L39" s="187">
        <v>2752</v>
      </c>
      <c r="M39" s="188"/>
      <c r="N39" s="188"/>
      <c r="O39" s="189"/>
      <c r="P39" s="163">
        <v>1.052</v>
      </c>
      <c r="Q39" s="163">
        <v>1.0209999999999999</v>
      </c>
      <c r="R39" s="163">
        <v>1.0349999999999999</v>
      </c>
      <c r="S39" s="163">
        <v>1.0249999999999999</v>
      </c>
      <c r="T39" s="163">
        <v>1.02</v>
      </c>
      <c r="U39" s="163">
        <v>1.03</v>
      </c>
      <c r="V39" s="123"/>
      <c r="W39" s="124">
        <v>1.2</v>
      </c>
      <c r="X39" s="125">
        <f t="shared" si="0"/>
        <v>0</v>
      </c>
      <c r="Y39" s="126"/>
      <c r="BP39" s="166"/>
      <c r="BQ39" s="174"/>
    </row>
    <row r="40" spans="1:69" s="122" customFormat="1" ht="18.75" hidden="1" x14ac:dyDescent="0.25">
      <c r="A40" s="181"/>
      <c r="B40" s="182"/>
      <c r="C40" s="182"/>
      <c r="D40" s="182"/>
      <c r="E40" s="183" t="s">
        <v>47</v>
      </c>
      <c r="F40" s="184"/>
      <c r="G40" s="185"/>
      <c r="H40" s="186"/>
      <c r="I40" s="140"/>
      <c r="J40" s="140"/>
      <c r="K40" s="140"/>
      <c r="L40" s="187">
        <v>15179</v>
      </c>
      <c r="M40" s="188"/>
      <c r="N40" s="188"/>
      <c r="O40" s="189"/>
      <c r="P40" s="163">
        <v>1.052</v>
      </c>
      <c r="Q40" s="163">
        <v>1.0209999999999999</v>
      </c>
      <c r="R40" s="163">
        <v>1.0349999999999999</v>
      </c>
      <c r="S40" s="163">
        <v>1.0249999999999999</v>
      </c>
      <c r="T40" s="163">
        <v>1.02</v>
      </c>
      <c r="U40" s="163">
        <v>1.03</v>
      </c>
      <c r="V40" s="123"/>
      <c r="W40" s="124">
        <v>1.2</v>
      </c>
      <c r="X40" s="125">
        <f t="shared" si="0"/>
        <v>0</v>
      </c>
      <c r="Y40" s="126"/>
      <c r="BP40" s="166"/>
      <c r="BQ40" s="174"/>
    </row>
    <row r="41" spans="1:69" s="122" customFormat="1" ht="45" x14ac:dyDescent="0.25">
      <c r="A41" s="190" t="s">
        <v>2869</v>
      </c>
      <c r="B41" s="191" t="s">
        <v>2870</v>
      </c>
      <c r="C41" s="374" t="s">
        <v>1492</v>
      </c>
      <c r="D41" s="374"/>
      <c r="E41" s="374"/>
      <c r="F41" s="192" t="s">
        <v>51</v>
      </c>
      <c r="G41" s="193">
        <v>1</v>
      </c>
      <c r="H41" s="194">
        <v>44738.36</v>
      </c>
      <c r="I41" s="194"/>
      <c r="J41" s="194"/>
      <c r="K41" s="195" t="s">
        <v>52</v>
      </c>
      <c r="L41" s="194">
        <v>278720</v>
      </c>
      <c r="M41" s="194"/>
      <c r="N41" s="196"/>
      <c r="O41" s="194"/>
      <c r="P41" s="197"/>
      <c r="Q41" s="197"/>
      <c r="R41" s="197"/>
      <c r="S41" s="197"/>
      <c r="T41" s="197"/>
      <c r="U41" s="197">
        <v>1.03</v>
      </c>
      <c r="V41" s="198">
        <f t="shared" ref="V41:V44" si="3">L41*U41</f>
        <v>287081.60000000003</v>
      </c>
      <c r="W41" s="199">
        <v>1.2</v>
      </c>
      <c r="X41" s="200">
        <f t="shared" si="0"/>
        <v>344497.92000000004</v>
      </c>
      <c r="Y41" s="201">
        <f t="shared" si="1"/>
        <v>344497.92000000004</v>
      </c>
      <c r="BP41" s="166"/>
      <c r="BQ41" s="174"/>
    </row>
    <row r="42" spans="1:69" s="122" customFormat="1" ht="45" x14ac:dyDescent="0.25">
      <c r="A42" s="190" t="s">
        <v>2045</v>
      </c>
      <c r="B42" s="191" t="s">
        <v>2870</v>
      </c>
      <c r="C42" s="374" t="s">
        <v>2872</v>
      </c>
      <c r="D42" s="374"/>
      <c r="E42" s="374"/>
      <c r="F42" s="192" t="s">
        <v>51</v>
      </c>
      <c r="G42" s="193">
        <v>1</v>
      </c>
      <c r="H42" s="194">
        <v>40866.769999999997</v>
      </c>
      <c r="I42" s="194"/>
      <c r="J42" s="194"/>
      <c r="K42" s="195" t="s">
        <v>52</v>
      </c>
      <c r="L42" s="194">
        <v>254600</v>
      </c>
      <c r="M42" s="194"/>
      <c r="N42" s="196"/>
      <c r="O42" s="194"/>
      <c r="P42" s="197"/>
      <c r="Q42" s="197"/>
      <c r="R42" s="197"/>
      <c r="S42" s="197"/>
      <c r="T42" s="197"/>
      <c r="U42" s="197">
        <v>1.03</v>
      </c>
      <c r="V42" s="198">
        <f t="shared" si="3"/>
        <v>262238</v>
      </c>
      <c r="W42" s="199">
        <v>1.2</v>
      </c>
      <c r="X42" s="200">
        <f t="shared" si="0"/>
        <v>314685.59999999998</v>
      </c>
      <c r="Y42" s="201">
        <f t="shared" si="1"/>
        <v>314685.59999999998</v>
      </c>
      <c r="BP42" s="166"/>
      <c r="BQ42" s="174"/>
    </row>
    <row r="43" spans="1:69" s="122" customFormat="1" ht="45" x14ac:dyDescent="0.25">
      <c r="A43" s="190" t="s">
        <v>2046</v>
      </c>
      <c r="B43" s="191" t="s">
        <v>2870</v>
      </c>
      <c r="C43" s="374" t="s">
        <v>1491</v>
      </c>
      <c r="D43" s="374"/>
      <c r="E43" s="374"/>
      <c r="F43" s="192" t="s">
        <v>51</v>
      </c>
      <c r="G43" s="193">
        <v>1</v>
      </c>
      <c r="H43" s="194">
        <v>40436.6</v>
      </c>
      <c r="I43" s="194"/>
      <c r="J43" s="194"/>
      <c r="K43" s="195" t="s">
        <v>52</v>
      </c>
      <c r="L43" s="194">
        <v>251920</v>
      </c>
      <c r="M43" s="194"/>
      <c r="N43" s="196"/>
      <c r="O43" s="194"/>
      <c r="P43" s="197"/>
      <c r="Q43" s="197"/>
      <c r="R43" s="197"/>
      <c r="S43" s="197"/>
      <c r="T43" s="197"/>
      <c r="U43" s="197">
        <v>1.03</v>
      </c>
      <c r="V43" s="198">
        <f t="shared" si="3"/>
        <v>259477.6</v>
      </c>
      <c r="W43" s="199">
        <v>1.2</v>
      </c>
      <c r="X43" s="200">
        <f t="shared" si="0"/>
        <v>311373.12</v>
      </c>
      <c r="Y43" s="201">
        <f t="shared" si="1"/>
        <v>311373.12</v>
      </c>
      <c r="BP43" s="166"/>
      <c r="BQ43" s="174"/>
    </row>
    <row r="44" spans="1:69" s="122" customFormat="1" ht="45" x14ac:dyDescent="0.25">
      <c r="A44" s="190" t="s">
        <v>2873</v>
      </c>
      <c r="B44" s="191" t="s">
        <v>2870</v>
      </c>
      <c r="C44" s="374" t="s">
        <v>2871</v>
      </c>
      <c r="D44" s="374"/>
      <c r="E44" s="374"/>
      <c r="F44" s="192" t="s">
        <v>51</v>
      </c>
      <c r="G44" s="193">
        <v>1</v>
      </c>
      <c r="H44" s="194">
        <v>47319.42</v>
      </c>
      <c r="I44" s="194"/>
      <c r="J44" s="194"/>
      <c r="K44" s="195" t="s">
        <v>52</v>
      </c>
      <c r="L44" s="194">
        <v>294800</v>
      </c>
      <c r="M44" s="194"/>
      <c r="N44" s="196"/>
      <c r="O44" s="194"/>
      <c r="P44" s="197"/>
      <c r="Q44" s="197"/>
      <c r="R44" s="197"/>
      <c r="S44" s="197"/>
      <c r="T44" s="197"/>
      <c r="U44" s="197">
        <v>1.03</v>
      </c>
      <c r="V44" s="198">
        <f t="shared" si="3"/>
        <v>303644</v>
      </c>
      <c r="W44" s="199">
        <v>1.2</v>
      </c>
      <c r="X44" s="200">
        <f t="shared" si="0"/>
        <v>364372.8</v>
      </c>
      <c r="Y44" s="201">
        <f t="shared" si="1"/>
        <v>364372.8</v>
      </c>
      <c r="BP44" s="166"/>
      <c r="BQ44" s="174"/>
    </row>
    <row r="45" spans="1:69" s="122" customFormat="1" ht="67.5" hidden="1" x14ac:dyDescent="0.25">
      <c r="A45" s="167" t="s">
        <v>1072</v>
      </c>
      <c r="B45" s="168" t="s">
        <v>132</v>
      </c>
      <c r="C45" s="370" t="s">
        <v>133</v>
      </c>
      <c r="D45" s="370"/>
      <c r="E45" s="370"/>
      <c r="F45" s="169" t="s">
        <v>109</v>
      </c>
      <c r="G45" s="202">
        <v>6</v>
      </c>
      <c r="H45" s="171" t="s">
        <v>134</v>
      </c>
      <c r="I45" s="171" t="s">
        <v>135</v>
      </c>
      <c r="J45" s="171">
        <v>4.09</v>
      </c>
      <c r="K45" s="172" t="s">
        <v>42</v>
      </c>
      <c r="L45" s="171">
        <v>10871</v>
      </c>
      <c r="M45" s="171">
        <v>6927</v>
      </c>
      <c r="N45" s="173" t="s">
        <v>5088</v>
      </c>
      <c r="O45" s="171">
        <v>211</v>
      </c>
      <c r="P45" s="163">
        <v>1.052</v>
      </c>
      <c r="Q45" s="163">
        <v>1.0209999999999999</v>
      </c>
      <c r="R45" s="163">
        <v>1.0349999999999999</v>
      </c>
      <c r="S45" s="163">
        <v>1.0249999999999999</v>
      </c>
      <c r="T45" s="163">
        <v>1.02</v>
      </c>
      <c r="U45" s="163">
        <v>1.03</v>
      </c>
      <c r="V45" s="123">
        <f t="shared" si="2"/>
        <v>252.59546483584825</v>
      </c>
      <c r="W45" s="124">
        <v>1.2</v>
      </c>
      <c r="X45" s="125">
        <f t="shared" si="0"/>
        <v>303.11455780301787</v>
      </c>
      <c r="Y45" s="126">
        <f t="shared" si="1"/>
        <v>50.519092967169648</v>
      </c>
      <c r="BP45" s="166"/>
      <c r="BQ45" s="174"/>
    </row>
    <row r="46" spans="1:69" s="122" customFormat="1" ht="18.75" hidden="1" x14ac:dyDescent="0.25">
      <c r="A46" s="175"/>
      <c r="B46" s="176"/>
      <c r="C46" s="177" t="s">
        <v>5203</v>
      </c>
      <c r="D46" s="178"/>
      <c r="E46" s="178"/>
      <c r="F46" s="179"/>
      <c r="G46" s="178"/>
      <c r="H46" s="178"/>
      <c r="I46" s="178"/>
      <c r="J46" s="178"/>
      <c r="K46" s="178"/>
      <c r="L46" s="178"/>
      <c r="M46" s="178"/>
      <c r="N46" s="178"/>
      <c r="O46" s="180"/>
      <c r="P46" s="163">
        <v>1.052</v>
      </c>
      <c r="Q46" s="163">
        <v>1.0209999999999999</v>
      </c>
      <c r="R46" s="163">
        <v>1.0349999999999999</v>
      </c>
      <c r="S46" s="163">
        <v>1.0249999999999999</v>
      </c>
      <c r="T46" s="163">
        <v>1.02</v>
      </c>
      <c r="U46" s="163">
        <v>1.03</v>
      </c>
      <c r="V46" s="123"/>
      <c r="W46" s="124">
        <v>1.2</v>
      </c>
      <c r="X46" s="125">
        <f t="shared" si="0"/>
        <v>0</v>
      </c>
      <c r="Y46" s="126"/>
      <c r="BP46" s="166"/>
      <c r="BQ46" s="174"/>
    </row>
    <row r="47" spans="1:69" s="122" customFormat="1" ht="18.75" hidden="1" x14ac:dyDescent="0.25">
      <c r="A47" s="181"/>
      <c r="B47" s="182"/>
      <c r="C47" s="182"/>
      <c r="D47" s="182"/>
      <c r="E47" s="183" t="s">
        <v>5089</v>
      </c>
      <c r="F47" s="184"/>
      <c r="G47" s="185"/>
      <c r="H47" s="186"/>
      <c r="I47" s="140"/>
      <c r="J47" s="140"/>
      <c r="K47" s="140"/>
      <c r="L47" s="187">
        <v>7583</v>
      </c>
      <c r="M47" s="188"/>
      <c r="N47" s="188"/>
      <c r="O47" s="189"/>
      <c r="P47" s="163">
        <v>1.052</v>
      </c>
      <c r="Q47" s="163">
        <v>1.0209999999999999</v>
      </c>
      <c r="R47" s="163">
        <v>1.0349999999999999</v>
      </c>
      <c r="S47" s="163">
        <v>1.0249999999999999</v>
      </c>
      <c r="T47" s="163">
        <v>1.02</v>
      </c>
      <c r="U47" s="163">
        <v>1.03</v>
      </c>
      <c r="V47" s="123"/>
      <c r="W47" s="124">
        <v>1.2</v>
      </c>
      <c r="X47" s="125">
        <f t="shared" si="0"/>
        <v>0</v>
      </c>
      <c r="Y47" s="126"/>
      <c r="BP47" s="166"/>
      <c r="BQ47" s="174"/>
    </row>
    <row r="48" spans="1:69" s="122" customFormat="1" ht="18.75" hidden="1" x14ac:dyDescent="0.25">
      <c r="A48" s="181"/>
      <c r="B48" s="182"/>
      <c r="C48" s="182"/>
      <c r="D48" s="182"/>
      <c r="E48" s="183" t="s">
        <v>5090</v>
      </c>
      <c r="F48" s="184"/>
      <c r="G48" s="185"/>
      <c r="H48" s="186"/>
      <c r="I48" s="140"/>
      <c r="J48" s="140"/>
      <c r="K48" s="140"/>
      <c r="L48" s="187">
        <v>3987</v>
      </c>
      <c r="M48" s="188"/>
      <c r="N48" s="188"/>
      <c r="O48" s="189"/>
      <c r="P48" s="163">
        <v>1.052</v>
      </c>
      <c r="Q48" s="163">
        <v>1.0209999999999999</v>
      </c>
      <c r="R48" s="163">
        <v>1.0349999999999999</v>
      </c>
      <c r="S48" s="163">
        <v>1.0249999999999999</v>
      </c>
      <c r="T48" s="163">
        <v>1.02</v>
      </c>
      <c r="U48" s="163">
        <v>1.03</v>
      </c>
      <c r="V48" s="123"/>
      <c r="W48" s="124">
        <v>1.2</v>
      </c>
      <c r="X48" s="125">
        <f t="shared" si="0"/>
        <v>0</v>
      </c>
      <c r="Y48" s="126"/>
      <c r="BP48" s="166"/>
      <c r="BQ48" s="174"/>
    </row>
    <row r="49" spans="1:69" s="122" customFormat="1" ht="18.75" hidden="1" x14ac:dyDescent="0.25">
      <c r="A49" s="181"/>
      <c r="B49" s="182"/>
      <c r="C49" s="182"/>
      <c r="D49" s="182"/>
      <c r="E49" s="183" t="s">
        <v>47</v>
      </c>
      <c r="F49" s="184"/>
      <c r="G49" s="185"/>
      <c r="H49" s="186"/>
      <c r="I49" s="140"/>
      <c r="J49" s="140"/>
      <c r="K49" s="140"/>
      <c r="L49" s="187">
        <v>22441</v>
      </c>
      <c r="M49" s="188"/>
      <c r="N49" s="188"/>
      <c r="O49" s="189"/>
      <c r="P49" s="163">
        <v>1.052</v>
      </c>
      <c r="Q49" s="163">
        <v>1.0209999999999999</v>
      </c>
      <c r="R49" s="163">
        <v>1.0349999999999999</v>
      </c>
      <c r="S49" s="163">
        <v>1.0249999999999999</v>
      </c>
      <c r="T49" s="163">
        <v>1.02</v>
      </c>
      <c r="U49" s="163">
        <v>1.03</v>
      </c>
      <c r="V49" s="123"/>
      <c r="W49" s="124">
        <v>1.2</v>
      </c>
      <c r="X49" s="125">
        <f t="shared" si="0"/>
        <v>0</v>
      </c>
      <c r="Y49" s="126"/>
      <c r="BP49" s="166"/>
      <c r="BQ49" s="174"/>
    </row>
    <row r="50" spans="1:69" s="122" customFormat="1" ht="45" x14ac:dyDescent="0.25">
      <c r="A50" s="190" t="s">
        <v>2609</v>
      </c>
      <c r="B50" s="191" t="s">
        <v>5204</v>
      </c>
      <c r="C50" s="374" t="s">
        <v>5205</v>
      </c>
      <c r="D50" s="374"/>
      <c r="E50" s="374"/>
      <c r="F50" s="192" t="s">
        <v>51</v>
      </c>
      <c r="G50" s="193">
        <v>1</v>
      </c>
      <c r="H50" s="194">
        <v>39289.46</v>
      </c>
      <c r="I50" s="194"/>
      <c r="J50" s="194"/>
      <c r="K50" s="195" t="s">
        <v>52</v>
      </c>
      <c r="L50" s="194">
        <v>244773</v>
      </c>
      <c r="M50" s="194"/>
      <c r="N50" s="196"/>
      <c r="O50" s="194"/>
      <c r="P50" s="197"/>
      <c r="Q50" s="197"/>
      <c r="R50" s="197"/>
      <c r="S50" s="197"/>
      <c r="T50" s="197"/>
      <c r="U50" s="197">
        <v>1.03</v>
      </c>
      <c r="V50" s="198">
        <f t="shared" ref="V50:V55" si="4">L50*U50</f>
        <v>252116.19</v>
      </c>
      <c r="W50" s="199">
        <v>1.2</v>
      </c>
      <c r="X50" s="200">
        <f t="shared" si="0"/>
        <v>302539.42800000001</v>
      </c>
      <c r="Y50" s="201">
        <f t="shared" si="1"/>
        <v>302539.42800000001</v>
      </c>
      <c r="BP50" s="166"/>
      <c r="BQ50" s="174"/>
    </row>
    <row r="51" spans="1:69" s="122" customFormat="1" ht="45" x14ac:dyDescent="0.25">
      <c r="A51" s="190" t="s">
        <v>5206</v>
      </c>
      <c r="B51" s="191" t="s">
        <v>5207</v>
      </c>
      <c r="C51" s="374" t="s">
        <v>5208</v>
      </c>
      <c r="D51" s="374"/>
      <c r="E51" s="374"/>
      <c r="F51" s="192" t="s">
        <v>51</v>
      </c>
      <c r="G51" s="193">
        <v>1</v>
      </c>
      <c r="H51" s="194">
        <v>89691.81</v>
      </c>
      <c r="I51" s="194"/>
      <c r="J51" s="194"/>
      <c r="K51" s="195" t="s">
        <v>52</v>
      </c>
      <c r="L51" s="194">
        <v>558780</v>
      </c>
      <c r="M51" s="194"/>
      <c r="N51" s="196"/>
      <c r="O51" s="194"/>
      <c r="P51" s="197"/>
      <c r="Q51" s="197"/>
      <c r="R51" s="197"/>
      <c r="S51" s="197"/>
      <c r="T51" s="197"/>
      <c r="U51" s="197">
        <v>1.03</v>
      </c>
      <c r="V51" s="198">
        <f t="shared" si="4"/>
        <v>575543.4</v>
      </c>
      <c r="W51" s="199">
        <v>1.2</v>
      </c>
      <c r="X51" s="200">
        <f t="shared" si="0"/>
        <v>690652.08</v>
      </c>
      <c r="Y51" s="201">
        <f t="shared" si="1"/>
        <v>690652.08</v>
      </c>
      <c r="BP51" s="166"/>
      <c r="BQ51" s="174"/>
    </row>
    <row r="52" spans="1:69" s="122" customFormat="1" ht="45" x14ac:dyDescent="0.25">
      <c r="A52" s="190" t="s">
        <v>116</v>
      </c>
      <c r="B52" s="191" t="s">
        <v>5209</v>
      </c>
      <c r="C52" s="374" t="s">
        <v>5210</v>
      </c>
      <c r="D52" s="374"/>
      <c r="E52" s="374"/>
      <c r="F52" s="192" t="s">
        <v>51</v>
      </c>
      <c r="G52" s="193">
        <v>1</v>
      </c>
      <c r="H52" s="194">
        <v>64096.31</v>
      </c>
      <c r="I52" s="194"/>
      <c r="J52" s="194"/>
      <c r="K52" s="195" t="s">
        <v>52</v>
      </c>
      <c r="L52" s="194">
        <v>399320</v>
      </c>
      <c r="M52" s="194"/>
      <c r="N52" s="196"/>
      <c r="O52" s="194"/>
      <c r="P52" s="197"/>
      <c r="Q52" s="197"/>
      <c r="R52" s="197"/>
      <c r="S52" s="197"/>
      <c r="T52" s="197"/>
      <c r="U52" s="197">
        <v>1.03</v>
      </c>
      <c r="V52" s="198">
        <f t="shared" si="4"/>
        <v>411299.60000000003</v>
      </c>
      <c r="W52" s="199">
        <v>1.2</v>
      </c>
      <c r="X52" s="200">
        <f t="shared" si="0"/>
        <v>493559.52</v>
      </c>
      <c r="Y52" s="201">
        <f t="shared" si="1"/>
        <v>493559.52</v>
      </c>
      <c r="BP52" s="166"/>
      <c r="BQ52" s="174"/>
    </row>
    <row r="53" spans="1:69" s="122" customFormat="1" ht="45" x14ac:dyDescent="0.25">
      <c r="A53" s="190" t="s">
        <v>5211</v>
      </c>
      <c r="B53" s="191" t="s">
        <v>5204</v>
      </c>
      <c r="C53" s="374" t="s">
        <v>5212</v>
      </c>
      <c r="D53" s="374"/>
      <c r="E53" s="374"/>
      <c r="F53" s="192" t="s">
        <v>51</v>
      </c>
      <c r="G53" s="193">
        <v>1</v>
      </c>
      <c r="H53" s="194">
        <v>42802.57</v>
      </c>
      <c r="I53" s="194"/>
      <c r="J53" s="194"/>
      <c r="K53" s="195" t="s">
        <v>52</v>
      </c>
      <c r="L53" s="194">
        <v>266660</v>
      </c>
      <c r="M53" s="194"/>
      <c r="N53" s="196"/>
      <c r="O53" s="194"/>
      <c r="P53" s="197"/>
      <c r="Q53" s="197"/>
      <c r="R53" s="197"/>
      <c r="S53" s="197"/>
      <c r="T53" s="197"/>
      <c r="U53" s="197">
        <v>1.03</v>
      </c>
      <c r="V53" s="198">
        <f t="shared" si="4"/>
        <v>274659.8</v>
      </c>
      <c r="W53" s="199">
        <v>1.2</v>
      </c>
      <c r="X53" s="200">
        <f t="shared" si="0"/>
        <v>329591.75999999995</v>
      </c>
      <c r="Y53" s="201">
        <f t="shared" si="1"/>
        <v>329591.75999999995</v>
      </c>
      <c r="BP53" s="166"/>
      <c r="BQ53" s="174"/>
    </row>
    <row r="54" spans="1:69" s="122" customFormat="1" ht="45" x14ac:dyDescent="0.25">
      <c r="A54" s="190" t="s">
        <v>124</v>
      </c>
      <c r="B54" s="191" t="s">
        <v>5204</v>
      </c>
      <c r="C54" s="374" t="s">
        <v>5213</v>
      </c>
      <c r="D54" s="374"/>
      <c r="E54" s="374"/>
      <c r="F54" s="192" t="s">
        <v>51</v>
      </c>
      <c r="G54" s="193">
        <v>1</v>
      </c>
      <c r="H54" s="194">
        <v>94638.84</v>
      </c>
      <c r="I54" s="194"/>
      <c r="J54" s="194"/>
      <c r="K54" s="195" t="s">
        <v>52</v>
      </c>
      <c r="L54" s="194">
        <v>589600</v>
      </c>
      <c r="M54" s="194"/>
      <c r="N54" s="196"/>
      <c r="O54" s="194"/>
      <c r="P54" s="197"/>
      <c r="Q54" s="197"/>
      <c r="R54" s="197"/>
      <c r="S54" s="197"/>
      <c r="T54" s="197"/>
      <c r="U54" s="197">
        <v>1.03</v>
      </c>
      <c r="V54" s="198">
        <f t="shared" si="4"/>
        <v>607288</v>
      </c>
      <c r="W54" s="199">
        <v>1.2</v>
      </c>
      <c r="X54" s="200">
        <f t="shared" si="0"/>
        <v>728745.6</v>
      </c>
      <c r="Y54" s="201">
        <f t="shared" si="1"/>
        <v>728745.6</v>
      </c>
      <c r="BP54" s="166"/>
      <c r="BQ54" s="174"/>
    </row>
    <row r="55" spans="1:69" s="122" customFormat="1" ht="45" x14ac:dyDescent="0.25">
      <c r="A55" s="190" t="s">
        <v>5214</v>
      </c>
      <c r="B55" s="191" t="s">
        <v>5215</v>
      </c>
      <c r="C55" s="374" t="s">
        <v>5216</v>
      </c>
      <c r="D55" s="374"/>
      <c r="E55" s="374"/>
      <c r="F55" s="192" t="s">
        <v>51</v>
      </c>
      <c r="G55" s="193">
        <v>1</v>
      </c>
      <c r="H55" s="194">
        <v>9093.18</v>
      </c>
      <c r="I55" s="194"/>
      <c r="J55" s="194"/>
      <c r="K55" s="195" t="s">
        <v>52</v>
      </c>
      <c r="L55" s="194">
        <v>56651</v>
      </c>
      <c r="M55" s="194"/>
      <c r="N55" s="196"/>
      <c r="O55" s="194"/>
      <c r="P55" s="197"/>
      <c r="Q55" s="197"/>
      <c r="R55" s="197"/>
      <c r="S55" s="197"/>
      <c r="T55" s="197"/>
      <c r="U55" s="197">
        <v>1.03</v>
      </c>
      <c r="V55" s="198">
        <f t="shared" si="4"/>
        <v>58350.53</v>
      </c>
      <c r="W55" s="199">
        <v>1.2</v>
      </c>
      <c r="X55" s="200">
        <f t="shared" si="0"/>
        <v>70020.635999999999</v>
      </c>
      <c r="Y55" s="201">
        <f t="shared" si="1"/>
        <v>70020.635999999999</v>
      </c>
      <c r="BP55" s="166"/>
      <c r="BQ55" s="174"/>
    </row>
    <row r="56" spans="1:69" s="122" customFormat="1" ht="67.5" hidden="1" x14ac:dyDescent="0.25">
      <c r="A56" s="167" t="s">
        <v>131</v>
      </c>
      <c r="B56" s="168" t="s">
        <v>157</v>
      </c>
      <c r="C56" s="370" t="s">
        <v>158</v>
      </c>
      <c r="D56" s="370"/>
      <c r="E56" s="370"/>
      <c r="F56" s="169" t="s">
        <v>109</v>
      </c>
      <c r="G56" s="202">
        <v>4</v>
      </c>
      <c r="H56" s="171" t="s">
        <v>159</v>
      </c>
      <c r="I56" s="171" t="s">
        <v>160</v>
      </c>
      <c r="J56" s="171">
        <v>65.77</v>
      </c>
      <c r="K56" s="172" t="s">
        <v>42</v>
      </c>
      <c r="L56" s="171">
        <v>26662</v>
      </c>
      <c r="M56" s="171">
        <v>22002</v>
      </c>
      <c r="N56" s="173" t="s">
        <v>5217</v>
      </c>
      <c r="O56" s="171">
        <v>2252</v>
      </c>
      <c r="P56" s="163">
        <v>1.052</v>
      </c>
      <c r="Q56" s="163">
        <v>1.0209999999999999</v>
      </c>
      <c r="R56" s="163">
        <v>1.0349999999999999</v>
      </c>
      <c r="S56" s="163">
        <v>1.0249999999999999</v>
      </c>
      <c r="T56" s="163">
        <v>1.02</v>
      </c>
      <c r="U56" s="163">
        <v>1.03</v>
      </c>
      <c r="V56" s="123">
        <f t="shared" si="2"/>
        <v>2695.9478047882953</v>
      </c>
      <c r="W56" s="124">
        <v>1.2</v>
      </c>
      <c r="X56" s="125">
        <f t="shared" si="0"/>
        <v>3235.1373657459544</v>
      </c>
      <c r="Y56" s="126">
        <f t="shared" si="1"/>
        <v>808.7843414364886</v>
      </c>
      <c r="BP56" s="166"/>
      <c r="BQ56" s="174"/>
    </row>
    <row r="57" spans="1:69" s="122" customFormat="1" ht="18.75" hidden="1" x14ac:dyDescent="0.25">
      <c r="A57" s="181"/>
      <c r="B57" s="182"/>
      <c r="C57" s="182"/>
      <c r="D57" s="182"/>
      <c r="E57" s="183" t="s">
        <v>5218</v>
      </c>
      <c r="F57" s="184"/>
      <c r="G57" s="185"/>
      <c r="H57" s="186"/>
      <c r="I57" s="140"/>
      <c r="J57" s="140"/>
      <c r="K57" s="140"/>
      <c r="L57" s="187">
        <v>20551</v>
      </c>
      <c r="M57" s="188"/>
      <c r="N57" s="188"/>
      <c r="O57" s="189"/>
      <c r="P57" s="163">
        <v>1.052</v>
      </c>
      <c r="Q57" s="163">
        <v>1.0209999999999999</v>
      </c>
      <c r="R57" s="163">
        <v>1.0349999999999999</v>
      </c>
      <c r="S57" s="163">
        <v>1.0249999999999999</v>
      </c>
      <c r="T57" s="163">
        <v>1.02</v>
      </c>
      <c r="U57" s="163">
        <v>1.03</v>
      </c>
      <c r="V57" s="123"/>
      <c r="W57" s="124">
        <v>1.2</v>
      </c>
      <c r="X57" s="125">
        <f t="shared" si="0"/>
        <v>0</v>
      </c>
      <c r="Y57" s="126"/>
      <c r="BP57" s="166"/>
      <c r="BQ57" s="174"/>
    </row>
    <row r="58" spans="1:69" s="122" customFormat="1" ht="18.75" hidden="1" x14ac:dyDescent="0.25">
      <c r="A58" s="181"/>
      <c r="B58" s="182"/>
      <c r="C58" s="182"/>
      <c r="D58" s="182"/>
      <c r="E58" s="183" t="s">
        <v>5219</v>
      </c>
      <c r="F58" s="184"/>
      <c r="G58" s="185"/>
      <c r="H58" s="186"/>
      <c r="I58" s="140"/>
      <c r="J58" s="140"/>
      <c r="K58" s="140"/>
      <c r="L58" s="187">
        <v>10504</v>
      </c>
      <c r="M58" s="188"/>
      <c r="N58" s="188"/>
      <c r="O58" s="189"/>
      <c r="P58" s="163">
        <v>1.052</v>
      </c>
      <c r="Q58" s="163">
        <v>1.0209999999999999</v>
      </c>
      <c r="R58" s="163">
        <v>1.0349999999999999</v>
      </c>
      <c r="S58" s="163">
        <v>1.0249999999999999</v>
      </c>
      <c r="T58" s="163">
        <v>1.02</v>
      </c>
      <c r="U58" s="163">
        <v>1.03</v>
      </c>
      <c r="V58" s="123"/>
      <c r="W58" s="124">
        <v>1.2</v>
      </c>
      <c r="X58" s="125">
        <f t="shared" si="0"/>
        <v>0</v>
      </c>
      <c r="Y58" s="126"/>
      <c r="BP58" s="166"/>
      <c r="BQ58" s="174"/>
    </row>
    <row r="59" spans="1:69" s="122" customFormat="1" ht="18.75" hidden="1" x14ac:dyDescent="0.25">
      <c r="A59" s="181"/>
      <c r="B59" s="182"/>
      <c r="C59" s="182"/>
      <c r="D59" s="182"/>
      <c r="E59" s="183" t="s">
        <v>47</v>
      </c>
      <c r="F59" s="184"/>
      <c r="G59" s="185"/>
      <c r="H59" s="186"/>
      <c r="I59" s="140"/>
      <c r="J59" s="140"/>
      <c r="K59" s="140"/>
      <c r="L59" s="187">
        <v>57717</v>
      </c>
      <c r="M59" s="188"/>
      <c r="N59" s="188"/>
      <c r="O59" s="189"/>
      <c r="P59" s="163">
        <v>1.052</v>
      </c>
      <c r="Q59" s="163">
        <v>1.0209999999999999</v>
      </c>
      <c r="R59" s="163">
        <v>1.0349999999999999</v>
      </c>
      <c r="S59" s="163">
        <v>1.0249999999999999</v>
      </c>
      <c r="T59" s="163">
        <v>1.02</v>
      </c>
      <c r="U59" s="163">
        <v>1.03</v>
      </c>
      <c r="V59" s="123"/>
      <c r="W59" s="124">
        <v>1.2</v>
      </c>
      <c r="X59" s="125">
        <f t="shared" si="0"/>
        <v>0</v>
      </c>
      <c r="Y59" s="126"/>
      <c r="BP59" s="166"/>
      <c r="BQ59" s="174"/>
    </row>
    <row r="60" spans="1:69" s="122" customFormat="1" ht="45" x14ac:dyDescent="0.25">
      <c r="A60" s="190" t="s">
        <v>140</v>
      </c>
      <c r="B60" s="191" t="s">
        <v>5220</v>
      </c>
      <c r="C60" s="374" t="s">
        <v>5221</v>
      </c>
      <c r="D60" s="374"/>
      <c r="E60" s="374"/>
      <c r="F60" s="192" t="s">
        <v>51</v>
      </c>
      <c r="G60" s="193">
        <v>4</v>
      </c>
      <c r="H60" s="194">
        <v>4786.3599999999997</v>
      </c>
      <c r="I60" s="194"/>
      <c r="J60" s="194"/>
      <c r="K60" s="195" t="s">
        <v>52</v>
      </c>
      <c r="L60" s="194">
        <v>119276</v>
      </c>
      <c r="M60" s="194"/>
      <c r="N60" s="196"/>
      <c r="O60" s="194"/>
      <c r="P60" s="197"/>
      <c r="Q60" s="197"/>
      <c r="R60" s="197"/>
      <c r="S60" s="197"/>
      <c r="T60" s="197"/>
      <c r="U60" s="197">
        <v>1.03</v>
      </c>
      <c r="V60" s="198">
        <f>L60*U60</f>
        <v>122854.28</v>
      </c>
      <c r="W60" s="199">
        <v>1.2</v>
      </c>
      <c r="X60" s="200">
        <f t="shared" si="0"/>
        <v>147425.136</v>
      </c>
      <c r="Y60" s="201">
        <f t="shared" si="1"/>
        <v>36856.284</v>
      </c>
      <c r="BP60" s="166"/>
      <c r="BQ60" s="174"/>
    </row>
    <row r="61" spans="1:69" s="122" customFormat="1" ht="18.75" hidden="1" x14ac:dyDescent="0.25">
      <c r="A61" s="375" t="s">
        <v>5222</v>
      </c>
      <c r="B61" s="376"/>
      <c r="C61" s="376"/>
      <c r="D61" s="376"/>
      <c r="E61" s="376"/>
      <c r="F61" s="376"/>
      <c r="G61" s="376"/>
      <c r="H61" s="376"/>
      <c r="I61" s="376"/>
      <c r="J61" s="376"/>
      <c r="K61" s="376"/>
      <c r="L61" s="376"/>
      <c r="M61" s="376"/>
      <c r="N61" s="376"/>
      <c r="O61" s="377"/>
      <c r="P61" s="163">
        <v>1.052</v>
      </c>
      <c r="Q61" s="163">
        <v>1.0209999999999999</v>
      </c>
      <c r="R61" s="163">
        <v>1.0349999999999999</v>
      </c>
      <c r="S61" s="163">
        <v>1.0249999999999999</v>
      </c>
      <c r="T61" s="163">
        <v>1.02</v>
      </c>
      <c r="U61" s="163">
        <v>1.03</v>
      </c>
      <c r="V61" s="123"/>
      <c r="W61" s="124">
        <v>1.2</v>
      </c>
      <c r="X61" s="125">
        <f t="shared" si="0"/>
        <v>0</v>
      </c>
      <c r="Y61" s="126"/>
      <c r="BP61" s="166"/>
      <c r="BQ61" s="174"/>
    </row>
    <row r="62" spans="1:69" s="122" customFormat="1" ht="67.5" hidden="1" x14ac:dyDescent="0.25">
      <c r="A62" s="167" t="s">
        <v>142</v>
      </c>
      <c r="B62" s="168" t="s">
        <v>203</v>
      </c>
      <c r="C62" s="370" t="s">
        <v>204</v>
      </c>
      <c r="D62" s="370"/>
      <c r="E62" s="370"/>
      <c r="F62" s="169" t="s">
        <v>174</v>
      </c>
      <c r="G62" s="203">
        <v>4.04</v>
      </c>
      <c r="H62" s="171" t="s">
        <v>205</v>
      </c>
      <c r="I62" s="171" t="s">
        <v>206</v>
      </c>
      <c r="J62" s="171">
        <v>515.91999999999996</v>
      </c>
      <c r="K62" s="172" t="s">
        <v>42</v>
      </c>
      <c r="L62" s="171">
        <v>171030</v>
      </c>
      <c r="M62" s="171">
        <v>139011</v>
      </c>
      <c r="N62" s="173" t="s">
        <v>5223</v>
      </c>
      <c r="O62" s="171">
        <v>17842</v>
      </c>
      <c r="P62" s="163">
        <v>1.052</v>
      </c>
      <c r="Q62" s="163">
        <v>1.0209999999999999</v>
      </c>
      <c r="R62" s="163">
        <v>1.0349999999999999</v>
      </c>
      <c r="S62" s="163">
        <v>1.0249999999999999</v>
      </c>
      <c r="T62" s="163">
        <v>1.02</v>
      </c>
      <c r="U62" s="163">
        <v>1.03</v>
      </c>
      <c r="V62" s="123">
        <f t="shared" si="2"/>
        <v>21359.280964934616</v>
      </c>
      <c r="W62" s="124">
        <v>1.2</v>
      </c>
      <c r="X62" s="125">
        <f t="shared" si="0"/>
        <v>25631.137157921537</v>
      </c>
      <c r="Y62" s="126">
        <f t="shared" si="1"/>
        <v>6344.3408806736479</v>
      </c>
      <c r="BP62" s="166"/>
      <c r="BQ62" s="174"/>
    </row>
    <row r="63" spans="1:69" s="122" customFormat="1" ht="18.75" hidden="1" x14ac:dyDescent="0.25">
      <c r="A63" s="175"/>
      <c r="B63" s="176"/>
      <c r="C63" s="177" t="s">
        <v>5224</v>
      </c>
      <c r="D63" s="178"/>
      <c r="E63" s="178"/>
      <c r="F63" s="179"/>
      <c r="G63" s="178"/>
      <c r="H63" s="178"/>
      <c r="I63" s="178"/>
      <c r="J63" s="178"/>
      <c r="K63" s="178"/>
      <c r="L63" s="178"/>
      <c r="M63" s="178"/>
      <c r="N63" s="178"/>
      <c r="O63" s="180"/>
      <c r="P63" s="163">
        <v>1.052</v>
      </c>
      <c r="Q63" s="163">
        <v>1.0209999999999999</v>
      </c>
      <c r="R63" s="163">
        <v>1.0349999999999999</v>
      </c>
      <c r="S63" s="163">
        <v>1.0249999999999999</v>
      </c>
      <c r="T63" s="163">
        <v>1.02</v>
      </c>
      <c r="U63" s="163">
        <v>1.03</v>
      </c>
      <c r="V63" s="123"/>
      <c r="W63" s="124">
        <v>1.2</v>
      </c>
      <c r="X63" s="125">
        <f t="shared" si="0"/>
        <v>0</v>
      </c>
      <c r="Y63" s="126"/>
      <c r="BP63" s="166"/>
      <c r="BQ63" s="174"/>
    </row>
    <row r="64" spans="1:69" s="122" customFormat="1" ht="18.75" hidden="1" x14ac:dyDescent="0.25">
      <c r="A64" s="181"/>
      <c r="B64" s="182"/>
      <c r="C64" s="182"/>
      <c r="D64" s="182"/>
      <c r="E64" s="183" t="s">
        <v>5225</v>
      </c>
      <c r="F64" s="184"/>
      <c r="G64" s="185"/>
      <c r="H64" s="186"/>
      <c r="I64" s="140"/>
      <c r="J64" s="140"/>
      <c r="K64" s="140"/>
      <c r="L64" s="187">
        <v>137033</v>
      </c>
      <c r="M64" s="188"/>
      <c r="N64" s="188"/>
      <c r="O64" s="189"/>
      <c r="P64" s="163">
        <v>1.052</v>
      </c>
      <c r="Q64" s="163">
        <v>1.0209999999999999</v>
      </c>
      <c r="R64" s="163">
        <v>1.0349999999999999</v>
      </c>
      <c r="S64" s="163">
        <v>1.0249999999999999</v>
      </c>
      <c r="T64" s="163">
        <v>1.02</v>
      </c>
      <c r="U64" s="163">
        <v>1.03</v>
      </c>
      <c r="V64" s="123"/>
      <c r="W64" s="124">
        <v>1.2</v>
      </c>
      <c r="X64" s="125">
        <f t="shared" si="0"/>
        <v>0</v>
      </c>
      <c r="Y64" s="126"/>
      <c r="BP64" s="166"/>
      <c r="BQ64" s="174"/>
    </row>
    <row r="65" spans="1:69" s="122" customFormat="1" ht="18.75" hidden="1" x14ac:dyDescent="0.25">
      <c r="A65" s="181"/>
      <c r="B65" s="182"/>
      <c r="C65" s="182"/>
      <c r="D65" s="182"/>
      <c r="E65" s="183" t="s">
        <v>5226</v>
      </c>
      <c r="F65" s="184"/>
      <c r="G65" s="185"/>
      <c r="H65" s="186"/>
      <c r="I65" s="140"/>
      <c r="J65" s="140"/>
      <c r="K65" s="140"/>
      <c r="L65" s="187">
        <v>72048</v>
      </c>
      <c r="M65" s="188"/>
      <c r="N65" s="188"/>
      <c r="O65" s="189"/>
      <c r="P65" s="163">
        <v>1.052</v>
      </c>
      <c r="Q65" s="163">
        <v>1.0209999999999999</v>
      </c>
      <c r="R65" s="163">
        <v>1.0349999999999999</v>
      </c>
      <c r="S65" s="163">
        <v>1.0249999999999999</v>
      </c>
      <c r="T65" s="163">
        <v>1.02</v>
      </c>
      <c r="U65" s="163">
        <v>1.03</v>
      </c>
      <c r="V65" s="123"/>
      <c r="W65" s="124">
        <v>1.2</v>
      </c>
      <c r="X65" s="125">
        <f t="shared" si="0"/>
        <v>0</v>
      </c>
      <c r="Y65" s="126"/>
      <c r="BP65" s="166"/>
      <c r="BQ65" s="174"/>
    </row>
    <row r="66" spans="1:69" s="122" customFormat="1" ht="18.75" hidden="1" x14ac:dyDescent="0.25">
      <c r="A66" s="181"/>
      <c r="B66" s="182"/>
      <c r="C66" s="182"/>
      <c r="D66" s="182"/>
      <c r="E66" s="183" t="s">
        <v>47</v>
      </c>
      <c r="F66" s="184"/>
      <c r="G66" s="185"/>
      <c r="H66" s="186"/>
      <c r="I66" s="140"/>
      <c r="J66" s="140"/>
      <c r="K66" s="140"/>
      <c r="L66" s="187">
        <v>380111</v>
      </c>
      <c r="M66" s="188"/>
      <c r="N66" s="188"/>
      <c r="O66" s="189"/>
      <c r="P66" s="163">
        <v>1.052</v>
      </c>
      <c r="Q66" s="163">
        <v>1.0209999999999999</v>
      </c>
      <c r="R66" s="163">
        <v>1.0349999999999999</v>
      </c>
      <c r="S66" s="163">
        <v>1.0249999999999999</v>
      </c>
      <c r="T66" s="163">
        <v>1.02</v>
      </c>
      <c r="U66" s="163">
        <v>1.03</v>
      </c>
      <c r="V66" s="123"/>
      <c r="W66" s="124">
        <v>1.2</v>
      </c>
      <c r="X66" s="125">
        <f t="shared" si="0"/>
        <v>0</v>
      </c>
      <c r="Y66" s="126"/>
      <c r="BP66" s="166"/>
      <c r="BQ66" s="174"/>
    </row>
    <row r="67" spans="1:69" s="122" customFormat="1" ht="67.5" x14ac:dyDescent="0.25">
      <c r="A67" s="242" t="s">
        <v>1103</v>
      </c>
      <c r="B67" s="243" t="s">
        <v>5227</v>
      </c>
      <c r="C67" s="368" t="s">
        <v>3734</v>
      </c>
      <c r="D67" s="368"/>
      <c r="E67" s="368"/>
      <c r="F67" s="244" t="s">
        <v>437</v>
      </c>
      <c r="G67" s="245">
        <v>51</v>
      </c>
      <c r="H67" s="171">
        <v>3887.06</v>
      </c>
      <c r="I67" s="171"/>
      <c r="J67" s="171">
        <v>3887.06</v>
      </c>
      <c r="K67" s="172" t="s">
        <v>42</v>
      </c>
      <c r="L67" s="171">
        <v>1696935</v>
      </c>
      <c r="M67" s="171"/>
      <c r="N67" s="173"/>
      <c r="O67" s="247">
        <v>1696935</v>
      </c>
      <c r="P67" s="163">
        <v>1.052</v>
      </c>
      <c r="Q67" s="163">
        <v>1.0209999999999999</v>
      </c>
      <c r="R67" s="163">
        <v>1.0349999999999999</v>
      </c>
      <c r="S67" s="163">
        <v>1.0249999999999999</v>
      </c>
      <c r="T67" s="163">
        <v>1.02</v>
      </c>
      <c r="U67" s="163">
        <v>1.03</v>
      </c>
      <c r="V67" s="248">
        <f t="shared" si="2"/>
        <v>2031460.1190579154</v>
      </c>
      <c r="W67" s="249">
        <v>1.2</v>
      </c>
      <c r="X67" s="250">
        <f t="shared" si="0"/>
        <v>2437752.1428694986</v>
      </c>
      <c r="Y67" s="251">
        <f t="shared" si="1"/>
        <v>47799.061624892129</v>
      </c>
      <c r="BP67" s="166"/>
      <c r="BQ67" s="174"/>
    </row>
    <row r="68" spans="1:69" s="122" customFormat="1" ht="67.5" x14ac:dyDescent="0.25">
      <c r="A68" s="242" t="s">
        <v>1105</v>
      </c>
      <c r="B68" s="243" t="s">
        <v>5227</v>
      </c>
      <c r="C68" s="368" t="s">
        <v>5228</v>
      </c>
      <c r="D68" s="368"/>
      <c r="E68" s="368"/>
      <c r="F68" s="244" t="s">
        <v>437</v>
      </c>
      <c r="G68" s="245">
        <v>19</v>
      </c>
      <c r="H68" s="171">
        <v>6043.24</v>
      </c>
      <c r="I68" s="171"/>
      <c r="J68" s="171">
        <v>6043.24</v>
      </c>
      <c r="K68" s="172" t="s">
        <v>42</v>
      </c>
      <c r="L68" s="171">
        <v>982873</v>
      </c>
      <c r="M68" s="171"/>
      <c r="N68" s="173"/>
      <c r="O68" s="247">
        <v>982873</v>
      </c>
      <c r="P68" s="163">
        <v>1.052</v>
      </c>
      <c r="Q68" s="163">
        <v>1.0209999999999999</v>
      </c>
      <c r="R68" s="163">
        <v>1.0349999999999999</v>
      </c>
      <c r="S68" s="163">
        <v>1.0249999999999999</v>
      </c>
      <c r="T68" s="163">
        <v>1.02</v>
      </c>
      <c r="U68" s="163">
        <v>1.03</v>
      </c>
      <c r="V68" s="248">
        <f t="shared" si="2"/>
        <v>1176631.5749270364</v>
      </c>
      <c r="W68" s="249">
        <v>1.2</v>
      </c>
      <c r="X68" s="250">
        <f t="shared" si="0"/>
        <v>1411957.8899124437</v>
      </c>
      <c r="Y68" s="251">
        <f t="shared" si="1"/>
        <v>74313.573153286517</v>
      </c>
      <c r="BP68" s="166"/>
      <c r="BQ68" s="174"/>
    </row>
    <row r="69" spans="1:69" s="122" customFormat="1" ht="67.5" x14ac:dyDescent="0.25">
      <c r="A69" s="242" t="s">
        <v>151</v>
      </c>
      <c r="B69" s="243" t="s">
        <v>1498</v>
      </c>
      <c r="C69" s="368" t="s">
        <v>5229</v>
      </c>
      <c r="D69" s="368"/>
      <c r="E69" s="368"/>
      <c r="F69" s="244" t="s">
        <v>437</v>
      </c>
      <c r="G69" s="245">
        <v>14</v>
      </c>
      <c r="H69" s="171">
        <v>724.88</v>
      </c>
      <c r="I69" s="171"/>
      <c r="J69" s="171">
        <v>724.88</v>
      </c>
      <c r="K69" s="172" t="s">
        <v>42</v>
      </c>
      <c r="L69" s="171">
        <v>86870</v>
      </c>
      <c r="M69" s="171"/>
      <c r="N69" s="173"/>
      <c r="O69" s="247">
        <v>86870</v>
      </c>
      <c r="P69" s="163">
        <v>1.052</v>
      </c>
      <c r="Q69" s="163">
        <v>1.0209999999999999</v>
      </c>
      <c r="R69" s="163">
        <v>1.0349999999999999</v>
      </c>
      <c r="S69" s="163">
        <v>1.0249999999999999</v>
      </c>
      <c r="T69" s="163">
        <v>1.02</v>
      </c>
      <c r="U69" s="163">
        <v>1.03</v>
      </c>
      <c r="V69" s="248">
        <f t="shared" si="2"/>
        <v>103995.1091482945</v>
      </c>
      <c r="W69" s="249">
        <v>1.2</v>
      </c>
      <c r="X69" s="250">
        <f t="shared" si="0"/>
        <v>124794.13097795341</v>
      </c>
      <c r="Y69" s="251">
        <f t="shared" si="1"/>
        <v>8913.8664984252428</v>
      </c>
      <c r="BP69" s="166"/>
      <c r="BQ69" s="174"/>
    </row>
    <row r="70" spans="1:69" s="122" customFormat="1" ht="67.5" x14ac:dyDescent="0.25">
      <c r="A70" s="242" t="s">
        <v>156</v>
      </c>
      <c r="B70" s="243" t="s">
        <v>1498</v>
      </c>
      <c r="C70" s="368" t="s">
        <v>5230</v>
      </c>
      <c r="D70" s="368"/>
      <c r="E70" s="368"/>
      <c r="F70" s="244" t="s">
        <v>437</v>
      </c>
      <c r="G70" s="245">
        <v>4</v>
      </c>
      <c r="H70" s="171">
        <v>1285.03</v>
      </c>
      <c r="I70" s="171"/>
      <c r="J70" s="171">
        <v>1285.03</v>
      </c>
      <c r="K70" s="172" t="s">
        <v>42</v>
      </c>
      <c r="L70" s="171">
        <v>43999</v>
      </c>
      <c r="M70" s="171"/>
      <c r="N70" s="173"/>
      <c r="O70" s="247">
        <v>43999</v>
      </c>
      <c r="P70" s="163">
        <v>1.052</v>
      </c>
      <c r="Q70" s="163">
        <v>1.0209999999999999</v>
      </c>
      <c r="R70" s="163">
        <v>1.0349999999999999</v>
      </c>
      <c r="S70" s="163">
        <v>1.0249999999999999</v>
      </c>
      <c r="T70" s="163">
        <v>1.02</v>
      </c>
      <c r="U70" s="163">
        <v>1.03</v>
      </c>
      <c r="V70" s="248">
        <f t="shared" si="2"/>
        <v>52672.73866024876</v>
      </c>
      <c r="W70" s="249">
        <v>1.2</v>
      </c>
      <c r="X70" s="250">
        <f t="shared" si="0"/>
        <v>63207.286392298513</v>
      </c>
      <c r="Y70" s="251">
        <f t="shared" si="1"/>
        <v>15801.821598074628</v>
      </c>
      <c r="BP70" s="166"/>
      <c r="BQ70" s="174"/>
    </row>
    <row r="71" spans="1:69" s="122" customFormat="1" ht="67.5" x14ac:dyDescent="0.25">
      <c r="A71" s="242" t="s">
        <v>1127</v>
      </c>
      <c r="B71" s="243" t="s">
        <v>5227</v>
      </c>
      <c r="C71" s="368" t="s">
        <v>5231</v>
      </c>
      <c r="D71" s="368"/>
      <c r="E71" s="368"/>
      <c r="F71" s="244" t="s">
        <v>437</v>
      </c>
      <c r="G71" s="245">
        <v>52</v>
      </c>
      <c r="H71" s="171">
        <v>8936.92</v>
      </c>
      <c r="I71" s="171"/>
      <c r="J71" s="171">
        <v>8936.92</v>
      </c>
      <c r="K71" s="172" t="s">
        <v>42</v>
      </c>
      <c r="L71" s="171">
        <v>3978002</v>
      </c>
      <c r="M71" s="171"/>
      <c r="N71" s="173"/>
      <c r="O71" s="247">
        <v>3978002</v>
      </c>
      <c r="P71" s="163">
        <v>1.052</v>
      </c>
      <c r="Q71" s="163">
        <v>1.0209999999999999</v>
      </c>
      <c r="R71" s="163">
        <v>1.0349999999999999</v>
      </c>
      <c r="S71" s="163">
        <v>1.0249999999999999</v>
      </c>
      <c r="T71" s="163">
        <v>1.02</v>
      </c>
      <c r="U71" s="163">
        <v>1.03</v>
      </c>
      <c r="V71" s="248">
        <f t="shared" si="2"/>
        <v>4762205.0441134321</v>
      </c>
      <c r="W71" s="249">
        <v>1.2</v>
      </c>
      <c r="X71" s="250">
        <f t="shared" si="0"/>
        <v>5714646.0529361181</v>
      </c>
      <c r="Y71" s="251">
        <f t="shared" si="1"/>
        <v>109897.03947954073</v>
      </c>
      <c r="BP71" s="166"/>
      <c r="BQ71" s="174"/>
    </row>
    <row r="72" spans="1:69" s="122" customFormat="1" ht="67.5" x14ac:dyDescent="0.25">
      <c r="A72" s="242" t="s">
        <v>1137</v>
      </c>
      <c r="B72" s="243" t="s">
        <v>5227</v>
      </c>
      <c r="C72" s="368" t="s">
        <v>5232</v>
      </c>
      <c r="D72" s="368"/>
      <c r="E72" s="368"/>
      <c r="F72" s="244" t="s">
        <v>437</v>
      </c>
      <c r="G72" s="245">
        <v>99</v>
      </c>
      <c r="H72" s="171">
        <v>19859.810000000001</v>
      </c>
      <c r="I72" s="171"/>
      <c r="J72" s="171">
        <v>19859.810000000001</v>
      </c>
      <c r="K72" s="172" t="s">
        <v>42</v>
      </c>
      <c r="L72" s="171">
        <v>16829997</v>
      </c>
      <c r="M72" s="171"/>
      <c r="N72" s="173"/>
      <c r="O72" s="247">
        <v>16829997</v>
      </c>
      <c r="P72" s="163">
        <v>1.052</v>
      </c>
      <c r="Q72" s="163">
        <v>1.0209999999999999</v>
      </c>
      <c r="R72" s="163">
        <v>1.0349999999999999</v>
      </c>
      <c r="S72" s="163">
        <v>1.0249999999999999</v>
      </c>
      <c r="T72" s="163">
        <v>1.02</v>
      </c>
      <c r="U72" s="163">
        <v>1.03</v>
      </c>
      <c r="V72" s="248">
        <f t="shared" si="2"/>
        <v>20147776.850241378</v>
      </c>
      <c r="W72" s="249">
        <v>1.2</v>
      </c>
      <c r="X72" s="250">
        <f t="shared" si="0"/>
        <v>24177332.220289651</v>
      </c>
      <c r="Y72" s="251">
        <f t="shared" si="1"/>
        <v>244215.47697262274</v>
      </c>
      <c r="BP72" s="166"/>
      <c r="BQ72" s="174"/>
    </row>
    <row r="73" spans="1:69" s="122" customFormat="1" ht="67.5" x14ac:dyDescent="0.25">
      <c r="A73" s="242" t="s">
        <v>171</v>
      </c>
      <c r="B73" s="243" t="s">
        <v>5227</v>
      </c>
      <c r="C73" s="368" t="s">
        <v>4079</v>
      </c>
      <c r="D73" s="368"/>
      <c r="E73" s="368"/>
      <c r="F73" s="244" t="s">
        <v>437</v>
      </c>
      <c r="G73" s="245">
        <v>135</v>
      </c>
      <c r="H73" s="171">
        <v>5395.12</v>
      </c>
      <c r="I73" s="171"/>
      <c r="J73" s="171">
        <v>5395.12</v>
      </c>
      <c r="K73" s="172" t="s">
        <v>42</v>
      </c>
      <c r="L73" s="171">
        <v>6234601</v>
      </c>
      <c r="M73" s="171"/>
      <c r="N73" s="173"/>
      <c r="O73" s="247">
        <v>6234601</v>
      </c>
      <c r="P73" s="163">
        <v>1.052</v>
      </c>
      <c r="Q73" s="163">
        <v>1.0209999999999999</v>
      </c>
      <c r="R73" s="163">
        <v>1.0349999999999999</v>
      </c>
      <c r="S73" s="163">
        <v>1.0249999999999999</v>
      </c>
      <c r="T73" s="163">
        <v>1.02</v>
      </c>
      <c r="U73" s="163">
        <v>1.03</v>
      </c>
      <c r="V73" s="248">
        <f t="shared" si="2"/>
        <v>7463658.472327224</v>
      </c>
      <c r="W73" s="249">
        <v>1.2</v>
      </c>
      <c r="X73" s="250">
        <f t="shared" si="0"/>
        <v>8956390.1667926684</v>
      </c>
      <c r="Y73" s="251">
        <f t="shared" si="1"/>
        <v>66343.630865130879</v>
      </c>
      <c r="BP73" s="166"/>
      <c r="BQ73" s="174"/>
    </row>
    <row r="74" spans="1:69" s="122" customFormat="1" ht="67.5" x14ac:dyDescent="0.25">
      <c r="A74" s="242" t="s">
        <v>181</v>
      </c>
      <c r="B74" s="243" t="s">
        <v>5227</v>
      </c>
      <c r="C74" s="368" t="s">
        <v>5233</v>
      </c>
      <c r="D74" s="368"/>
      <c r="E74" s="368"/>
      <c r="F74" s="244" t="s">
        <v>437</v>
      </c>
      <c r="G74" s="245">
        <v>30</v>
      </c>
      <c r="H74" s="171">
        <v>10552.11</v>
      </c>
      <c r="I74" s="171"/>
      <c r="J74" s="171">
        <v>10552.11</v>
      </c>
      <c r="K74" s="172" t="s">
        <v>42</v>
      </c>
      <c r="L74" s="171">
        <v>2709782</v>
      </c>
      <c r="M74" s="171"/>
      <c r="N74" s="173"/>
      <c r="O74" s="247">
        <v>2709782</v>
      </c>
      <c r="P74" s="163">
        <v>1.052</v>
      </c>
      <c r="Q74" s="163">
        <v>1.0209999999999999</v>
      </c>
      <c r="R74" s="163">
        <v>1.0349999999999999</v>
      </c>
      <c r="S74" s="163">
        <v>1.0249999999999999</v>
      </c>
      <c r="T74" s="163">
        <v>1.02</v>
      </c>
      <c r="U74" s="163">
        <v>1.03</v>
      </c>
      <c r="V74" s="248">
        <f t="shared" si="2"/>
        <v>3243974.6156104961</v>
      </c>
      <c r="W74" s="249">
        <v>1.2</v>
      </c>
      <c r="X74" s="250">
        <f t="shared" si="0"/>
        <v>3892769.5387325953</v>
      </c>
      <c r="Y74" s="251">
        <f t="shared" si="1"/>
        <v>129758.98462441984</v>
      </c>
      <c r="BP74" s="166"/>
      <c r="BQ74" s="174"/>
    </row>
    <row r="75" spans="1:69" s="122" customFormat="1" ht="67.5" x14ac:dyDescent="0.25">
      <c r="A75" s="242" t="s">
        <v>185</v>
      </c>
      <c r="B75" s="243" t="s">
        <v>2621</v>
      </c>
      <c r="C75" s="368" t="s">
        <v>2622</v>
      </c>
      <c r="D75" s="368"/>
      <c r="E75" s="368"/>
      <c r="F75" s="244" t="s">
        <v>174</v>
      </c>
      <c r="G75" s="246">
        <v>1.6</v>
      </c>
      <c r="H75" s="171">
        <v>2637</v>
      </c>
      <c r="I75" s="171"/>
      <c r="J75" s="171">
        <v>2637</v>
      </c>
      <c r="K75" s="172" t="s">
        <v>42</v>
      </c>
      <c r="L75" s="171">
        <v>36116</v>
      </c>
      <c r="M75" s="171"/>
      <c r="N75" s="173"/>
      <c r="O75" s="247">
        <v>36116</v>
      </c>
      <c r="P75" s="163">
        <v>1.052</v>
      </c>
      <c r="Q75" s="163">
        <v>1.0209999999999999</v>
      </c>
      <c r="R75" s="163">
        <v>1.0349999999999999</v>
      </c>
      <c r="S75" s="163">
        <v>1.0249999999999999</v>
      </c>
      <c r="T75" s="163">
        <v>1.02</v>
      </c>
      <c r="U75" s="163">
        <v>1.03</v>
      </c>
      <c r="V75" s="248">
        <f t="shared" si="2"/>
        <v>43235.724208585292</v>
      </c>
      <c r="W75" s="249">
        <v>1.2</v>
      </c>
      <c r="X75" s="250">
        <f t="shared" si="0"/>
        <v>51882.869050302346</v>
      </c>
      <c r="Y75" s="251">
        <f t="shared" si="1"/>
        <v>32426.793156438966</v>
      </c>
      <c r="BP75" s="166"/>
      <c r="BQ75" s="174"/>
    </row>
    <row r="76" spans="1:69" s="122" customFormat="1" ht="18.75" hidden="1" x14ac:dyDescent="0.25">
      <c r="A76" s="175"/>
      <c r="B76" s="176"/>
      <c r="C76" s="177" t="s">
        <v>5021</v>
      </c>
      <c r="D76" s="178"/>
      <c r="E76" s="178"/>
      <c r="F76" s="179"/>
      <c r="G76" s="178"/>
      <c r="H76" s="178"/>
      <c r="I76" s="178"/>
      <c r="J76" s="178"/>
      <c r="K76" s="178"/>
      <c r="L76" s="178"/>
      <c r="M76" s="178"/>
      <c r="N76" s="178"/>
      <c r="O76" s="180"/>
      <c r="P76" s="163">
        <v>1.052</v>
      </c>
      <c r="Q76" s="163">
        <v>1.0209999999999999</v>
      </c>
      <c r="R76" s="163">
        <v>1.0349999999999999</v>
      </c>
      <c r="S76" s="163">
        <v>1.0249999999999999</v>
      </c>
      <c r="T76" s="163">
        <v>1.02</v>
      </c>
      <c r="U76" s="163">
        <v>1.03</v>
      </c>
      <c r="V76" s="123"/>
      <c r="W76" s="124">
        <v>1.2</v>
      </c>
      <c r="X76" s="125">
        <f t="shared" si="0"/>
        <v>0</v>
      </c>
      <c r="Y76" s="126"/>
      <c r="BP76" s="166"/>
      <c r="BQ76" s="174"/>
    </row>
    <row r="77" spans="1:69" s="122" customFormat="1" ht="18.75" hidden="1" x14ac:dyDescent="0.25">
      <c r="A77" s="375" t="s">
        <v>5234</v>
      </c>
      <c r="B77" s="376"/>
      <c r="C77" s="376"/>
      <c r="D77" s="376"/>
      <c r="E77" s="376"/>
      <c r="F77" s="376"/>
      <c r="G77" s="376"/>
      <c r="H77" s="376"/>
      <c r="I77" s="376"/>
      <c r="J77" s="376"/>
      <c r="K77" s="376"/>
      <c r="L77" s="376"/>
      <c r="M77" s="376"/>
      <c r="N77" s="376"/>
      <c r="O77" s="377"/>
      <c r="P77" s="163">
        <v>1.052</v>
      </c>
      <c r="Q77" s="163">
        <v>1.0209999999999999</v>
      </c>
      <c r="R77" s="163">
        <v>1.0349999999999999</v>
      </c>
      <c r="S77" s="163">
        <v>1.0249999999999999</v>
      </c>
      <c r="T77" s="163">
        <v>1.02</v>
      </c>
      <c r="U77" s="163">
        <v>1.03</v>
      </c>
      <c r="V77" s="123"/>
      <c r="W77" s="124">
        <v>1.2</v>
      </c>
      <c r="X77" s="125">
        <f t="shared" si="0"/>
        <v>0</v>
      </c>
      <c r="Y77" s="126"/>
      <c r="BP77" s="166"/>
      <c r="BQ77" s="174"/>
    </row>
    <row r="78" spans="1:69" s="122" customFormat="1" ht="67.5" hidden="1" x14ac:dyDescent="0.25">
      <c r="A78" s="167" t="s">
        <v>187</v>
      </c>
      <c r="B78" s="168" t="s">
        <v>255</v>
      </c>
      <c r="C78" s="370" t="s">
        <v>256</v>
      </c>
      <c r="D78" s="370"/>
      <c r="E78" s="370"/>
      <c r="F78" s="169" t="s">
        <v>238</v>
      </c>
      <c r="G78" s="170">
        <v>123.8</v>
      </c>
      <c r="H78" s="171" t="s">
        <v>257</v>
      </c>
      <c r="I78" s="171" t="s">
        <v>258</v>
      </c>
      <c r="J78" s="171">
        <v>57.82</v>
      </c>
      <c r="K78" s="172" t="s">
        <v>42</v>
      </c>
      <c r="L78" s="171">
        <v>843487</v>
      </c>
      <c r="M78" s="171">
        <v>700026</v>
      </c>
      <c r="N78" s="173" t="s">
        <v>5235</v>
      </c>
      <c r="O78" s="171">
        <v>61273</v>
      </c>
      <c r="P78" s="163">
        <v>1.052</v>
      </c>
      <c r="Q78" s="163">
        <v>1.0209999999999999</v>
      </c>
      <c r="R78" s="163">
        <v>1.0349999999999999</v>
      </c>
      <c r="S78" s="163">
        <v>1.0249999999999999</v>
      </c>
      <c r="T78" s="163">
        <v>1.02</v>
      </c>
      <c r="U78" s="163">
        <v>1.03</v>
      </c>
      <c r="V78" s="123">
        <f t="shared" si="2"/>
        <v>73352.046999464132</v>
      </c>
      <c r="W78" s="124">
        <v>1.2</v>
      </c>
      <c r="X78" s="125">
        <f t="shared" si="0"/>
        <v>88022.456399356961</v>
      </c>
      <c r="Y78" s="126">
        <f t="shared" si="1"/>
        <v>711.00530209496742</v>
      </c>
      <c r="BP78" s="166"/>
      <c r="BQ78" s="174"/>
    </row>
    <row r="79" spans="1:69" s="122" customFormat="1" ht="18.75" hidden="1" x14ac:dyDescent="0.25">
      <c r="A79" s="175"/>
      <c r="B79" s="176"/>
      <c r="C79" s="177" t="s">
        <v>5236</v>
      </c>
      <c r="D79" s="178"/>
      <c r="E79" s="178"/>
      <c r="F79" s="179"/>
      <c r="G79" s="178"/>
      <c r="H79" s="178"/>
      <c r="I79" s="178"/>
      <c r="J79" s="178"/>
      <c r="K79" s="178"/>
      <c r="L79" s="178"/>
      <c r="M79" s="178"/>
      <c r="N79" s="178"/>
      <c r="O79" s="180"/>
      <c r="P79" s="163">
        <v>1.052</v>
      </c>
      <c r="Q79" s="163">
        <v>1.0209999999999999</v>
      </c>
      <c r="R79" s="163">
        <v>1.0349999999999999</v>
      </c>
      <c r="S79" s="163">
        <v>1.0249999999999999</v>
      </c>
      <c r="T79" s="163">
        <v>1.02</v>
      </c>
      <c r="U79" s="163">
        <v>1.03</v>
      </c>
      <c r="V79" s="123"/>
      <c r="W79" s="124">
        <v>1.2</v>
      </c>
      <c r="X79" s="125">
        <f t="shared" si="0"/>
        <v>0</v>
      </c>
      <c r="Y79" s="126"/>
      <c r="BP79" s="166"/>
      <c r="BQ79" s="174"/>
    </row>
    <row r="80" spans="1:69" s="122" customFormat="1" ht="18.75" hidden="1" x14ac:dyDescent="0.25">
      <c r="A80" s="181"/>
      <c r="B80" s="182"/>
      <c r="C80" s="182"/>
      <c r="D80" s="182"/>
      <c r="E80" s="183" t="s">
        <v>5237</v>
      </c>
      <c r="F80" s="184"/>
      <c r="G80" s="185"/>
      <c r="H80" s="186"/>
      <c r="I80" s="140"/>
      <c r="J80" s="140"/>
      <c r="K80" s="140"/>
      <c r="L80" s="187">
        <v>686648</v>
      </c>
      <c r="M80" s="188"/>
      <c r="N80" s="188"/>
      <c r="O80" s="189"/>
      <c r="P80" s="163">
        <v>1.052</v>
      </c>
      <c r="Q80" s="163">
        <v>1.0209999999999999</v>
      </c>
      <c r="R80" s="163">
        <v>1.0349999999999999</v>
      </c>
      <c r="S80" s="163">
        <v>1.0249999999999999</v>
      </c>
      <c r="T80" s="163">
        <v>1.02</v>
      </c>
      <c r="U80" s="163">
        <v>1.03</v>
      </c>
      <c r="V80" s="123"/>
      <c r="W80" s="124">
        <v>1.2</v>
      </c>
      <c r="X80" s="125">
        <f t="shared" si="0"/>
        <v>0</v>
      </c>
      <c r="Y80" s="126"/>
      <c r="BP80" s="166"/>
      <c r="BQ80" s="174"/>
    </row>
    <row r="81" spans="1:69" s="122" customFormat="1" ht="18.75" hidden="1" x14ac:dyDescent="0.25">
      <c r="A81" s="181"/>
      <c r="B81" s="182"/>
      <c r="C81" s="182"/>
      <c r="D81" s="182"/>
      <c r="E81" s="183" t="s">
        <v>5238</v>
      </c>
      <c r="F81" s="184"/>
      <c r="G81" s="185"/>
      <c r="H81" s="186"/>
      <c r="I81" s="140"/>
      <c r="J81" s="140"/>
      <c r="K81" s="140"/>
      <c r="L81" s="187">
        <v>361021</v>
      </c>
      <c r="M81" s="188"/>
      <c r="N81" s="188"/>
      <c r="O81" s="189"/>
      <c r="P81" s="163">
        <v>1.052</v>
      </c>
      <c r="Q81" s="163">
        <v>1.0209999999999999</v>
      </c>
      <c r="R81" s="163">
        <v>1.0349999999999999</v>
      </c>
      <c r="S81" s="163">
        <v>1.0249999999999999</v>
      </c>
      <c r="T81" s="163">
        <v>1.02</v>
      </c>
      <c r="U81" s="163">
        <v>1.03</v>
      </c>
      <c r="V81" s="123"/>
      <c r="W81" s="124">
        <v>1.2</v>
      </c>
      <c r="X81" s="125">
        <f t="shared" si="0"/>
        <v>0</v>
      </c>
      <c r="Y81" s="126"/>
      <c r="BP81" s="166"/>
      <c r="BQ81" s="174"/>
    </row>
    <row r="82" spans="1:69" s="122" customFormat="1" ht="18.75" hidden="1" x14ac:dyDescent="0.25">
      <c r="A82" s="181"/>
      <c r="B82" s="182"/>
      <c r="C82" s="182"/>
      <c r="D82" s="182"/>
      <c r="E82" s="183" t="s">
        <v>47</v>
      </c>
      <c r="F82" s="184"/>
      <c r="G82" s="185"/>
      <c r="H82" s="186"/>
      <c r="I82" s="140"/>
      <c r="J82" s="140"/>
      <c r="K82" s="140"/>
      <c r="L82" s="187">
        <v>1891156</v>
      </c>
      <c r="M82" s="188"/>
      <c r="N82" s="188"/>
      <c r="O82" s="189"/>
      <c r="P82" s="163">
        <v>1.052</v>
      </c>
      <c r="Q82" s="163">
        <v>1.0209999999999999</v>
      </c>
      <c r="R82" s="163">
        <v>1.0349999999999999</v>
      </c>
      <c r="S82" s="163">
        <v>1.0249999999999999</v>
      </c>
      <c r="T82" s="163">
        <v>1.02</v>
      </c>
      <c r="U82" s="163">
        <v>1.03</v>
      </c>
      <c r="V82" s="123"/>
      <c r="W82" s="124">
        <v>1.2</v>
      </c>
      <c r="X82" s="125">
        <f t="shared" si="0"/>
        <v>0</v>
      </c>
      <c r="Y82" s="126"/>
      <c r="BP82" s="166"/>
      <c r="BQ82" s="174"/>
    </row>
    <row r="83" spans="1:69" s="122" customFormat="1" ht="67.5" hidden="1" x14ac:dyDescent="0.25">
      <c r="A83" s="167" t="s">
        <v>196</v>
      </c>
      <c r="B83" s="168" t="s">
        <v>246</v>
      </c>
      <c r="C83" s="370" t="s">
        <v>247</v>
      </c>
      <c r="D83" s="370"/>
      <c r="E83" s="370"/>
      <c r="F83" s="169" t="s">
        <v>238</v>
      </c>
      <c r="G83" s="170">
        <v>68.7</v>
      </c>
      <c r="H83" s="171" t="s">
        <v>248</v>
      </c>
      <c r="I83" s="171" t="s">
        <v>249</v>
      </c>
      <c r="J83" s="171">
        <v>52.81</v>
      </c>
      <c r="K83" s="172" t="s">
        <v>42</v>
      </c>
      <c r="L83" s="171">
        <v>237944</v>
      </c>
      <c r="M83" s="171">
        <v>199625</v>
      </c>
      <c r="N83" s="173" t="s">
        <v>5239</v>
      </c>
      <c r="O83" s="171">
        <v>31056</v>
      </c>
      <c r="P83" s="163">
        <v>1.052</v>
      </c>
      <c r="Q83" s="163">
        <v>1.0209999999999999</v>
      </c>
      <c r="R83" s="163">
        <v>1.0349999999999999</v>
      </c>
      <c r="S83" s="163">
        <v>1.0249999999999999</v>
      </c>
      <c r="T83" s="163">
        <v>1.02</v>
      </c>
      <c r="U83" s="163">
        <v>1.03</v>
      </c>
      <c r="V83" s="123">
        <f t="shared" si="2"/>
        <v>37178.221592142669</v>
      </c>
      <c r="W83" s="124">
        <v>1.2</v>
      </c>
      <c r="X83" s="125">
        <f t="shared" si="0"/>
        <v>44613.865910571199</v>
      </c>
      <c r="Y83" s="126">
        <f t="shared" si="1"/>
        <v>649.40125051777579</v>
      </c>
      <c r="BP83" s="166"/>
      <c r="BQ83" s="174"/>
    </row>
    <row r="84" spans="1:69" s="122" customFormat="1" ht="18.75" hidden="1" x14ac:dyDescent="0.25">
      <c r="A84" s="175"/>
      <c r="B84" s="176"/>
      <c r="C84" s="177" t="s">
        <v>5240</v>
      </c>
      <c r="D84" s="178"/>
      <c r="E84" s="178"/>
      <c r="F84" s="179"/>
      <c r="G84" s="178"/>
      <c r="H84" s="178"/>
      <c r="I84" s="178"/>
      <c r="J84" s="178"/>
      <c r="K84" s="178"/>
      <c r="L84" s="178"/>
      <c r="M84" s="178"/>
      <c r="N84" s="178"/>
      <c r="O84" s="180"/>
      <c r="P84" s="163">
        <v>1.052</v>
      </c>
      <c r="Q84" s="163">
        <v>1.0209999999999999</v>
      </c>
      <c r="R84" s="163">
        <v>1.0349999999999999</v>
      </c>
      <c r="S84" s="163">
        <v>1.0249999999999999</v>
      </c>
      <c r="T84" s="163">
        <v>1.02</v>
      </c>
      <c r="U84" s="163">
        <v>1.03</v>
      </c>
      <c r="V84" s="123"/>
      <c r="W84" s="124">
        <v>1.2</v>
      </c>
      <c r="X84" s="125">
        <f t="shared" si="0"/>
        <v>0</v>
      </c>
      <c r="Y84" s="126"/>
      <c r="BP84" s="166"/>
      <c r="BQ84" s="174"/>
    </row>
    <row r="85" spans="1:69" s="122" customFormat="1" ht="18.75" hidden="1" x14ac:dyDescent="0.25">
      <c r="A85" s="181"/>
      <c r="B85" s="182"/>
      <c r="C85" s="182"/>
      <c r="D85" s="182"/>
      <c r="E85" s="183" t="s">
        <v>5241</v>
      </c>
      <c r="F85" s="184"/>
      <c r="G85" s="185"/>
      <c r="H85" s="186"/>
      <c r="I85" s="140"/>
      <c r="J85" s="140"/>
      <c r="K85" s="140"/>
      <c r="L85" s="187">
        <v>194914</v>
      </c>
      <c r="M85" s="188"/>
      <c r="N85" s="188"/>
      <c r="O85" s="189"/>
      <c r="P85" s="163">
        <v>1.052</v>
      </c>
      <c r="Q85" s="163">
        <v>1.0209999999999999</v>
      </c>
      <c r="R85" s="163">
        <v>1.0349999999999999</v>
      </c>
      <c r="S85" s="163">
        <v>1.0249999999999999</v>
      </c>
      <c r="T85" s="163">
        <v>1.02</v>
      </c>
      <c r="U85" s="163">
        <v>1.03</v>
      </c>
      <c r="V85" s="123"/>
      <c r="W85" s="124">
        <v>1.2</v>
      </c>
      <c r="X85" s="125">
        <f t="shared" si="0"/>
        <v>0</v>
      </c>
      <c r="Y85" s="126"/>
      <c r="BP85" s="166"/>
      <c r="BQ85" s="174"/>
    </row>
    <row r="86" spans="1:69" s="122" customFormat="1" ht="18.75" hidden="1" x14ac:dyDescent="0.25">
      <c r="A86" s="181"/>
      <c r="B86" s="182"/>
      <c r="C86" s="182"/>
      <c r="D86" s="182"/>
      <c r="E86" s="183" t="s">
        <v>5242</v>
      </c>
      <c r="F86" s="184"/>
      <c r="G86" s="185"/>
      <c r="H86" s="186"/>
      <c r="I86" s="140"/>
      <c r="J86" s="140"/>
      <c r="K86" s="140"/>
      <c r="L86" s="187">
        <v>102480</v>
      </c>
      <c r="M86" s="188"/>
      <c r="N86" s="188"/>
      <c r="O86" s="189"/>
      <c r="P86" s="163">
        <v>1.052</v>
      </c>
      <c r="Q86" s="163">
        <v>1.0209999999999999</v>
      </c>
      <c r="R86" s="163">
        <v>1.0349999999999999</v>
      </c>
      <c r="S86" s="163">
        <v>1.0249999999999999</v>
      </c>
      <c r="T86" s="163">
        <v>1.02</v>
      </c>
      <c r="U86" s="163">
        <v>1.03</v>
      </c>
      <c r="V86" s="123"/>
      <c r="W86" s="124">
        <v>1.2</v>
      </c>
      <c r="X86" s="125">
        <f t="shared" si="0"/>
        <v>0</v>
      </c>
      <c r="Y86" s="126"/>
      <c r="BP86" s="166"/>
      <c r="BQ86" s="174"/>
    </row>
    <row r="87" spans="1:69" s="122" customFormat="1" ht="18.75" hidden="1" x14ac:dyDescent="0.25">
      <c r="A87" s="181"/>
      <c r="B87" s="182"/>
      <c r="C87" s="182"/>
      <c r="D87" s="182"/>
      <c r="E87" s="183" t="s">
        <v>47</v>
      </c>
      <c r="F87" s="184"/>
      <c r="G87" s="185"/>
      <c r="H87" s="186"/>
      <c r="I87" s="140"/>
      <c r="J87" s="140"/>
      <c r="K87" s="140"/>
      <c r="L87" s="187">
        <v>535338</v>
      </c>
      <c r="M87" s="188"/>
      <c r="N87" s="188"/>
      <c r="O87" s="189"/>
      <c r="P87" s="163">
        <v>1.052</v>
      </c>
      <c r="Q87" s="163">
        <v>1.0209999999999999</v>
      </c>
      <c r="R87" s="163">
        <v>1.0349999999999999</v>
      </c>
      <c r="S87" s="163">
        <v>1.0249999999999999</v>
      </c>
      <c r="T87" s="163">
        <v>1.02</v>
      </c>
      <c r="U87" s="163">
        <v>1.03</v>
      </c>
      <c r="V87" s="123"/>
      <c r="W87" s="124">
        <v>1.2</v>
      </c>
      <c r="X87" s="125">
        <f t="shared" si="0"/>
        <v>0</v>
      </c>
      <c r="Y87" s="126"/>
      <c r="BP87" s="166"/>
      <c r="BQ87" s="174"/>
    </row>
    <row r="88" spans="1:69" s="122" customFormat="1" ht="67.5" x14ac:dyDescent="0.25">
      <c r="A88" s="242" t="s">
        <v>198</v>
      </c>
      <c r="B88" s="243" t="s">
        <v>1559</v>
      </c>
      <c r="C88" s="368" t="s">
        <v>5243</v>
      </c>
      <c r="D88" s="368"/>
      <c r="E88" s="368"/>
      <c r="F88" s="244" t="s">
        <v>265</v>
      </c>
      <c r="G88" s="246">
        <v>61.2</v>
      </c>
      <c r="H88" s="171">
        <v>936.79</v>
      </c>
      <c r="I88" s="171"/>
      <c r="J88" s="171">
        <v>936.79</v>
      </c>
      <c r="K88" s="172" t="s">
        <v>42</v>
      </c>
      <c r="L88" s="171">
        <v>490758</v>
      </c>
      <c r="M88" s="171"/>
      <c r="N88" s="173"/>
      <c r="O88" s="247">
        <v>490758</v>
      </c>
      <c r="P88" s="163">
        <v>1.052</v>
      </c>
      <c r="Q88" s="163">
        <v>1.0209999999999999</v>
      </c>
      <c r="R88" s="163">
        <v>1.0349999999999999</v>
      </c>
      <c r="S88" s="163">
        <v>1.0249999999999999</v>
      </c>
      <c r="T88" s="163">
        <v>1.02</v>
      </c>
      <c r="U88" s="163">
        <v>1.03</v>
      </c>
      <c r="V88" s="248">
        <f t="shared" si="2"/>
        <v>587503.53143085877</v>
      </c>
      <c r="W88" s="249">
        <v>1.2</v>
      </c>
      <c r="X88" s="250">
        <f t="shared" si="0"/>
        <v>705004.23771703045</v>
      </c>
      <c r="Y88" s="251">
        <f t="shared" si="1"/>
        <v>11519.677086879583</v>
      </c>
      <c r="BP88" s="166"/>
      <c r="BQ88" s="174"/>
    </row>
    <row r="89" spans="1:69" s="122" customFormat="1" ht="18.75" hidden="1" x14ac:dyDescent="0.25">
      <c r="A89" s="175"/>
      <c r="B89" s="176"/>
      <c r="C89" s="177" t="s">
        <v>1317</v>
      </c>
      <c r="D89" s="178"/>
      <c r="E89" s="178"/>
      <c r="F89" s="179"/>
      <c r="G89" s="178"/>
      <c r="H89" s="178"/>
      <c r="I89" s="178"/>
      <c r="J89" s="178"/>
      <c r="K89" s="178"/>
      <c r="L89" s="178"/>
      <c r="M89" s="178"/>
      <c r="N89" s="178"/>
      <c r="O89" s="180"/>
      <c r="P89" s="163">
        <v>1.052</v>
      </c>
      <c r="Q89" s="163">
        <v>1.0209999999999999</v>
      </c>
      <c r="R89" s="163">
        <v>1.0349999999999999</v>
      </c>
      <c r="S89" s="163">
        <v>1.0249999999999999</v>
      </c>
      <c r="T89" s="163">
        <v>1.02</v>
      </c>
      <c r="U89" s="163">
        <v>1.03</v>
      </c>
      <c r="V89" s="123"/>
      <c r="W89" s="124">
        <v>1.2</v>
      </c>
      <c r="X89" s="125">
        <f t="shared" si="0"/>
        <v>0</v>
      </c>
      <c r="Y89" s="126"/>
      <c r="BP89" s="166"/>
      <c r="BQ89" s="174"/>
    </row>
    <row r="90" spans="1:69" s="122" customFormat="1" ht="67.5" hidden="1" x14ac:dyDescent="0.25">
      <c r="A90" s="167" t="s">
        <v>200</v>
      </c>
      <c r="B90" s="168" t="s">
        <v>1521</v>
      </c>
      <c r="C90" s="370" t="s">
        <v>1522</v>
      </c>
      <c r="D90" s="370"/>
      <c r="E90" s="370"/>
      <c r="F90" s="169" t="s">
        <v>56</v>
      </c>
      <c r="G90" s="170">
        <v>0.5</v>
      </c>
      <c r="H90" s="171" t="s">
        <v>1523</v>
      </c>
      <c r="I90" s="171" t="s">
        <v>1524</v>
      </c>
      <c r="J90" s="171">
        <v>604.22</v>
      </c>
      <c r="K90" s="172" t="s">
        <v>42</v>
      </c>
      <c r="L90" s="171">
        <v>24433</v>
      </c>
      <c r="M90" s="171">
        <v>21530</v>
      </c>
      <c r="N90" s="173" t="s">
        <v>5244</v>
      </c>
      <c r="O90" s="171">
        <v>2586</v>
      </c>
      <c r="P90" s="163">
        <v>1.052</v>
      </c>
      <c r="Q90" s="163">
        <v>1.0209999999999999</v>
      </c>
      <c r="R90" s="163">
        <v>1.0349999999999999</v>
      </c>
      <c r="S90" s="163">
        <v>1.0249999999999999</v>
      </c>
      <c r="T90" s="163">
        <v>1.02</v>
      </c>
      <c r="U90" s="163">
        <v>1.03</v>
      </c>
      <c r="V90" s="123">
        <f t="shared" si="2"/>
        <v>3095.7908628696855</v>
      </c>
      <c r="W90" s="124">
        <v>1.2</v>
      </c>
      <c r="X90" s="125">
        <f t="shared" si="0"/>
        <v>3714.9490354436225</v>
      </c>
      <c r="Y90" s="126">
        <f t="shared" si="1"/>
        <v>7429.898070887245</v>
      </c>
      <c r="BP90" s="166"/>
      <c r="BQ90" s="174"/>
    </row>
    <row r="91" spans="1:69" s="122" customFormat="1" ht="18.75" hidden="1" x14ac:dyDescent="0.25">
      <c r="A91" s="175"/>
      <c r="B91" s="176"/>
      <c r="C91" s="177" t="s">
        <v>5245</v>
      </c>
      <c r="D91" s="178"/>
      <c r="E91" s="178"/>
      <c r="F91" s="179"/>
      <c r="G91" s="178"/>
      <c r="H91" s="178"/>
      <c r="I91" s="178"/>
      <c r="J91" s="178"/>
      <c r="K91" s="178"/>
      <c r="L91" s="178"/>
      <c r="M91" s="178"/>
      <c r="N91" s="178"/>
      <c r="O91" s="180"/>
      <c r="P91" s="163">
        <v>1.052</v>
      </c>
      <c r="Q91" s="163">
        <v>1.0209999999999999</v>
      </c>
      <c r="R91" s="163">
        <v>1.0349999999999999</v>
      </c>
      <c r="S91" s="163">
        <v>1.0249999999999999</v>
      </c>
      <c r="T91" s="163">
        <v>1.02</v>
      </c>
      <c r="U91" s="163">
        <v>1.03</v>
      </c>
      <c r="V91" s="123"/>
      <c r="W91" s="124">
        <v>1.2</v>
      </c>
      <c r="X91" s="125">
        <f t="shared" si="0"/>
        <v>0</v>
      </c>
      <c r="Y91" s="126"/>
      <c r="BP91" s="166"/>
      <c r="BQ91" s="174"/>
    </row>
    <row r="92" spans="1:69" s="122" customFormat="1" ht="18.75" hidden="1" x14ac:dyDescent="0.25">
      <c r="A92" s="181"/>
      <c r="B92" s="182"/>
      <c r="C92" s="182"/>
      <c r="D92" s="182"/>
      <c r="E92" s="183" t="s">
        <v>5246</v>
      </c>
      <c r="F92" s="184"/>
      <c r="G92" s="185"/>
      <c r="H92" s="186"/>
      <c r="I92" s="140"/>
      <c r="J92" s="140"/>
      <c r="K92" s="140"/>
      <c r="L92" s="187">
        <v>20905</v>
      </c>
      <c r="M92" s="188"/>
      <c r="N92" s="188"/>
      <c r="O92" s="189"/>
      <c r="P92" s="163">
        <v>1.052</v>
      </c>
      <c r="Q92" s="163">
        <v>1.0209999999999999</v>
      </c>
      <c r="R92" s="163">
        <v>1.0349999999999999</v>
      </c>
      <c r="S92" s="163">
        <v>1.0249999999999999</v>
      </c>
      <c r="T92" s="163">
        <v>1.02</v>
      </c>
      <c r="U92" s="163">
        <v>1.03</v>
      </c>
      <c r="V92" s="123"/>
      <c r="W92" s="124">
        <v>1.2</v>
      </c>
      <c r="X92" s="125">
        <f t="shared" si="0"/>
        <v>0</v>
      </c>
      <c r="Y92" s="126"/>
      <c r="BP92" s="166"/>
      <c r="BQ92" s="174"/>
    </row>
    <row r="93" spans="1:69" s="122" customFormat="1" ht="18.75" hidden="1" x14ac:dyDescent="0.25">
      <c r="A93" s="181"/>
      <c r="B93" s="182"/>
      <c r="C93" s="182"/>
      <c r="D93" s="182"/>
      <c r="E93" s="183" t="s">
        <v>5247</v>
      </c>
      <c r="F93" s="184"/>
      <c r="G93" s="185"/>
      <c r="H93" s="186"/>
      <c r="I93" s="140"/>
      <c r="J93" s="140"/>
      <c r="K93" s="140"/>
      <c r="L93" s="187">
        <v>10992</v>
      </c>
      <c r="M93" s="188"/>
      <c r="N93" s="188"/>
      <c r="O93" s="189"/>
      <c r="P93" s="163">
        <v>1.052</v>
      </c>
      <c r="Q93" s="163">
        <v>1.0209999999999999</v>
      </c>
      <c r="R93" s="163">
        <v>1.0349999999999999</v>
      </c>
      <c r="S93" s="163">
        <v>1.0249999999999999</v>
      </c>
      <c r="T93" s="163">
        <v>1.02</v>
      </c>
      <c r="U93" s="163">
        <v>1.03</v>
      </c>
      <c r="V93" s="123"/>
      <c r="W93" s="124">
        <v>1.2</v>
      </c>
      <c r="X93" s="125">
        <f t="shared" si="0"/>
        <v>0</v>
      </c>
      <c r="Y93" s="126"/>
      <c r="BP93" s="166"/>
      <c r="BQ93" s="174"/>
    </row>
    <row r="94" spans="1:69" s="122" customFormat="1" ht="18.75" hidden="1" x14ac:dyDescent="0.25">
      <c r="A94" s="181"/>
      <c r="B94" s="182"/>
      <c r="C94" s="182"/>
      <c r="D94" s="182"/>
      <c r="E94" s="183" t="s">
        <v>47</v>
      </c>
      <c r="F94" s="184"/>
      <c r="G94" s="185"/>
      <c r="H94" s="186"/>
      <c r="I94" s="140"/>
      <c r="J94" s="140"/>
      <c r="K94" s="140"/>
      <c r="L94" s="187">
        <v>56330</v>
      </c>
      <c r="M94" s="188"/>
      <c r="N94" s="188"/>
      <c r="O94" s="189"/>
      <c r="P94" s="163">
        <v>1.052</v>
      </c>
      <c r="Q94" s="163">
        <v>1.0209999999999999</v>
      </c>
      <c r="R94" s="163">
        <v>1.0349999999999999</v>
      </c>
      <c r="S94" s="163">
        <v>1.0249999999999999</v>
      </c>
      <c r="T94" s="163">
        <v>1.02</v>
      </c>
      <c r="U94" s="163">
        <v>1.03</v>
      </c>
      <c r="V94" s="123"/>
      <c r="W94" s="124">
        <v>1.2</v>
      </c>
      <c r="X94" s="125">
        <f t="shared" si="0"/>
        <v>0</v>
      </c>
      <c r="Y94" s="126"/>
      <c r="BP94" s="166"/>
      <c r="BQ94" s="174"/>
    </row>
    <row r="95" spans="1:69" s="122" customFormat="1" ht="67.5" hidden="1" x14ac:dyDescent="0.25">
      <c r="A95" s="167" t="s">
        <v>202</v>
      </c>
      <c r="B95" s="168" t="s">
        <v>81</v>
      </c>
      <c r="C95" s="370" t="s">
        <v>82</v>
      </c>
      <c r="D95" s="370"/>
      <c r="E95" s="370"/>
      <c r="F95" s="169" t="s">
        <v>56</v>
      </c>
      <c r="G95" s="170">
        <v>0.8</v>
      </c>
      <c r="H95" s="171" t="s">
        <v>83</v>
      </c>
      <c r="I95" s="171" t="s">
        <v>84</v>
      </c>
      <c r="J95" s="171">
        <v>412.35</v>
      </c>
      <c r="K95" s="172" t="s">
        <v>42</v>
      </c>
      <c r="L95" s="171">
        <v>33956</v>
      </c>
      <c r="M95" s="171">
        <v>30746</v>
      </c>
      <c r="N95" s="173" t="s">
        <v>5248</v>
      </c>
      <c r="O95" s="171">
        <v>2823</v>
      </c>
      <c r="P95" s="163">
        <v>1.052</v>
      </c>
      <c r="Q95" s="163">
        <v>1.0209999999999999</v>
      </c>
      <c r="R95" s="163">
        <v>1.0349999999999999</v>
      </c>
      <c r="S95" s="163">
        <v>1.0249999999999999</v>
      </c>
      <c r="T95" s="163">
        <v>1.02</v>
      </c>
      <c r="U95" s="163">
        <v>1.03</v>
      </c>
      <c r="V95" s="123">
        <f t="shared" ref="V95:V157" si="5">O95*P95*Q95*R95*S95*T95*U95</f>
        <v>3379.5118352208519</v>
      </c>
      <c r="W95" s="124">
        <v>1.2</v>
      </c>
      <c r="X95" s="125">
        <f t="shared" ref="X95:X158" si="6">V95*W95</f>
        <v>4055.4142022650221</v>
      </c>
      <c r="Y95" s="126">
        <f t="shared" ref="Y95:Y157" si="7">X95/G95</f>
        <v>5069.267752831277</v>
      </c>
      <c r="BP95" s="166"/>
      <c r="BQ95" s="174"/>
    </row>
    <row r="96" spans="1:69" s="122" customFormat="1" ht="18.75" hidden="1" x14ac:dyDescent="0.25">
      <c r="A96" s="175"/>
      <c r="B96" s="176"/>
      <c r="C96" s="177" t="s">
        <v>3324</v>
      </c>
      <c r="D96" s="178"/>
      <c r="E96" s="178"/>
      <c r="F96" s="179"/>
      <c r="G96" s="178"/>
      <c r="H96" s="178"/>
      <c r="I96" s="178"/>
      <c r="J96" s="178"/>
      <c r="K96" s="178"/>
      <c r="L96" s="178"/>
      <c r="M96" s="178"/>
      <c r="N96" s="178"/>
      <c r="O96" s="180"/>
      <c r="P96" s="163">
        <v>1.052</v>
      </c>
      <c r="Q96" s="163">
        <v>1.0209999999999999</v>
      </c>
      <c r="R96" s="163">
        <v>1.0349999999999999</v>
      </c>
      <c r="S96" s="163">
        <v>1.0249999999999999</v>
      </c>
      <c r="T96" s="163">
        <v>1.02</v>
      </c>
      <c r="U96" s="163">
        <v>1.03</v>
      </c>
      <c r="V96" s="123"/>
      <c r="W96" s="124">
        <v>1.2</v>
      </c>
      <c r="X96" s="125">
        <f t="shared" si="6"/>
        <v>0</v>
      </c>
      <c r="Y96" s="126"/>
      <c r="BP96" s="166"/>
      <c r="BQ96" s="174"/>
    </row>
    <row r="97" spans="1:69" s="122" customFormat="1" ht="18.75" hidden="1" x14ac:dyDescent="0.25">
      <c r="A97" s="181"/>
      <c r="B97" s="182"/>
      <c r="C97" s="182"/>
      <c r="D97" s="182"/>
      <c r="E97" s="183" t="s">
        <v>5249</v>
      </c>
      <c r="F97" s="184"/>
      <c r="G97" s="185"/>
      <c r="H97" s="186"/>
      <c r="I97" s="140"/>
      <c r="J97" s="140"/>
      <c r="K97" s="140"/>
      <c r="L97" s="187">
        <v>29843</v>
      </c>
      <c r="M97" s="188"/>
      <c r="N97" s="188"/>
      <c r="O97" s="189"/>
      <c r="P97" s="163">
        <v>1.052</v>
      </c>
      <c r="Q97" s="163">
        <v>1.0209999999999999</v>
      </c>
      <c r="R97" s="163">
        <v>1.0349999999999999</v>
      </c>
      <c r="S97" s="163">
        <v>1.0249999999999999</v>
      </c>
      <c r="T97" s="163">
        <v>1.02</v>
      </c>
      <c r="U97" s="163">
        <v>1.03</v>
      </c>
      <c r="V97" s="123"/>
      <c r="W97" s="124">
        <v>1.2</v>
      </c>
      <c r="X97" s="125">
        <f t="shared" si="6"/>
        <v>0</v>
      </c>
      <c r="Y97" s="126"/>
      <c r="BP97" s="166"/>
      <c r="BQ97" s="174"/>
    </row>
    <row r="98" spans="1:69" s="122" customFormat="1" ht="18.75" hidden="1" x14ac:dyDescent="0.25">
      <c r="A98" s="181"/>
      <c r="B98" s="182"/>
      <c r="C98" s="182"/>
      <c r="D98" s="182"/>
      <c r="E98" s="183" t="s">
        <v>5250</v>
      </c>
      <c r="F98" s="184"/>
      <c r="G98" s="185"/>
      <c r="H98" s="186"/>
      <c r="I98" s="140"/>
      <c r="J98" s="140"/>
      <c r="K98" s="140"/>
      <c r="L98" s="187">
        <v>15691</v>
      </c>
      <c r="M98" s="188"/>
      <c r="N98" s="188"/>
      <c r="O98" s="189"/>
      <c r="P98" s="163">
        <v>1.052</v>
      </c>
      <c r="Q98" s="163">
        <v>1.0209999999999999</v>
      </c>
      <c r="R98" s="163">
        <v>1.0349999999999999</v>
      </c>
      <c r="S98" s="163">
        <v>1.0249999999999999</v>
      </c>
      <c r="T98" s="163">
        <v>1.02</v>
      </c>
      <c r="U98" s="163">
        <v>1.03</v>
      </c>
      <c r="V98" s="123"/>
      <c r="W98" s="124">
        <v>1.2</v>
      </c>
      <c r="X98" s="125">
        <f t="shared" si="6"/>
        <v>0</v>
      </c>
      <c r="Y98" s="126"/>
      <c r="BP98" s="166"/>
      <c r="BQ98" s="174"/>
    </row>
    <row r="99" spans="1:69" s="122" customFormat="1" ht="18.75" hidden="1" x14ac:dyDescent="0.25">
      <c r="A99" s="181"/>
      <c r="B99" s="182"/>
      <c r="C99" s="182"/>
      <c r="D99" s="182"/>
      <c r="E99" s="183" t="s">
        <v>47</v>
      </c>
      <c r="F99" s="184"/>
      <c r="G99" s="185"/>
      <c r="H99" s="186"/>
      <c r="I99" s="140"/>
      <c r="J99" s="140"/>
      <c r="K99" s="140"/>
      <c r="L99" s="187">
        <v>79490</v>
      </c>
      <c r="M99" s="188"/>
      <c r="N99" s="188"/>
      <c r="O99" s="189"/>
      <c r="P99" s="163">
        <v>1.052</v>
      </c>
      <c r="Q99" s="163">
        <v>1.0209999999999999</v>
      </c>
      <c r="R99" s="163">
        <v>1.0349999999999999</v>
      </c>
      <c r="S99" s="163">
        <v>1.0249999999999999</v>
      </c>
      <c r="T99" s="163">
        <v>1.02</v>
      </c>
      <c r="U99" s="163">
        <v>1.03</v>
      </c>
      <c r="V99" s="123"/>
      <c r="W99" s="124">
        <v>1.2</v>
      </c>
      <c r="X99" s="125">
        <f t="shared" si="6"/>
        <v>0</v>
      </c>
      <c r="Y99" s="126"/>
      <c r="BP99" s="166"/>
      <c r="BQ99" s="174"/>
    </row>
    <row r="100" spans="1:69" s="122" customFormat="1" ht="67.5" hidden="1" x14ac:dyDescent="0.25">
      <c r="A100" s="167" t="s">
        <v>211</v>
      </c>
      <c r="B100" s="168" t="s">
        <v>1531</v>
      </c>
      <c r="C100" s="370" t="s">
        <v>1532</v>
      </c>
      <c r="D100" s="370"/>
      <c r="E100" s="370"/>
      <c r="F100" s="169" t="s">
        <v>56</v>
      </c>
      <c r="G100" s="170">
        <v>0.3</v>
      </c>
      <c r="H100" s="171" t="s">
        <v>1533</v>
      </c>
      <c r="I100" s="171" t="s">
        <v>1534</v>
      </c>
      <c r="J100" s="171">
        <v>367.19</v>
      </c>
      <c r="K100" s="172" t="s">
        <v>42</v>
      </c>
      <c r="L100" s="171">
        <v>9964</v>
      </c>
      <c r="M100" s="171">
        <v>8899</v>
      </c>
      <c r="N100" s="173" t="s">
        <v>5251</v>
      </c>
      <c r="O100" s="171">
        <v>944</v>
      </c>
      <c r="P100" s="163">
        <v>1.052</v>
      </c>
      <c r="Q100" s="163">
        <v>1.0209999999999999</v>
      </c>
      <c r="R100" s="163">
        <v>1.0349999999999999</v>
      </c>
      <c r="S100" s="163">
        <v>1.0249999999999999</v>
      </c>
      <c r="T100" s="163">
        <v>1.02</v>
      </c>
      <c r="U100" s="163">
        <v>1.03</v>
      </c>
      <c r="V100" s="123">
        <f t="shared" si="5"/>
        <v>1130.0953497869232</v>
      </c>
      <c r="W100" s="124">
        <v>1.2</v>
      </c>
      <c r="X100" s="125">
        <f t="shared" si="6"/>
        <v>1356.1144197443077</v>
      </c>
      <c r="Y100" s="126">
        <f t="shared" si="7"/>
        <v>4520.3813991476927</v>
      </c>
      <c r="BP100" s="166"/>
      <c r="BQ100" s="174"/>
    </row>
    <row r="101" spans="1:69" s="122" customFormat="1" ht="18.75" hidden="1" x14ac:dyDescent="0.25">
      <c r="A101" s="175"/>
      <c r="B101" s="176"/>
      <c r="C101" s="177" t="s">
        <v>1326</v>
      </c>
      <c r="D101" s="178"/>
      <c r="E101" s="178"/>
      <c r="F101" s="179"/>
      <c r="G101" s="178"/>
      <c r="H101" s="178"/>
      <c r="I101" s="178"/>
      <c r="J101" s="178"/>
      <c r="K101" s="178"/>
      <c r="L101" s="178"/>
      <c r="M101" s="178"/>
      <c r="N101" s="178"/>
      <c r="O101" s="180"/>
      <c r="P101" s="163">
        <v>1.052</v>
      </c>
      <c r="Q101" s="163">
        <v>1.0209999999999999</v>
      </c>
      <c r="R101" s="163">
        <v>1.0349999999999999</v>
      </c>
      <c r="S101" s="163">
        <v>1.0249999999999999</v>
      </c>
      <c r="T101" s="163">
        <v>1.02</v>
      </c>
      <c r="U101" s="163">
        <v>1.03</v>
      </c>
      <c r="V101" s="123"/>
      <c r="W101" s="124">
        <v>1.2</v>
      </c>
      <c r="X101" s="125">
        <f t="shared" si="6"/>
        <v>0</v>
      </c>
      <c r="Y101" s="126"/>
      <c r="BP101" s="166"/>
      <c r="BQ101" s="174"/>
    </row>
    <row r="102" spans="1:69" s="122" customFormat="1" ht="18.75" hidden="1" x14ac:dyDescent="0.25">
      <c r="A102" s="181"/>
      <c r="B102" s="182"/>
      <c r="C102" s="182"/>
      <c r="D102" s="182"/>
      <c r="E102" s="183" t="s">
        <v>5252</v>
      </c>
      <c r="F102" s="184"/>
      <c r="G102" s="185"/>
      <c r="H102" s="186"/>
      <c r="I102" s="140"/>
      <c r="J102" s="140"/>
      <c r="K102" s="140"/>
      <c r="L102" s="187">
        <v>8638</v>
      </c>
      <c r="M102" s="188"/>
      <c r="N102" s="188"/>
      <c r="O102" s="189"/>
      <c r="P102" s="163">
        <v>1.052</v>
      </c>
      <c r="Q102" s="163">
        <v>1.0209999999999999</v>
      </c>
      <c r="R102" s="163">
        <v>1.0349999999999999</v>
      </c>
      <c r="S102" s="163">
        <v>1.0249999999999999</v>
      </c>
      <c r="T102" s="163">
        <v>1.02</v>
      </c>
      <c r="U102" s="163">
        <v>1.03</v>
      </c>
      <c r="V102" s="123"/>
      <c r="W102" s="124">
        <v>1.2</v>
      </c>
      <c r="X102" s="125">
        <f t="shared" si="6"/>
        <v>0</v>
      </c>
      <c r="Y102" s="126"/>
      <c r="BP102" s="166"/>
      <c r="BQ102" s="174"/>
    </row>
    <row r="103" spans="1:69" s="122" customFormat="1" ht="18.75" hidden="1" x14ac:dyDescent="0.25">
      <c r="A103" s="181"/>
      <c r="B103" s="182"/>
      <c r="C103" s="182"/>
      <c r="D103" s="182"/>
      <c r="E103" s="183" t="s">
        <v>5253</v>
      </c>
      <c r="F103" s="184"/>
      <c r="G103" s="185"/>
      <c r="H103" s="186"/>
      <c r="I103" s="140"/>
      <c r="J103" s="140"/>
      <c r="K103" s="140"/>
      <c r="L103" s="187">
        <v>4542</v>
      </c>
      <c r="M103" s="188"/>
      <c r="N103" s="188"/>
      <c r="O103" s="189"/>
      <c r="P103" s="163">
        <v>1.052</v>
      </c>
      <c r="Q103" s="163">
        <v>1.0209999999999999</v>
      </c>
      <c r="R103" s="163">
        <v>1.0349999999999999</v>
      </c>
      <c r="S103" s="163">
        <v>1.0249999999999999</v>
      </c>
      <c r="T103" s="163">
        <v>1.02</v>
      </c>
      <c r="U103" s="163">
        <v>1.03</v>
      </c>
      <c r="V103" s="123"/>
      <c r="W103" s="124">
        <v>1.2</v>
      </c>
      <c r="X103" s="125">
        <f t="shared" si="6"/>
        <v>0</v>
      </c>
      <c r="Y103" s="126"/>
      <c r="BP103" s="166"/>
      <c r="BQ103" s="174"/>
    </row>
    <row r="104" spans="1:69" s="122" customFormat="1" ht="18.75" hidden="1" x14ac:dyDescent="0.25">
      <c r="A104" s="181"/>
      <c r="B104" s="182"/>
      <c r="C104" s="182"/>
      <c r="D104" s="182"/>
      <c r="E104" s="183" t="s">
        <v>47</v>
      </c>
      <c r="F104" s="184"/>
      <c r="G104" s="185"/>
      <c r="H104" s="186"/>
      <c r="I104" s="140"/>
      <c r="J104" s="140"/>
      <c r="K104" s="140"/>
      <c r="L104" s="187">
        <v>23144</v>
      </c>
      <c r="M104" s="188"/>
      <c r="N104" s="188"/>
      <c r="O104" s="189"/>
      <c r="P104" s="163">
        <v>1.052</v>
      </c>
      <c r="Q104" s="163">
        <v>1.0209999999999999</v>
      </c>
      <c r="R104" s="163">
        <v>1.0349999999999999</v>
      </c>
      <c r="S104" s="163">
        <v>1.0249999999999999</v>
      </c>
      <c r="T104" s="163">
        <v>1.02</v>
      </c>
      <c r="U104" s="163">
        <v>1.03</v>
      </c>
      <c r="V104" s="123"/>
      <c r="W104" s="124">
        <v>1.2</v>
      </c>
      <c r="X104" s="125">
        <f t="shared" si="6"/>
        <v>0</v>
      </c>
      <c r="Y104" s="126"/>
      <c r="BP104" s="166"/>
      <c r="BQ104" s="174"/>
    </row>
    <row r="105" spans="1:69" s="122" customFormat="1" ht="67.5" hidden="1" x14ac:dyDescent="0.25">
      <c r="A105" s="167" t="s">
        <v>213</v>
      </c>
      <c r="B105" s="168" t="s">
        <v>1539</v>
      </c>
      <c r="C105" s="370" t="s">
        <v>1540</v>
      </c>
      <c r="D105" s="370"/>
      <c r="E105" s="370"/>
      <c r="F105" s="169" t="s">
        <v>56</v>
      </c>
      <c r="G105" s="170">
        <v>0.6</v>
      </c>
      <c r="H105" s="171" t="s">
        <v>1541</v>
      </c>
      <c r="I105" s="171" t="s">
        <v>1542</v>
      </c>
      <c r="J105" s="171">
        <v>302.85000000000002</v>
      </c>
      <c r="K105" s="172" t="s">
        <v>42</v>
      </c>
      <c r="L105" s="171">
        <v>15408</v>
      </c>
      <c r="M105" s="171">
        <v>13619</v>
      </c>
      <c r="N105" s="173" t="s">
        <v>4490</v>
      </c>
      <c r="O105" s="171">
        <v>1556</v>
      </c>
      <c r="P105" s="163">
        <v>1.052</v>
      </c>
      <c r="Q105" s="163">
        <v>1.0209999999999999</v>
      </c>
      <c r="R105" s="163">
        <v>1.0349999999999999</v>
      </c>
      <c r="S105" s="163">
        <v>1.0249999999999999</v>
      </c>
      <c r="T105" s="163">
        <v>1.02</v>
      </c>
      <c r="U105" s="163">
        <v>1.03</v>
      </c>
      <c r="V105" s="123">
        <f t="shared" si="5"/>
        <v>1862.7419113013264</v>
      </c>
      <c r="W105" s="124">
        <v>1.2</v>
      </c>
      <c r="X105" s="125">
        <f t="shared" si="6"/>
        <v>2235.2902935615916</v>
      </c>
      <c r="Y105" s="126">
        <f t="shared" si="7"/>
        <v>3725.4838226026527</v>
      </c>
      <c r="BP105" s="166"/>
      <c r="BQ105" s="174"/>
    </row>
    <row r="106" spans="1:69" s="122" customFormat="1" ht="18.75" hidden="1" x14ac:dyDescent="0.25">
      <c r="A106" s="175"/>
      <c r="B106" s="176"/>
      <c r="C106" s="177" t="s">
        <v>1303</v>
      </c>
      <c r="D106" s="178"/>
      <c r="E106" s="178"/>
      <c r="F106" s="179"/>
      <c r="G106" s="178"/>
      <c r="H106" s="178"/>
      <c r="I106" s="178"/>
      <c r="J106" s="178"/>
      <c r="K106" s="178"/>
      <c r="L106" s="178"/>
      <c r="M106" s="178"/>
      <c r="N106" s="178"/>
      <c r="O106" s="180"/>
      <c r="P106" s="163">
        <v>1.052</v>
      </c>
      <c r="Q106" s="163">
        <v>1.0209999999999999</v>
      </c>
      <c r="R106" s="163">
        <v>1.0349999999999999</v>
      </c>
      <c r="S106" s="163">
        <v>1.0249999999999999</v>
      </c>
      <c r="T106" s="163">
        <v>1.02</v>
      </c>
      <c r="U106" s="163">
        <v>1.03</v>
      </c>
      <c r="V106" s="123"/>
      <c r="W106" s="124">
        <v>1.2</v>
      </c>
      <c r="X106" s="125">
        <f t="shared" si="6"/>
        <v>0</v>
      </c>
      <c r="Y106" s="126"/>
      <c r="BP106" s="166"/>
      <c r="BQ106" s="174"/>
    </row>
    <row r="107" spans="1:69" s="122" customFormat="1" ht="18.75" hidden="1" x14ac:dyDescent="0.25">
      <c r="A107" s="181"/>
      <c r="B107" s="182"/>
      <c r="C107" s="182"/>
      <c r="D107" s="182"/>
      <c r="E107" s="183" t="s">
        <v>4491</v>
      </c>
      <c r="F107" s="184"/>
      <c r="G107" s="185"/>
      <c r="H107" s="186"/>
      <c r="I107" s="140"/>
      <c r="J107" s="140"/>
      <c r="K107" s="140"/>
      <c r="L107" s="187">
        <v>13222</v>
      </c>
      <c r="M107" s="188"/>
      <c r="N107" s="188"/>
      <c r="O107" s="189"/>
      <c r="P107" s="163">
        <v>1.052</v>
      </c>
      <c r="Q107" s="163">
        <v>1.0209999999999999</v>
      </c>
      <c r="R107" s="163">
        <v>1.0349999999999999</v>
      </c>
      <c r="S107" s="163">
        <v>1.0249999999999999</v>
      </c>
      <c r="T107" s="163">
        <v>1.02</v>
      </c>
      <c r="U107" s="163">
        <v>1.03</v>
      </c>
      <c r="V107" s="123"/>
      <c r="W107" s="124">
        <v>1.2</v>
      </c>
      <c r="X107" s="125">
        <f t="shared" si="6"/>
        <v>0</v>
      </c>
      <c r="Y107" s="126"/>
      <c r="BP107" s="166"/>
      <c r="BQ107" s="174"/>
    </row>
    <row r="108" spans="1:69" s="122" customFormat="1" ht="18.75" hidden="1" x14ac:dyDescent="0.25">
      <c r="A108" s="181"/>
      <c r="B108" s="182"/>
      <c r="C108" s="182"/>
      <c r="D108" s="182"/>
      <c r="E108" s="183" t="s">
        <v>4492</v>
      </c>
      <c r="F108" s="184"/>
      <c r="G108" s="185"/>
      <c r="H108" s="186"/>
      <c r="I108" s="140"/>
      <c r="J108" s="140"/>
      <c r="K108" s="140"/>
      <c r="L108" s="187">
        <v>6952</v>
      </c>
      <c r="M108" s="188"/>
      <c r="N108" s="188"/>
      <c r="O108" s="189"/>
      <c r="P108" s="163">
        <v>1.052</v>
      </c>
      <c r="Q108" s="163">
        <v>1.0209999999999999</v>
      </c>
      <c r="R108" s="163">
        <v>1.0349999999999999</v>
      </c>
      <c r="S108" s="163">
        <v>1.0249999999999999</v>
      </c>
      <c r="T108" s="163">
        <v>1.02</v>
      </c>
      <c r="U108" s="163">
        <v>1.03</v>
      </c>
      <c r="V108" s="123"/>
      <c r="W108" s="124">
        <v>1.2</v>
      </c>
      <c r="X108" s="125">
        <f t="shared" si="6"/>
        <v>0</v>
      </c>
      <c r="Y108" s="126"/>
      <c r="BP108" s="166"/>
      <c r="BQ108" s="174"/>
    </row>
    <row r="109" spans="1:69" s="122" customFormat="1" ht="18.75" hidden="1" x14ac:dyDescent="0.25">
      <c r="A109" s="181"/>
      <c r="B109" s="182"/>
      <c r="C109" s="182"/>
      <c r="D109" s="182"/>
      <c r="E109" s="183" t="s">
        <v>47</v>
      </c>
      <c r="F109" s="184"/>
      <c r="G109" s="185"/>
      <c r="H109" s="186"/>
      <c r="I109" s="140"/>
      <c r="J109" s="140"/>
      <c r="K109" s="140"/>
      <c r="L109" s="187">
        <v>35582</v>
      </c>
      <c r="M109" s="188"/>
      <c r="N109" s="188"/>
      <c r="O109" s="189"/>
      <c r="P109" s="163">
        <v>1.052</v>
      </c>
      <c r="Q109" s="163">
        <v>1.0209999999999999</v>
      </c>
      <c r="R109" s="163">
        <v>1.0349999999999999</v>
      </c>
      <c r="S109" s="163">
        <v>1.0249999999999999</v>
      </c>
      <c r="T109" s="163">
        <v>1.02</v>
      </c>
      <c r="U109" s="163">
        <v>1.03</v>
      </c>
      <c r="V109" s="123"/>
      <c r="W109" s="124">
        <v>1.2</v>
      </c>
      <c r="X109" s="125">
        <f t="shared" si="6"/>
        <v>0</v>
      </c>
      <c r="Y109" s="126"/>
      <c r="BP109" s="166"/>
      <c r="BQ109" s="174"/>
    </row>
    <row r="110" spans="1:69" s="122" customFormat="1" ht="67.5" hidden="1" x14ac:dyDescent="0.25">
      <c r="A110" s="167" t="s">
        <v>215</v>
      </c>
      <c r="B110" s="168" t="s">
        <v>73</v>
      </c>
      <c r="C110" s="370" t="s">
        <v>74</v>
      </c>
      <c r="D110" s="370"/>
      <c r="E110" s="370"/>
      <c r="F110" s="169" t="s">
        <v>56</v>
      </c>
      <c r="G110" s="170">
        <v>4.9000000000000004</v>
      </c>
      <c r="H110" s="171" t="s">
        <v>75</v>
      </c>
      <c r="I110" s="171" t="s">
        <v>76</v>
      </c>
      <c r="J110" s="171">
        <v>265.20999999999998</v>
      </c>
      <c r="K110" s="172" t="s">
        <v>42</v>
      </c>
      <c r="L110" s="171">
        <v>105107</v>
      </c>
      <c r="M110" s="171">
        <v>92607</v>
      </c>
      <c r="N110" s="173" t="s">
        <v>5254</v>
      </c>
      <c r="O110" s="171">
        <v>11124</v>
      </c>
      <c r="P110" s="163">
        <v>1.052</v>
      </c>
      <c r="Q110" s="163">
        <v>1.0209999999999999</v>
      </c>
      <c r="R110" s="163">
        <v>1.0349999999999999</v>
      </c>
      <c r="S110" s="163">
        <v>1.0249999999999999</v>
      </c>
      <c r="T110" s="163">
        <v>1.02</v>
      </c>
      <c r="U110" s="163">
        <v>1.03</v>
      </c>
      <c r="V110" s="123">
        <f t="shared" si="5"/>
        <v>13316.928676938272</v>
      </c>
      <c r="W110" s="124">
        <v>1.2</v>
      </c>
      <c r="X110" s="125">
        <f t="shared" si="6"/>
        <v>15980.314412325926</v>
      </c>
      <c r="Y110" s="126">
        <f t="shared" si="7"/>
        <v>3261.2886555767195</v>
      </c>
      <c r="BP110" s="166"/>
      <c r="BQ110" s="174"/>
    </row>
    <row r="111" spans="1:69" s="122" customFormat="1" ht="18.75" hidden="1" x14ac:dyDescent="0.25">
      <c r="A111" s="175"/>
      <c r="B111" s="176"/>
      <c r="C111" s="177" t="s">
        <v>5255</v>
      </c>
      <c r="D111" s="178"/>
      <c r="E111" s="178"/>
      <c r="F111" s="179"/>
      <c r="G111" s="178"/>
      <c r="H111" s="178"/>
      <c r="I111" s="178"/>
      <c r="J111" s="178"/>
      <c r="K111" s="178"/>
      <c r="L111" s="178"/>
      <c r="M111" s="178"/>
      <c r="N111" s="178"/>
      <c r="O111" s="180"/>
      <c r="P111" s="163">
        <v>1.052</v>
      </c>
      <c r="Q111" s="163">
        <v>1.0209999999999999</v>
      </c>
      <c r="R111" s="163">
        <v>1.0349999999999999</v>
      </c>
      <c r="S111" s="163">
        <v>1.0249999999999999</v>
      </c>
      <c r="T111" s="163">
        <v>1.02</v>
      </c>
      <c r="U111" s="163">
        <v>1.03</v>
      </c>
      <c r="V111" s="123"/>
      <c r="W111" s="124">
        <v>1.2</v>
      </c>
      <c r="X111" s="125">
        <f t="shared" si="6"/>
        <v>0</v>
      </c>
      <c r="Y111" s="126"/>
      <c r="BP111" s="166"/>
      <c r="BQ111" s="174"/>
    </row>
    <row r="112" spans="1:69" s="122" customFormat="1" ht="18.75" hidden="1" x14ac:dyDescent="0.25">
      <c r="A112" s="181"/>
      <c r="B112" s="182"/>
      <c r="C112" s="182"/>
      <c r="D112" s="182"/>
      <c r="E112" s="183" t="s">
        <v>5256</v>
      </c>
      <c r="F112" s="184"/>
      <c r="G112" s="185"/>
      <c r="H112" s="186"/>
      <c r="I112" s="140"/>
      <c r="J112" s="140"/>
      <c r="K112" s="140"/>
      <c r="L112" s="187">
        <v>89889</v>
      </c>
      <c r="M112" s="188"/>
      <c r="N112" s="188"/>
      <c r="O112" s="189"/>
      <c r="P112" s="163">
        <v>1.052</v>
      </c>
      <c r="Q112" s="163">
        <v>1.0209999999999999</v>
      </c>
      <c r="R112" s="163">
        <v>1.0349999999999999</v>
      </c>
      <c r="S112" s="163">
        <v>1.0249999999999999</v>
      </c>
      <c r="T112" s="163">
        <v>1.02</v>
      </c>
      <c r="U112" s="163">
        <v>1.03</v>
      </c>
      <c r="V112" s="123"/>
      <c r="W112" s="124">
        <v>1.2</v>
      </c>
      <c r="X112" s="125">
        <f t="shared" si="6"/>
        <v>0</v>
      </c>
      <c r="Y112" s="126"/>
      <c r="BP112" s="166"/>
      <c r="BQ112" s="174"/>
    </row>
    <row r="113" spans="1:69" s="122" customFormat="1" ht="18.75" hidden="1" x14ac:dyDescent="0.25">
      <c r="A113" s="181"/>
      <c r="B113" s="182"/>
      <c r="C113" s="182"/>
      <c r="D113" s="182"/>
      <c r="E113" s="183" t="s">
        <v>5257</v>
      </c>
      <c r="F113" s="184"/>
      <c r="G113" s="185"/>
      <c r="H113" s="186"/>
      <c r="I113" s="140"/>
      <c r="J113" s="140"/>
      <c r="K113" s="140"/>
      <c r="L113" s="187">
        <v>47261</v>
      </c>
      <c r="M113" s="188"/>
      <c r="N113" s="188"/>
      <c r="O113" s="189"/>
      <c r="P113" s="163">
        <v>1.052</v>
      </c>
      <c r="Q113" s="163">
        <v>1.0209999999999999</v>
      </c>
      <c r="R113" s="163">
        <v>1.0349999999999999</v>
      </c>
      <c r="S113" s="163">
        <v>1.0249999999999999</v>
      </c>
      <c r="T113" s="163">
        <v>1.02</v>
      </c>
      <c r="U113" s="163">
        <v>1.03</v>
      </c>
      <c r="V113" s="123"/>
      <c r="W113" s="124">
        <v>1.2</v>
      </c>
      <c r="X113" s="125">
        <f t="shared" si="6"/>
        <v>0</v>
      </c>
      <c r="Y113" s="126"/>
      <c r="BP113" s="166"/>
      <c r="BQ113" s="174"/>
    </row>
    <row r="114" spans="1:69" s="122" customFormat="1" ht="18.75" hidden="1" x14ac:dyDescent="0.25">
      <c r="A114" s="181"/>
      <c r="B114" s="182"/>
      <c r="C114" s="182"/>
      <c r="D114" s="182"/>
      <c r="E114" s="183" t="s">
        <v>47</v>
      </c>
      <c r="F114" s="184"/>
      <c r="G114" s="185"/>
      <c r="H114" s="186"/>
      <c r="I114" s="140"/>
      <c r="J114" s="140"/>
      <c r="K114" s="140"/>
      <c r="L114" s="187">
        <v>242257</v>
      </c>
      <c r="M114" s="188"/>
      <c r="N114" s="188"/>
      <c r="O114" s="189"/>
      <c r="P114" s="163">
        <v>1.052</v>
      </c>
      <c r="Q114" s="163">
        <v>1.0209999999999999</v>
      </c>
      <c r="R114" s="163">
        <v>1.0349999999999999</v>
      </c>
      <c r="S114" s="163">
        <v>1.0249999999999999</v>
      </c>
      <c r="T114" s="163">
        <v>1.02</v>
      </c>
      <c r="U114" s="163">
        <v>1.03</v>
      </c>
      <c r="V114" s="123"/>
      <c r="W114" s="124">
        <v>1.2</v>
      </c>
      <c r="X114" s="125">
        <f t="shared" si="6"/>
        <v>0</v>
      </c>
      <c r="Y114" s="126"/>
      <c r="BP114" s="166"/>
      <c r="BQ114" s="174"/>
    </row>
    <row r="115" spans="1:69" s="122" customFormat="1" ht="67.5" hidden="1" x14ac:dyDescent="0.25">
      <c r="A115" s="167" t="s">
        <v>217</v>
      </c>
      <c r="B115" s="168" t="s">
        <v>64</v>
      </c>
      <c r="C115" s="370" t="s">
        <v>65</v>
      </c>
      <c r="D115" s="370"/>
      <c r="E115" s="370"/>
      <c r="F115" s="169" t="s">
        <v>56</v>
      </c>
      <c r="G115" s="203">
        <v>2.74</v>
      </c>
      <c r="H115" s="171" t="s">
        <v>66</v>
      </c>
      <c r="I115" s="171" t="s">
        <v>67</v>
      </c>
      <c r="J115" s="171">
        <v>161.83000000000001</v>
      </c>
      <c r="K115" s="172" t="s">
        <v>42</v>
      </c>
      <c r="L115" s="171">
        <v>50696</v>
      </c>
      <c r="M115" s="171">
        <v>46312</v>
      </c>
      <c r="N115" s="173" t="s">
        <v>5258</v>
      </c>
      <c r="O115" s="171">
        <v>3796</v>
      </c>
      <c r="P115" s="163">
        <v>1.052</v>
      </c>
      <c r="Q115" s="163">
        <v>1.0209999999999999</v>
      </c>
      <c r="R115" s="163">
        <v>1.0349999999999999</v>
      </c>
      <c r="S115" s="163">
        <v>1.0249999999999999</v>
      </c>
      <c r="T115" s="163">
        <v>1.02</v>
      </c>
      <c r="U115" s="163">
        <v>1.03</v>
      </c>
      <c r="V115" s="123">
        <f t="shared" si="5"/>
        <v>4544.3240972363983</v>
      </c>
      <c r="W115" s="124">
        <v>1.2</v>
      </c>
      <c r="X115" s="125">
        <f t="shared" si="6"/>
        <v>5453.1889166836781</v>
      </c>
      <c r="Y115" s="126">
        <f t="shared" si="7"/>
        <v>1990.2149330962327</v>
      </c>
      <c r="BP115" s="166"/>
      <c r="BQ115" s="174"/>
    </row>
    <row r="116" spans="1:69" s="122" customFormat="1" ht="18.75" hidden="1" x14ac:dyDescent="0.25">
      <c r="A116" s="175"/>
      <c r="B116" s="176"/>
      <c r="C116" s="177" t="s">
        <v>1548</v>
      </c>
      <c r="D116" s="178"/>
      <c r="E116" s="178"/>
      <c r="F116" s="179"/>
      <c r="G116" s="178"/>
      <c r="H116" s="178"/>
      <c r="I116" s="178"/>
      <c r="J116" s="178"/>
      <c r="K116" s="178"/>
      <c r="L116" s="178"/>
      <c r="M116" s="178"/>
      <c r="N116" s="178"/>
      <c r="O116" s="180"/>
      <c r="P116" s="163">
        <v>1.052</v>
      </c>
      <c r="Q116" s="163">
        <v>1.0209999999999999</v>
      </c>
      <c r="R116" s="163">
        <v>1.0349999999999999</v>
      </c>
      <c r="S116" s="163">
        <v>1.0249999999999999</v>
      </c>
      <c r="T116" s="163">
        <v>1.02</v>
      </c>
      <c r="U116" s="163">
        <v>1.03</v>
      </c>
      <c r="V116" s="123"/>
      <c r="W116" s="124">
        <v>1.2</v>
      </c>
      <c r="X116" s="125">
        <f t="shared" si="6"/>
        <v>0</v>
      </c>
      <c r="Y116" s="126"/>
      <c r="BP116" s="166"/>
      <c r="BQ116" s="174"/>
    </row>
    <row r="117" spans="1:69" s="122" customFormat="1" ht="18.75" hidden="1" x14ac:dyDescent="0.25">
      <c r="A117" s="181"/>
      <c r="B117" s="182"/>
      <c r="C117" s="182"/>
      <c r="D117" s="182"/>
      <c r="E117" s="183" t="s">
        <v>5259</v>
      </c>
      <c r="F117" s="184"/>
      <c r="G117" s="185"/>
      <c r="H117" s="186"/>
      <c r="I117" s="140"/>
      <c r="J117" s="140"/>
      <c r="K117" s="140"/>
      <c r="L117" s="187">
        <v>44940</v>
      </c>
      <c r="M117" s="188"/>
      <c r="N117" s="188"/>
      <c r="O117" s="189"/>
      <c r="P117" s="163">
        <v>1.052</v>
      </c>
      <c r="Q117" s="163">
        <v>1.0209999999999999</v>
      </c>
      <c r="R117" s="163">
        <v>1.0349999999999999</v>
      </c>
      <c r="S117" s="163">
        <v>1.0249999999999999</v>
      </c>
      <c r="T117" s="163">
        <v>1.02</v>
      </c>
      <c r="U117" s="163">
        <v>1.03</v>
      </c>
      <c r="V117" s="123"/>
      <c r="W117" s="124">
        <v>1.2</v>
      </c>
      <c r="X117" s="125">
        <f t="shared" si="6"/>
        <v>0</v>
      </c>
      <c r="Y117" s="126"/>
      <c r="BP117" s="166"/>
      <c r="BQ117" s="174"/>
    </row>
    <row r="118" spans="1:69" s="122" customFormat="1" ht="18.75" hidden="1" x14ac:dyDescent="0.25">
      <c r="A118" s="181"/>
      <c r="B118" s="182"/>
      <c r="C118" s="182"/>
      <c r="D118" s="182"/>
      <c r="E118" s="183" t="s">
        <v>5260</v>
      </c>
      <c r="F118" s="184"/>
      <c r="G118" s="185"/>
      <c r="H118" s="186"/>
      <c r="I118" s="140"/>
      <c r="J118" s="140"/>
      <c r="K118" s="140"/>
      <c r="L118" s="187">
        <v>23628</v>
      </c>
      <c r="M118" s="188"/>
      <c r="N118" s="188"/>
      <c r="O118" s="189"/>
      <c r="P118" s="163">
        <v>1.052</v>
      </c>
      <c r="Q118" s="163">
        <v>1.0209999999999999</v>
      </c>
      <c r="R118" s="163">
        <v>1.0349999999999999</v>
      </c>
      <c r="S118" s="163">
        <v>1.0249999999999999</v>
      </c>
      <c r="T118" s="163">
        <v>1.02</v>
      </c>
      <c r="U118" s="163">
        <v>1.03</v>
      </c>
      <c r="V118" s="123"/>
      <c r="W118" s="124">
        <v>1.2</v>
      </c>
      <c r="X118" s="125">
        <f t="shared" si="6"/>
        <v>0</v>
      </c>
      <c r="Y118" s="126"/>
      <c r="BP118" s="166"/>
      <c r="BQ118" s="174"/>
    </row>
    <row r="119" spans="1:69" s="122" customFormat="1" ht="18.75" hidden="1" x14ac:dyDescent="0.25">
      <c r="A119" s="181"/>
      <c r="B119" s="182"/>
      <c r="C119" s="182"/>
      <c r="D119" s="182"/>
      <c r="E119" s="183" t="s">
        <v>47</v>
      </c>
      <c r="F119" s="184"/>
      <c r="G119" s="185"/>
      <c r="H119" s="186"/>
      <c r="I119" s="140"/>
      <c r="J119" s="140"/>
      <c r="K119" s="140"/>
      <c r="L119" s="187">
        <v>119264</v>
      </c>
      <c r="M119" s="188"/>
      <c r="N119" s="188"/>
      <c r="O119" s="189"/>
      <c r="P119" s="163">
        <v>1.052</v>
      </c>
      <c r="Q119" s="163">
        <v>1.0209999999999999</v>
      </c>
      <c r="R119" s="163">
        <v>1.0349999999999999</v>
      </c>
      <c r="S119" s="163">
        <v>1.0249999999999999</v>
      </c>
      <c r="T119" s="163">
        <v>1.02</v>
      </c>
      <c r="U119" s="163">
        <v>1.03</v>
      </c>
      <c r="V119" s="123"/>
      <c r="W119" s="124">
        <v>1.2</v>
      </c>
      <c r="X119" s="125">
        <f t="shared" si="6"/>
        <v>0</v>
      </c>
      <c r="Y119" s="126"/>
      <c r="BP119" s="166"/>
      <c r="BQ119" s="174"/>
    </row>
    <row r="120" spans="1:69" s="122" customFormat="1" ht="67.5" hidden="1" x14ac:dyDescent="0.25">
      <c r="A120" s="167" t="s">
        <v>219</v>
      </c>
      <c r="B120" s="168" t="s">
        <v>54</v>
      </c>
      <c r="C120" s="370" t="s">
        <v>55</v>
      </c>
      <c r="D120" s="370"/>
      <c r="E120" s="370"/>
      <c r="F120" s="169" t="s">
        <v>56</v>
      </c>
      <c r="G120" s="203">
        <v>5.04</v>
      </c>
      <c r="H120" s="171" t="s">
        <v>57</v>
      </c>
      <c r="I120" s="171" t="s">
        <v>58</v>
      </c>
      <c r="J120" s="171">
        <v>114.45</v>
      </c>
      <c r="K120" s="172" t="s">
        <v>42</v>
      </c>
      <c r="L120" s="171">
        <v>46359</v>
      </c>
      <c r="M120" s="171">
        <v>41244</v>
      </c>
      <c r="N120" s="173" t="s">
        <v>5261</v>
      </c>
      <c r="O120" s="171">
        <v>4938</v>
      </c>
      <c r="P120" s="163">
        <v>1.052</v>
      </c>
      <c r="Q120" s="163">
        <v>1.0209999999999999</v>
      </c>
      <c r="R120" s="163">
        <v>1.0349999999999999</v>
      </c>
      <c r="S120" s="163">
        <v>1.0249999999999999</v>
      </c>
      <c r="T120" s="163">
        <v>1.02</v>
      </c>
      <c r="U120" s="163">
        <v>1.03</v>
      </c>
      <c r="V120" s="123">
        <f t="shared" si="5"/>
        <v>5911.4521581015097</v>
      </c>
      <c r="W120" s="124">
        <v>1.2</v>
      </c>
      <c r="X120" s="125">
        <f t="shared" si="6"/>
        <v>7093.7425897218118</v>
      </c>
      <c r="Y120" s="126">
        <f t="shared" si="7"/>
        <v>1407.488609071788</v>
      </c>
      <c r="BP120" s="166"/>
      <c r="BQ120" s="174"/>
    </row>
    <row r="121" spans="1:69" s="122" customFormat="1" ht="18.75" hidden="1" x14ac:dyDescent="0.25">
      <c r="A121" s="175"/>
      <c r="B121" s="176"/>
      <c r="C121" s="177" t="s">
        <v>5262</v>
      </c>
      <c r="D121" s="178"/>
      <c r="E121" s="178"/>
      <c r="F121" s="179"/>
      <c r="G121" s="178"/>
      <c r="H121" s="178"/>
      <c r="I121" s="178"/>
      <c r="J121" s="178"/>
      <c r="K121" s="178"/>
      <c r="L121" s="178"/>
      <c r="M121" s="178"/>
      <c r="N121" s="178"/>
      <c r="O121" s="180"/>
      <c r="P121" s="163">
        <v>1.052</v>
      </c>
      <c r="Q121" s="163">
        <v>1.0209999999999999</v>
      </c>
      <c r="R121" s="163">
        <v>1.0349999999999999</v>
      </c>
      <c r="S121" s="163">
        <v>1.0249999999999999</v>
      </c>
      <c r="T121" s="163">
        <v>1.02</v>
      </c>
      <c r="U121" s="163">
        <v>1.03</v>
      </c>
      <c r="V121" s="123"/>
      <c r="W121" s="124">
        <v>1.2</v>
      </c>
      <c r="X121" s="125">
        <f t="shared" si="6"/>
        <v>0</v>
      </c>
      <c r="Y121" s="126"/>
      <c r="BP121" s="166"/>
      <c r="BQ121" s="174"/>
    </row>
    <row r="122" spans="1:69" s="122" customFormat="1" ht="18.75" hidden="1" x14ac:dyDescent="0.25">
      <c r="A122" s="181"/>
      <c r="B122" s="182"/>
      <c r="C122" s="182"/>
      <c r="D122" s="182"/>
      <c r="E122" s="183" t="s">
        <v>5263</v>
      </c>
      <c r="F122" s="184"/>
      <c r="G122" s="185"/>
      <c r="H122" s="186"/>
      <c r="I122" s="140"/>
      <c r="J122" s="140"/>
      <c r="K122" s="140"/>
      <c r="L122" s="187">
        <v>40039</v>
      </c>
      <c r="M122" s="188"/>
      <c r="N122" s="188"/>
      <c r="O122" s="189"/>
      <c r="P122" s="163">
        <v>1.052</v>
      </c>
      <c r="Q122" s="163">
        <v>1.0209999999999999</v>
      </c>
      <c r="R122" s="163">
        <v>1.0349999999999999</v>
      </c>
      <c r="S122" s="163">
        <v>1.0249999999999999</v>
      </c>
      <c r="T122" s="163">
        <v>1.02</v>
      </c>
      <c r="U122" s="163">
        <v>1.03</v>
      </c>
      <c r="V122" s="123"/>
      <c r="W122" s="124">
        <v>1.2</v>
      </c>
      <c r="X122" s="125">
        <f t="shared" si="6"/>
        <v>0</v>
      </c>
      <c r="Y122" s="126"/>
      <c r="BP122" s="166"/>
      <c r="BQ122" s="174"/>
    </row>
    <row r="123" spans="1:69" s="122" customFormat="1" ht="18.75" hidden="1" x14ac:dyDescent="0.25">
      <c r="A123" s="181"/>
      <c r="B123" s="182"/>
      <c r="C123" s="182"/>
      <c r="D123" s="182"/>
      <c r="E123" s="183" t="s">
        <v>5264</v>
      </c>
      <c r="F123" s="184"/>
      <c r="G123" s="185"/>
      <c r="H123" s="186"/>
      <c r="I123" s="140"/>
      <c r="J123" s="140"/>
      <c r="K123" s="140"/>
      <c r="L123" s="187">
        <v>21051</v>
      </c>
      <c r="M123" s="188"/>
      <c r="N123" s="188"/>
      <c r="O123" s="189"/>
      <c r="P123" s="163">
        <v>1.052</v>
      </c>
      <c r="Q123" s="163">
        <v>1.0209999999999999</v>
      </c>
      <c r="R123" s="163">
        <v>1.0349999999999999</v>
      </c>
      <c r="S123" s="163">
        <v>1.0249999999999999</v>
      </c>
      <c r="T123" s="163">
        <v>1.02</v>
      </c>
      <c r="U123" s="163">
        <v>1.03</v>
      </c>
      <c r="V123" s="123"/>
      <c r="W123" s="124">
        <v>1.2</v>
      </c>
      <c r="X123" s="125">
        <f t="shared" si="6"/>
        <v>0</v>
      </c>
      <c r="Y123" s="126"/>
      <c r="BP123" s="166"/>
      <c r="BQ123" s="174"/>
    </row>
    <row r="124" spans="1:69" s="122" customFormat="1" ht="18.75" hidden="1" x14ac:dyDescent="0.25">
      <c r="A124" s="181"/>
      <c r="B124" s="182"/>
      <c r="C124" s="182"/>
      <c r="D124" s="182"/>
      <c r="E124" s="183" t="s">
        <v>47</v>
      </c>
      <c r="F124" s="184"/>
      <c r="G124" s="185"/>
      <c r="H124" s="186"/>
      <c r="I124" s="140"/>
      <c r="J124" s="140"/>
      <c r="K124" s="140"/>
      <c r="L124" s="187">
        <v>107449</v>
      </c>
      <c r="M124" s="188"/>
      <c r="N124" s="188"/>
      <c r="O124" s="189"/>
      <c r="P124" s="163">
        <v>1.052</v>
      </c>
      <c r="Q124" s="163">
        <v>1.0209999999999999</v>
      </c>
      <c r="R124" s="163">
        <v>1.0349999999999999</v>
      </c>
      <c r="S124" s="163">
        <v>1.0249999999999999</v>
      </c>
      <c r="T124" s="163">
        <v>1.02</v>
      </c>
      <c r="U124" s="163">
        <v>1.03</v>
      </c>
      <c r="V124" s="123"/>
      <c r="W124" s="124">
        <v>1.2</v>
      </c>
      <c r="X124" s="125">
        <f t="shared" si="6"/>
        <v>0</v>
      </c>
      <c r="Y124" s="126"/>
      <c r="BP124" s="166"/>
      <c r="BQ124" s="174"/>
    </row>
    <row r="125" spans="1:69" s="122" customFormat="1" ht="67.5" x14ac:dyDescent="0.25">
      <c r="A125" s="242" t="s">
        <v>221</v>
      </c>
      <c r="B125" s="243" t="s">
        <v>1559</v>
      </c>
      <c r="C125" s="368" t="s">
        <v>5265</v>
      </c>
      <c r="D125" s="368"/>
      <c r="E125" s="368"/>
      <c r="F125" s="244" t="s">
        <v>265</v>
      </c>
      <c r="G125" s="245">
        <v>204</v>
      </c>
      <c r="H125" s="171">
        <v>471.01</v>
      </c>
      <c r="I125" s="171"/>
      <c r="J125" s="171">
        <v>471.01</v>
      </c>
      <c r="K125" s="172" t="s">
        <v>42</v>
      </c>
      <c r="L125" s="171">
        <v>822497</v>
      </c>
      <c r="M125" s="171"/>
      <c r="N125" s="173"/>
      <c r="O125" s="247">
        <v>822497</v>
      </c>
      <c r="P125" s="163">
        <v>1.052</v>
      </c>
      <c r="Q125" s="163">
        <v>1.0209999999999999</v>
      </c>
      <c r="R125" s="163">
        <v>1.0349999999999999</v>
      </c>
      <c r="S125" s="163">
        <v>1.0249999999999999</v>
      </c>
      <c r="T125" s="163">
        <v>1.02</v>
      </c>
      <c r="U125" s="163">
        <v>1.03</v>
      </c>
      <c r="V125" s="248">
        <f t="shared" si="5"/>
        <v>984639.86749332084</v>
      </c>
      <c r="W125" s="249">
        <v>1.2</v>
      </c>
      <c r="X125" s="250">
        <f t="shared" si="6"/>
        <v>1181567.8409919851</v>
      </c>
      <c r="Y125" s="251">
        <f t="shared" si="7"/>
        <v>5791.9992205489461</v>
      </c>
      <c r="BP125" s="166"/>
      <c r="BQ125" s="174"/>
    </row>
    <row r="126" spans="1:69" s="122" customFormat="1" ht="18.75" hidden="1" x14ac:dyDescent="0.25">
      <c r="A126" s="175"/>
      <c r="B126" s="176"/>
      <c r="C126" s="177" t="s">
        <v>1605</v>
      </c>
      <c r="D126" s="178"/>
      <c r="E126" s="178"/>
      <c r="F126" s="179"/>
      <c r="G126" s="178"/>
      <c r="H126" s="178"/>
      <c r="I126" s="178"/>
      <c r="J126" s="178"/>
      <c r="K126" s="178"/>
      <c r="L126" s="178"/>
      <c r="M126" s="178"/>
      <c r="N126" s="178"/>
      <c r="O126" s="180"/>
      <c r="P126" s="163">
        <v>1.052</v>
      </c>
      <c r="Q126" s="163">
        <v>1.0209999999999999</v>
      </c>
      <c r="R126" s="163">
        <v>1.0349999999999999</v>
      </c>
      <c r="S126" s="163">
        <v>1.0249999999999999</v>
      </c>
      <c r="T126" s="163">
        <v>1.02</v>
      </c>
      <c r="U126" s="163">
        <v>1.03</v>
      </c>
      <c r="V126" s="123"/>
      <c r="W126" s="124">
        <v>1.2</v>
      </c>
      <c r="X126" s="125">
        <f t="shared" si="6"/>
        <v>0</v>
      </c>
      <c r="Y126" s="126"/>
      <c r="BP126" s="166"/>
      <c r="BQ126" s="174"/>
    </row>
    <row r="127" spans="1:69" s="122" customFormat="1" ht="67.5" x14ac:dyDescent="0.25">
      <c r="A127" s="242" t="s">
        <v>230</v>
      </c>
      <c r="B127" s="243" t="s">
        <v>1559</v>
      </c>
      <c r="C127" s="368" t="s">
        <v>5266</v>
      </c>
      <c r="D127" s="368"/>
      <c r="E127" s="368"/>
      <c r="F127" s="244" t="s">
        <v>265</v>
      </c>
      <c r="G127" s="245">
        <v>1122</v>
      </c>
      <c r="H127" s="171">
        <v>339.42</v>
      </c>
      <c r="I127" s="171"/>
      <c r="J127" s="171">
        <v>339.42</v>
      </c>
      <c r="K127" s="172" t="s">
        <v>42</v>
      </c>
      <c r="L127" s="171">
        <v>3259898</v>
      </c>
      <c r="M127" s="171"/>
      <c r="N127" s="173"/>
      <c r="O127" s="247">
        <v>3259898</v>
      </c>
      <c r="P127" s="163">
        <v>1.052</v>
      </c>
      <c r="Q127" s="163">
        <v>1.0209999999999999</v>
      </c>
      <c r="R127" s="163">
        <v>1.0349999999999999</v>
      </c>
      <c r="S127" s="163">
        <v>1.0249999999999999</v>
      </c>
      <c r="T127" s="163">
        <v>1.02</v>
      </c>
      <c r="U127" s="163">
        <v>1.03</v>
      </c>
      <c r="V127" s="248">
        <f t="shared" si="5"/>
        <v>3902537.680698825</v>
      </c>
      <c r="W127" s="249">
        <v>1.2</v>
      </c>
      <c r="X127" s="250">
        <f t="shared" si="6"/>
        <v>4683045.2168385899</v>
      </c>
      <c r="Y127" s="251">
        <f t="shared" si="7"/>
        <v>4173.8370916564973</v>
      </c>
      <c r="BP127" s="166"/>
      <c r="BQ127" s="174"/>
    </row>
    <row r="128" spans="1:69" s="122" customFormat="1" ht="18.75" hidden="1" x14ac:dyDescent="0.25">
      <c r="A128" s="175"/>
      <c r="B128" s="176"/>
      <c r="C128" s="177" t="s">
        <v>2089</v>
      </c>
      <c r="D128" s="178"/>
      <c r="E128" s="178"/>
      <c r="F128" s="179"/>
      <c r="G128" s="178"/>
      <c r="H128" s="178"/>
      <c r="I128" s="178"/>
      <c r="J128" s="178"/>
      <c r="K128" s="178"/>
      <c r="L128" s="178"/>
      <c r="M128" s="178"/>
      <c r="N128" s="178"/>
      <c r="O128" s="180"/>
      <c r="P128" s="163">
        <v>1.052</v>
      </c>
      <c r="Q128" s="163">
        <v>1.0209999999999999</v>
      </c>
      <c r="R128" s="163">
        <v>1.0349999999999999</v>
      </c>
      <c r="S128" s="163">
        <v>1.0249999999999999</v>
      </c>
      <c r="T128" s="163">
        <v>1.02</v>
      </c>
      <c r="U128" s="163">
        <v>1.03</v>
      </c>
      <c r="V128" s="123"/>
      <c r="W128" s="124">
        <v>1.2</v>
      </c>
      <c r="X128" s="125">
        <f t="shared" si="6"/>
        <v>0</v>
      </c>
      <c r="Y128" s="126"/>
      <c r="BP128" s="166"/>
      <c r="BQ128" s="174"/>
    </row>
    <row r="129" spans="1:69" s="122" customFormat="1" ht="67.5" x14ac:dyDescent="0.25">
      <c r="A129" s="242" t="s">
        <v>232</v>
      </c>
      <c r="B129" s="243" t="s">
        <v>1559</v>
      </c>
      <c r="C129" s="368" t="s">
        <v>5267</v>
      </c>
      <c r="D129" s="368"/>
      <c r="E129" s="368"/>
      <c r="F129" s="244" t="s">
        <v>265</v>
      </c>
      <c r="G129" s="245">
        <v>255</v>
      </c>
      <c r="H129" s="171">
        <v>282.27999999999997</v>
      </c>
      <c r="I129" s="171"/>
      <c r="J129" s="171">
        <v>282.27999999999997</v>
      </c>
      <c r="K129" s="172" t="s">
        <v>42</v>
      </c>
      <c r="L129" s="171">
        <v>616161</v>
      </c>
      <c r="M129" s="171"/>
      <c r="N129" s="173"/>
      <c r="O129" s="247">
        <v>616161</v>
      </c>
      <c r="P129" s="163">
        <v>1.052</v>
      </c>
      <c r="Q129" s="163">
        <v>1.0209999999999999</v>
      </c>
      <c r="R129" s="163">
        <v>1.0349999999999999</v>
      </c>
      <c r="S129" s="163">
        <v>1.0249999999999999</v>
      </c>
      <c r="T129" s="163">
        <v>1.02</v>
      </c>
      <c r="U129" s="163">
        <v>1.03</v>
      </c>
      <c r="V129" s="248">
        <f t="shared" si="5"/>
        <v>737627.83985175868</v>
      </c>
      <c r="W129" s="249">
        <v>1.2</v>
      </c>
      <c r="X129" s="250">
        <f t="shared" si="6"/>
        <v>885153.40782211034</v>
      </c>
      <c r="Y129" s="251">
        <f t="shared" si="7"/>
        <v>3471.189834596511</v>
      </c>
      <c r="BP129" s="166"/>
      <c r="BQ129" s="174"/>
    </row>
    <row r="130" spans="1:69" s="122" customFormat="1" ht="18.75" hidden="1" x14ac:dyDescent="0.25">
      <c r="A130" s="175"/>
      <c r="B130" s="176"/>
      <c r="C130" s="177" t="s">
        <v>1576</v>
      </c>
      <c r="D130" s="178"/>
      <c r="E130" s="178"/>
      <c r="F130" s="179"/>
      <c r="G130" s="178"/>
      <c r="H130" s="178"/>
      <c r="I130" s="178"/>
      <c r="J130" s="178"/>
      <c r="K130" s="178"/>
      <c r="L130" s="178"/>
      <c r="M130" s="178"/>
      <c r="N130" s="178"/>
      <c r="O130" s="180"/>
      <c r="P130" s="163">
        <v>1.052</v>
      </c>
      <c r="Q130" s="163">
        <v>1.0209999999999999</v>
      </c>
      <c r="R130" s="163">
        <v>1.0349999999999999</v>
      </c>
      <c r="S130" s="163">
        <v>1.0249999999999999</v>
      </c>
      <c r="T130" s="163">
        <v>1.02</v>
      </c>
      <c r="U130" s="163">
        <v>1.03</v>
      </c>
      <c r="V130" s="123"/>
      <c r="W130" s="124">
        <v>1.2</v>
      </c>
      <c r="X130" s="125">
        <f t="shared" si="6"/>
        <v>0</v>
      </c>
      <c r="Y130" s="126"/>
      <c r="BP130" s="166"/>
      <c r="BQ130" s="174"/>
    </row>
    <row r="131" spans="1:69" s="122" customFormat="1" ht="67.5" x14ac:dyDescent="0.25">
      <c r="A131" s="242" t="s">
        <v>235</v>
      </c>
      <c r="B131" s="243" t="s">
        <v>1559</v>
      </c>
      <c r="C131" s="368" t="s">
        <v>3131</v>
      </c>
      <c r="D131" s="368"/>
      <c r="E131" s="368"/>
      <c r="F131" s="244" t="s">
        <v>265</v>
      </c>
      <c r="G131" s="245">
        <v>408</v>
      </c>
      <c r="H131" s="171">
        <v>219.53</v>
      </c>
      <c r="I131" s="171"/>
      <c r="J131" s="171">
        <v>219.53</v>
      </c>
      <c r="K131" s="172" t="s">
        <v>42</v>
      </c>
      <c r="L131" s="171">
        <v>766704</v>
      </c>
      <c r="M131" s="171"/>
      <c r="N131" s="173"/>
      <c r="O131" s="247">
        <v>766704</v>
      </c>
      <c r="P131" s="163">
        <v>1.052</v>
      </c>
      <c r="Q131" s="163">
        <v>1.0209999999999999</v>
      </c>
      <c r="R131" s="163">
        <v>1.0349999999999999</v>
      </c>
      <c r="S131" s="163">
        <v>1.0249999999999999</v>
      </c>
      <c r="T131" s="163">
        <v>1.02</v>
      </c>
      <c r="U131" s="163">
        <v>1.03</v>
      </c>
      <c r="V131" s="248">
        <f t="shared" si="5"/>
        <v>917848.11977016204</v>
      </c>
      <c r="W131" s="249">
        <v>1.2</v>
      </c>
      <c r="X131" s="250">
        <f t="shared" si="6"/>
        <v>1101417.7437241944</v>
      </c>
      <c r="Y131" s="251">
        <f t="shared" si="7"/>
        <v>2699.5532934416528</v>
      </c>
      <c r="BP131" s="166"/>
      <c r="BQ131" s="174"/>
    </row>
    <row r="132" spans="1:69" s="122" customFormat="1" ht="18.75" hidden="1" x14ac:dyDescent="0.25">
      <c r="A132" s="175"/>
      <c r="B132" s="176"/>
      <c r="C132" s="177" t="s">
        <v>2095</v>
      </c>
      <c r="D132" s="178"/>
      <c r="E132" s="178"/>
      <c r="F132" s="179"/>
      <c r="G132" s="178"/>
      <c r="H132" s="178"/>
      <c r="I132" s="178"/>
      <c r="J132" s="178"/>
      <c r="K132" s="178"/>
      <c r="L132" s="178"/>
      <c r="M132" s="178"/>
      <c r="N132" s="178"/>
      <c r="O132" s="180"/>
      <c r="P132" s="163">
        <v>1.052</v>
      </c>
      <c r="Q132" s="163">
        <v>1.0209999999999999</v>
      </c>
      <c r="R132" s="163">
        <v>1.0349999999999999</v>
      </c>
      <c r="S132" s="163">
        <v>1.0249999999999999</v>
      </c>
      <c r="T132" s="163">
        <v>1.02</v>
      </c>
      <c r="U132" s="163">
        <v>1.03</v>
      </c>
      <c r="V132" s="123"/>
      <c r="W132" s="124">
        <v>1.2</v>
      </c>
      <c r="X132" s="125">
        <f t="shared" si="6"/>
        <v>0</v>
      </c>
      <c r="Y132" s="126"/>
      <c r="BP132" s="166"/>
      <c r="BQ132" s="174"/>
    </row>
    <row r="133" spans="1:69" s="122" customFormat="1" ht="67.5" x14ac:dyDescent="0.25">
      <c r="A133" s="242" t="s">
        <v>245</v>
      </c>
      <c r="B133" s="243" t="s">
        <v>1559</v>
      </c>
      <c r="C133" s="368" t="s">
        <v>5268</v>
      </c>
      <c r="D133" s="368"/>
      <c r="E133" s="368"/>
      <c r="F133" s="244" t="s">
        <v>265</v>
      </c>
      <c r="G133" s="245">
        <v>2652</v>
      </c>
      <c r="H133" s="171">
        <v>175.26</v>
      </c>
      <c r="I133" s="171"/>
      <c r="J133" s="171">
        <v>175.26</v>
      </c>
      <c r="K133" s="172" t="s">
        <v>42</v>
      </c>
      <c r="L133" s="171">
        <v>3978598</v>
      </c>
      <c r="M133" s="171"/>
      <c r="N133" s="173"/>
      <c r="O133" s="247">
        <v>3978598</v>
      </c>
      <c r="P133" s="163">
        <v>1.052</v>
      </c>
      <c r="Q133" s="163">
        <v>1.0209999999999999</v>
      </c>
      <c r="R133" s="163">
        <v>1.0349999999999999</v>
      </c>
      <c r="S133" s="163">
        <v>1.0249999999999999</v>
      </c>
      <c r="T133" s="163">
        <v>1.02</v>
      </c>
      <c r="U133" s="163">
        <v>1.03</v>
      </c>
      <c r="V133" s="248">
        <f t="shared" si="5"/>
        <v>4762918.5365164755</v>
      </c>
      <c r="W133" s="249">
        <v>1.2</v>
      </c>
      <c r="X133" s="250">
        <f t="shared" si="6"/>
        <v>5715502.2438197704</v>
      </c>
      <c r="Y133" s="251">
        <f t="shared" si="7"/>
        <v>2155.1667586047402</v>
      </c>
      <c r="BP133" s="166"/>
      <c r="BQ133" s="174"/>
    </row>
    <row r="134" spans="1:69" s="122" customFormat="1" ht="18.75" hidden="1" x14ac:dyDescent="0.25">
      <c r="A134" s="175"/>
      <c r="B134" s="176"/>
      <c r="C134" s="177" t="s">
        <v>5269</v>
      </c>
      <c r="D134" s="178"/>
      <c r="E134" s="178"/>
      <c r="F134" s="179"/>
      <c r="G134" s="178"/>
      <c r="H134" s="178"/>
      <c r="I134" s="178"/>
      <c r="J134" s="178"/>
      <c r="K134" s="178"/>
      <c r="L134" s="178"/>
      <c r="M134" s="178"/>
      <c r="N134" s="178"/>
      <c r="O134" s="180"/>
      <c r="P134" s="163">
        <v>1.052</v>
      </c>
      <c r="Q134" s="163">
        <v>1.0209999999999999</v>
      </c>
      <c r="R134" s="163">
        <v>1.0349999999999999</v>
      </c>
      <c r="S134" s="163">
        <v>1.0249999999999999</v>
      </c>
      <c r="T134" s="163">
        <v>1.02</v>
      </c>
      <c r="U134" s="163">
        <v>1.03</v>
      </c>
      <c r="V134" s="123"/>
      <c r="W134" s="124">
        <v>1.2</v>
      </c>
      <c r="X134" s="125">
        <f t="shared" si="6"/>
        <v>0</v>
      </c>
      <c r="Y134" s="126"/>
      <c r="BP134" s="166"/>
      <c r="BQ134" s="174"/>
    </row>
    <row r="135" spans="1:69" s="122" customFormat="1" ht="67.5" x14ac:dyDescent="0.25">
      <c r="A135" s="242" t="s">
        <v>254</v>
      </c>
      <c r="B135" s="243" t="s">
        <v>2647</v>
      </c>
      <c r="C135" s="368" t="s">
        <v>5270</v>
      </c>
      <c r="D135" s="368"/>
      <c r="E135" s="368"/>
      <c r="F135" s="244" t="s">
        <v>265</v>
      </c>
      <c r="G135" s="245">
        <v>1989</v>
      </c>
      <c r="H135" s="171">
        <v>118.59</v>
      </c>
      <c r="I135" s="171"/>
      <c r="J135" s="171">
        <v>118.59</v>
      </c>
      <c r="K135" s="172" t="s">
        <v>42</v>
      </c>
      <c r="L135" s="171">
        <v>2019094</v>
      </c>
      <c r="M135" s="171"/>
      <c r="N135" s="173"/>
      <c r="O135" s="247">
        <v>2019094</v>
      </c>
      <c r="P135" s="163">
        <v>1.052</v>
      </c>
      <c r="Q135" s="163">
        <v>1.0209999999999999</v>
      </c>
      <c r="R135" s="163">
        <v>1.0349999999999999</v>
      </c>
      <c r="S135" s="163">
        <v>1.0249999999999999</v>
      </c>
      <c r="T135" s="163">
        <v>1.02</v>
      </c>
      <c r="U135" s="163">
        <v>1.03</v>
      </c>
      <c r="V135" s="248">
        <f t="shared" si="5"/>
        <v>2417127.9027358876</v>
      </c>
      <c r="W135" s="249">
        <v>1.2</v>
      </c>
      <c r="X135" s="250">
        <f t="shared" si="6"/>
        <v>2900553.4832830648</v>
      </c>
      <c r="Y135" s="251">
        <f t="shared" si="7"/>
        <v>1458.2973772162215</v>
      </c>
      <c r="BP135" s="166"/>
      <c r="BQ135" s="174"/>
    </row>
    <row r="136" spans="1:69" s="122" customFormat="1" ht="18.75" hidden="1" x14ac:dyDescent="0.25">
      <c r="A136" s="175"/>
      <c r="B136" s="176"/>
      <c r="C136" s="177" t="s">
        <v>5271</v>
      </c>
      <c r="D136" s="178"/>
      <c r="E136" s="178"/>
      <c r="F136" s="179"/>
      <c r="G136" s="178"/>
      <c r="H136" s="178"/>
      <c r="I136" s="178"/>
      <c r="J136" s="178"/>
      <c r="K136" s="178"/>
      <c r="L136" s="178"/>
      <c r="M136" s="178"/>
      <c r="N136" s="178"/>
      <c r="O136" s="180"/>
      <c r="P136" s="163">
        <v>1.052</v>
      </c>
      <c r="Q136" s="163">
        <v>1.0209999999999999</v>
      </c>
      <c r="R136" s="163">
        <v>1.0349999999999999</v>
      </c>
      <c r="S136" s="163">
        <v>1.0249999999999999</v>
      </c>
      <c r="T136" s="163">
        <v>1.02</v>
      </c>
      <c r="U136" s="163">
        <v>1.03</v>
      </c>
      <c r="V136" s="123"/>
      <c r="W136" s="124">
        <v>1.2</v>
      </c>
      <c r="X136" s="125">
        <f t="shared" si="6"/>
        <v>0</v>
      </c>
      <c r="Y136" s="126"/>
      <c r="BP136" s="166"/>
      <c r="BQ136" s="174"/>
    </row>
    <row r="137" spans="1:69" s="122" customFormat="1" ht="67.5" x14ac:dyDescent="0.25">
      <c r="A137" s="242" t="s">
        <v>288</v>
      </c>
      <c r="B137" s="243" t="s">
        <v>1572</v>
      </c>
      <c r="C137" s="368" t="s">
        <v>3136</v>
      </c>
      <c r="D137" s="368"/>
      <c r="E137" s="368"/>
      <c r="F137" s="244" t="s">
        <v>265</v>
      </c>
      <c r="G137" s="245">
        <v>867</v>
      </c>
      <c r="H137" s="171">
        <v>76.42</v>
      </c>
      <c r="I137" s="171"/>
      <c r="J137" s="171">
        <v>76.42</v>
      </c>
      <c r="K137" s="172" t="s">
        <v>42</v>
      </c>
      <c r="L137" s="171">
        <v>567153</v>
      </c>
      <c r="M137" s="171"/>
      <c r="N137" s="173"/>
      <c r="O137" s="247">
        <v>567153</v>
      </c>
      <c r="P137" s="163">
        <v>1.052</v>
      </c>
      <c r="Q137" s="163">
        <v>1.0209999999999999</v>
      </c>
      <c r="R137" s="163">
        <v>1.0349999999999999</v>
      </c>
      <c r="S137" s="163">
        <v>1.0249999999999999</v>
      </c>
      <c r="T137" s="163">
        <v>1.02</v>
      </c>
      <c r="U137" s="163">
        <v>1.03</v>
      </c>
      <c r="V137" s="248">
        <f t="shared" si="5"/>
        <v>678958.65245519357</v>
      </c>
      <c r="W137" s="249">
        <v>1.2</v>
      </c>
      <c r="X137" s="250">
        <f t="shared" si="6"/>
        <v>814750.38294623222</v>
      </c>
      <c r="Y137" s="251">
        <f t="shared" si="7"/>
        <v>939.73515910753429</v>
      </c>
      <c r="BP137" s="166"/>
      <c r="BQ137" s="174"/>
    </row>
    <row r="138" spans="1:69" s="122" customFormat="1" ht="18.75" hidden="1" x14ac:dyDescent="0.25">
      <c r="A138" s="175"/>
      <c r="B138" s="176"/>
      <c r="C138" s="177" t="s">
        <v>3768</v>
      </c>
      <c r="D138" s="178"/>
      <c r="E138" s="178"/>
      <c r="F138" s="179"/>
      <c r="G138" s="178"/>
      <c r="H138" s="178"/>
      <c r="I138" s="178"/>
      <c r="J138" s="178"/>
      <c r="K138" s="178"/>
      <c r="L138" s="178"/>
      <c r="M138" s="178"/>
      <c r="N138" s="178"/>
      <c r="O138" s="180"/>
      <c r="P138" s="163">
        <v>1.052</v>
      </c>
      <c r="Q138" s="163">
        <v>1.0209999999999999</v>
      </c>
      <c r="R138" s="163">
        <v>1.0349999999999999</v>
      </c>
      <c r="S138" s="163">
        <v>1.0249999999999999</v>
      </c>
      <c r="T138" s="163">
        <v>1.02</v>
      </c>
      <c r="U138" s="163">
        <v>1.03</v>
      </c>
      <c r="V138" s="123"/>
      <c r="W138" s="124">
        <v>1.2</v>
      </c>
      <c r="X138" s="125">
        <f t="shared" si="6"/>
        <v>0</v>
      </c>
      <c r="Y138" s="126"/>
      <c r="BP138" s="166"/>
      <c r="BQ138" s="174"/>
    </row>
    <row r="139" spans="1:69" s="122" customFormat="1" ht="67.5" x14ac:dyDescent="0.25">
      <c r="A139" s="242" t="s">
        <v>300</v>
      </c>
      <c r="B139" s="243" t="s">
        <v>1572</v>
      </c>
      <c r="C139" s="368" t="s">
        <v>3577</v>
      </c>
      <c r="D139" s="368"/>
      <c r="E139" s="368"/>
      <c r="F139" s="244" t="s">
        <v>265</v>
      </c>
      <c r="G139" s="246">
        <v>61.2</v>
      </c>
      <c r="H139" s="171">
        <v>47.84</v>
      </c>
      <c r="I139" s="171"/>
      <c r="J139" s="171">
        <v>47.84</v>
      </c>
      <c r="K139" s="172" t="s">
        <v>42</v>
      </c>
      <c r="L139" s="171">
        <v>25062</v>
      </c>
      <c r="M139" s="171"/>
      <c r="N139" s="173"/>
      <c r="O139" s="247">
        <v>25062</v>
      </c>
      <c r="P139" s="163">
        <v>1.052</v>
      </c>
      <c r="Q139" s="163">
        <v>1.0209999999999999</v>
      </c>
      <c r="R139" s="163">
        <v>1.0349999999999999</v>
      </c>
      <c r="S139" s="163">
        <v>1.0249999999999999</v>
      </c>
      <c r="T139" s="163">
        <v>1.02</v>
      </c>
      <c r="U139" s="163">
        <v>1.03</v>
      </c>
      <c r="V139" s="248">
        <f t="shared" si="5"/>
        <v>30002.594974957483</v>
      </c>
      <c r="W139" s="249">
        <v>1.2</v>
      </c>
      <c r="X139" s="250">
        <f t="shared" si="6"/>
        <v>36003.11396994898</v>
      </c>
      <c r="Y139" s="251">
        <f t="shared" si="7"/>
        <v>588.28617597955849</v>
      </c>
      <c r="BP139" s="166"/>
      <c r="BQ139" s="174"/>
    </row>
    <row r="140" spans="1:69" s="122" customFormat="1" ht="18.75" hidden="1" x14ac:dyDescent="0.25">
      <c r="A140" s="175"/>
      <c r="B140" s="176"/>
      <c r="C140" s="177" t="s">
        <v>1317</v>
      </c>
      <c r="D140" s="178"/>
      <c r="E140" s="178"/>
      <c r="F140" s="179"/>
      <c r="G140" s="178"/>
      <c r="H140" s="178"/>
      <c r="I140" s="178"/>
      <c r="J140" s="178"/>
      <c r="K140" s="178"/>
      <c r="L140" s="178"/>
      <c r="M140" s="178"/>
      <c r="N140" s="178"/>
      <c r="O140" s="180"/>
      <c r="P140" s="163">
        <v>1.052</v>
      </c>
      <c r="Q140" s="163">
        <v>1.0209999999999999</v>
      </c>
      <c r="R140" s="163">
        <v>1.0349999999999999</v>
      </c>
      <c r="S140" s="163">
        <v>1.0249999999999999</v>
      </c>
      <c r="T140" s="163">
        <v>1.02</v>
      </c>
      <c r="U140" s="163">
        <v>1.03</v>
      </c>
      <c r="V140" s="123"/>
      <c r="W140" s="124">
        <v>1.2</v>
      </c>
      <c r="X140" s="125">
        <f t="shared" si="6"/>
        <v>0</v>
      </c>
      <c r="Y140" s="126"/>
      <c r="BP140" s="166"/>
      <c r="BQ140" s="174"/>
    </row>
    <row r="141" spans="1:69" s="122" customFormat="1" ht="67.5" x14ac:dyDescent="0.25">
      <c r="A141" s="242" t="s">
        <v>309</v>
      </c>
      <c r="B141" s="243" t="s">
        <v>1572</v>
      </c>
      <c r="C141" s="368" t="s">
        <v>5272</v>
      </c>
      <c r="D141" s="368"/>
      <c r="E141" s="368"/>
      <c r="F141" s="244" t="s">
        <v>265</v>
      </c>
      <c r="G141" s="245">
        <v>51</v>
      </c>
      <c r="H141" s="171">
        <v>127.12</v>
      </c>
      <c r="I141" s="171"/>
      <c r="J141" s="171">
        <v>127.12</v>
      </c>
      <c r="K141" s="172" t="s">
        <v>42</v>
      </c>
      <c r="L141" s="171">
        <v>55496</v>
      </c>
      <c r="M141" s="171"/>
      <c r="N141" s="173"/>
      <c r="O141" s="247">
        <v>55496</v>
      </c>
      <c r="P141" s="163">
        <v>1.052</v>
      </c>
      <c r="Q141" s="163">
        <v>1.0209999999999999</v>
      </c>
      <c r="R141" s="163">
        <v>1.0349999999999999</v>
      </c>
      <c r="S141" s="163">
        <v>1.0249999999999999</v>
      </c>
      <c r="T141" s="163">
        <v>1.02</v>
      </c>
      <c r="U141" s="163">
        <v>1.03</v>
      </c>
      <c r="V141" s="248">
        <f t="shared" si="5"/>
        <v>66436.198656541397</v>
      </c>
      <c r="W141" s="249">
        <v>1.2</v>
      </c>
      <c r="X141" s="250">
        <f t="shared" si="6"/>
        <v>79723.438387849674</v>
      </c>
      <c r="Y141" s="251">
        <f t="shared" si="7"/>
        <v>1563.2046742715622</v>
      </c>
      <c r="BP141" s="166"/>
      <c r="BQ141" s="174"/>
    </row>
    <row r="142" spans="1:69" s="122" customFormat="1" ht="18.75" hidden="1" x14ac:dyDescent="0.25">
      <c r="A142" s="175"/>
      <c r="B142" s="176"/>
      <c r="C142" s="177" t="s">
        <v>287</v>
      </c>
      <c r="D142" s="178"/>
      <c r="E142" s="178"/>
      <c r="F142" s="179"/>
      <c r="G142" s="178"/>
      <c r="H142" s="178"/>
      <c r="I142" s="178"/>
      <c r="J142" s="178"/>
      <c r="K142" s="178"/>
      <c r="L142" s="178"/>
      <c r="M142" s="178"/>
      <c r="N142" s="178"/>
      <c r="O142" s="180"/>
      <c r="P142" s="163">
        <v>1.052</v>
      </c>
      <c r="Q142" s="163">
        <v>1.0209999999999999</v>
      </c>
      <c r="R142" s="163">
        <v>1.0349999999999999</v>
      </c>
      <c r="S142" s="163">
        <v>1.0249999999999999</v>
      </c>
      <c r="T142" s="163">
        <v>1.02</v>
      </c>
      <c r="U142" s="163">
        <v>1.03</v>
      </c>
      <c r="V142" s="123"/>
      <c r="W142" s="124">
        <v>1.2</v>
      </c>
      <c r="X142" s="125">
        <f t="shared" si="6"/>
        <v>0</v>
      </c>
      <c r="Y142" s="126"/>
      <c r="BP142" s="166"/>
      <c r="BQ142" s="174"/>
    </row>
    <row r="143" spans="1:69" s="122" customFormat="1" ht="67.5" x14ac:dyDescent="0.25">
      <c r="A143" s="242" t="s">
        <v>323</v>
      </c>
      <c r="B143" s="243" t="s">
        <v>1572</v>
      </c>
      <c r="C143" s="368" t="s">
        <v>5273</v>
      </c>
      <c r="D143" s="368"/>
      <c r="E143" s="368"/>
      <c r="F143" s="244" t="s">
        <v>265</v>
      </c>
      <c r="G143" s="245">
        <v>1071</v>
      </c>
      <c r="H143" s="171">
        <v>86.33</v>
      </c>
      <c r="I143" s="171"/>
      <c r="J143" s="171">
        <v>86.33</v>
      </c>
      <c r="K143" s="172" t="s">
        <v>42</v>
      </c>
      <c r="L143" s="171">
        <v>791453</v>
      </c>
      <c r="M143" s="171"/>
      <c r="N143" s="173"/>
      <c r="O143" s="247">
        <v>791453</v>
      </c>
      <c r="P143" s="163">
        <v>1.052</v>
      </c>
      <c r="Q143" s="163">
        <v>1.0209999999999999</v>
      </c>
      <c r="R143" s="163">
        <v>1.0349999999999999</v>
      </c>
      <c r="S143" s="163">
        <v>1.0249999999999999</v>
      </c>
      <c r="T143" s="163">
        <v>1.02</v>
      </c>
      <c r="U143" s="163">
        <v>1.03</v>
      </c>
      <c r="V143" s="248">
        <f t="shared" si="5"/>
        <v>947476.01152003126</v>
      </c>
      <c r="W143" s="249">
        <v>1.2</v>
      </c>
      <c r="X143" s="250">
        <f t="shared" si="6"/>
        <v>1136971.2138240375</v>
      </c>
      <c r="Y143" s="251">
        <f t="shared" si="7"/>
        <v>1061.5977720112394</v>
      </c>
      <c r="BP143" s="166"/>
      <c r="BQ143" s="174"/>
    </row>
    <row r="144" spans="1:69" s="122" customFormat="1" ht="18.75" hidden="1" x14ac:dyDescent="0.25">
      <c r="A144" s="175"/>
      <c r="B144" s="176"/>
      <c r="C144" s="177" t="s">
        <v>1583</v>
      </c>
      <c r="D144" s="178"/>
      <c r="E144" s="178"/>
      <c r="F144" s="179"/>
      <c r="G144" s="178"/>
      <c r="H144" s="178"/>
      <c r="I144" s="178"/>
      <c r="J144" s="178"/>
      <c r="K144" s="178"/>
      <c r="L144" s="178"/>
      <c r="M144" s="178"/>
      <c r="N144" s="178"/>
      <c r="O144" s="180"/>
      <c r="P144" s="163">
        <v>1.052</v>
      </c>
      <c r="Q144" s="163">
        <v>1.0209999999999999</v>
      </c>
      <c r="R144" s="163">
        <v>1.0349999999999999</v>
      </c>
      <c r="S144" s="163">
        <v>1.0249999999999999</v>
      </c>
      <c r="T144" s="163">
        <v>1.02</v>
      </c>
      <c r="U144" s="163">
        <v>1.03</v>
      </c>
      <c r="V144" s="123"/>
      <c r="W144" s="124">
        <v>1.2</v>
      </c>
      <c r="X144" s="125">
        <f t="shared" si="6"/>
        <v>0</v>
      </c>
      <c r="Y144" s="126"/>
      <c r="BP144" s="166"/>
      <c r="BQ144" s="174"/>
    </row>
    <row r="145" spans="1:69" s="122" customFormat="1" ht="67.5" x14ac:dyDescent="0.25">
      <c r="A145" s="242" t="s">
        <v>331</v>
      </c>
      <c r="B145" s="243" t="s">
        <v>1572</v>
      </c>
      <c r="C145" s="368" t="s">
        <v>3970</v>
      </c>
      <c r="D145" s="368"/>
      <c r="E145" s="368"/>
      <c r="F145" s="244" t="s">
        <v>265</v>
      </c>
      <c r="G145" s="245">
        <v>1326</v>
      </c>
      <c r="H145" s="171">
        <v>55.8</v>
      </c>
      <c r="I145" s="171"/>
      <c r="J145" s="171">
        <v>55.8</v>
      </c>
      <c r="K145" s="172" t="s">
        <v>42</v>
      </c>
      <c r="L145" s="171">
        <v>633361</v>
      </c>
      <c r="M145" s="171"/>
      <c r="N145" s="173"/>
      <c r="O145" s="247">
        <v>633361</v>
      </c>
      <c r="P145" s="163">
        <v>1.052</v>
      </c>
      <c r="Q145" s="163">
        <v>1.0209999999999999</v>
      </c>
      <c r="R145" s="163">
        <v>1.0349999999999999</v>
      </c>
      <c r="S145" s="163">
        <v>1.0249999999999999</v>
      </c>
      <c r="T145" s="163">
        <v>1.02</v>
      </c>
      <c r="U145" s="163">
        <v>1.03</v>
      </c>
      <c r="V145" s="248">
        <f t="shared" si="5"/>
        <v>758218.56020804599</v>
      </c>
      <c r="W145" s="249">
        <v>1.2</v>
      </c>
      <c r="X145" s="250">
        <f t="shared" si="6"/>
        <v>909862.27224965522</v>
      </c>
      <c r="Y145" s="251">
        <f t="shared" si="7"/>
        <v>686.17064272221364</v>
      </c>
      <c r="BP145" s="166"/>
      <c r="BQ145" s="174"/>
    </row>
    <row r="146" spans="1:69" s="122" customFormat="1" ht="18.75" hidden="1" x14ac:dyDescent="0.25">
      <c r="A146" s="175"/>
      <c r="B146" s="176"/>
      <c r="C146" s="177" t="s">
        <v>5274</v>
      </c>
      <c r="D146" s="178"/>
      <c r="E146" s="178"/>
      <c r="F146" s="179"/>
      <c r="G146" s="178"/>
      <c r="H146" s="178"/>
      <c r="I146" s="178"/>
      <c r="J146" s="178"/>
      <c r="K146" s="178"/>
      <c r="L146" s="178"/>
      <c r="M146" s="178"/>
      <c r="N146" s="178"/>
      <c r="O146" s="180"/>
      <c r="P146" s="163">
        <v>1.052</v>
      </c>
      <c r="Q146" s="163">
        <v>1.0209999999999999</v>
      </c>
      <c r="R146" s="163">
        <v>1.0349999999999999</v>
      </c>
      <c r="S146" s="163">
        <v>1.0249999999999999</v>
      </c>
      <c r="T146" s="163">
        <v>1.02</v>
      </c>
      <c r="U146" s="163">
        <v>1.03</v>
      </c>
      <c r="V146" s="123"/>
      <c r="W146" s="124">
        <v>1.2</v>
      </c>
      <c r="X146" s="125">
        <f t="shared" si="6"/>
        <v>0</v>
      </c>
      <c r="Y146" s="126"/>
      <c r="BP146" s="166"/>
      <c r="BQ146" s="174"/>
    </row>
    <row r="147" spans="1:69" s="122" customFormat="1" ht="67.5" x14ac:dyDescent="0.25">
      <c r="A147" s="242" t="s">
        <v>335</v>
      </c>
      <c r="B147" s="243" t="s">
        <v>1572</v>
      </c>
      <c r="C147" s="368" t="s">
        <v>3140</v>
      </c>
      <c r="D147" s="368"/>
      <c r="E147" s="368"/>
      <c r="F147" s="244" t="s">
        <v>265</v>
      </c>
      <c r="G147" s="245">
        <v>2754</v>
      </c>
      <c r="H147" s="171">
        <v>35.549999999999997</v>
      </c>
      <c r="I147" s="171"/>
      <c r="J147" s="171">
        <v>35.549999999999997</v>
      </c>
      <c r="K147" s="172" t="s">
        <v>42</v>
      </c>
      <c r="L147" s="171">
        <v>838064</v>
      </c>
      <c r="M147" s="171"/>
      <c r="N147" s="173"/>
      <c r="O147" s="247">
        <v>838064</v>
      </c>
      <c r="P147" s="163">
        <v>1.052</v>
      </c>
      <c r="Q147" s="163">
        <v>1.0209999999999999</v>
      </c>
      <c r="R147" s="163">
        <v>1.0349999999999999</v>
      </c>
      <c r="S147" s="163">
        <v>1.0249999999999999</v>
      </c>
      <c r="T147" s="163">
        <v>1.02</v>
      </c>
      <c r="U147" s="163">
        <v>1.03</v>
      </c>
      <c r="V147" s="248">
        <f t="shared" si="5"/>
        <v>1003275.6665506652</v>
      </c>
      <c r="W147" s="249">
        <v>1.2</v>
      </c>
      <c r="X147" s="250">
        <f t="shared" si="6"/>
        <v>1203930.7998607981</v>
      </c>
      <c r="Y147" s="251">
        <f t="shared" si="7"/>
        <v>437.15715318111768</v>
      </c>
      <c r="BP147" s="166"/>
      <c r="BQ147" s="174"/>
    </row>
    <row r="148" spans="1:69" s="122" customFormat="1" ht="18.75" hidden="1" x14ac:dyDescent="0.25">
      <c r="A148" s="175"/>
      <c r="B148" s="176"/>
      <c r="C148" s="177" t="s">
        <v>5275</v>
      </c>
      <c r="D148" s="178"/>
      <c r="E148" s="178"/>
      <c r="F148" s="179"/>
      <c r="G148" s="178"/>
      <c r="H148" s="178"/>
      <c r="I148" s="178"/>
      <c r="J148" s="178"/>
      <c r="K148" s="178"/>
      <c r="L148" s="178"/>
      <c r="M148" s="178"/>
      <c r="N148" s="178"/>
      <c r="O148" s="180"/>
      <c r="P148" s="163">
        <v>1.052</v>
      </c>
      <c r="Q148" s="163">
        <v>1.0209999999999999</v>
      </c>
      <c r="R148" s="163">
        <v>1.0349999999999999</v>
      </c>
      <c r="S148" s="163">
        <v>1.0249999999999999</v>
      </c>
      <c r="T148" s="163">
        <v>1.02</v>
      </c>
      <c r="U148" s="163">
        <v>1.03</v>
      </c>
      <c r="V148" s="123"/>
      <c r="W148" s="124">
        <v>1.2</v>
      </c>
      <c r="X148" s="125">
        <f t="shared" si="6"/>
        <v>0</v>
      </c>
      <c r="Y148" s="126"/>
      <c r="BP148" s="166"/>
      <c r="BQ148" s="174"/>
    </row>
    <row r="149" spans="1:69" s="122" customFormat="1" ht="67.5" x14ac:dyDescent="0.25">
      <c r="A149" s="242" t="s">
        <v>339</v>
      </c>
      <c r="B149" s="243" t="s">
        <v>1559</v>
      </c>
      <c r="C149" s="368" t="s">
        <v>5276</v>
      </c>
      <c r="D149" s="368"/>
      <c r="E149" s="368"/>
      <c r="F149" s="244" t="s">
        <v>265</v>
      </c>
      <c r="G149" s="245">
        <v>51</v>
      </c>
      <c r="H149" s="171">
        <v>691.36</v>
      </c>
      <c r="I149" s="171"/>
      <c r="J149" s="171">
        <v>691.36</v>
      </c>
      <c r="K149" s="172" t="s">
        <v>42</v>
      </c>
      <c r="L149" s="171">
        <v>301820</v>
      </c>
      <c r="M149" s="171"/>
      <c r="N149" s="173"/>
      <c r="O149" s="247">
        <v>301820</v>
      </c>
      <c r="P149" s="163">
        <v>1.052</v>
      </c>
      <c r="Q149" s="163">
        <v>1.0209999999999999</v>
      </c>
      <c r="R149" s="163">
        <v>1.0349999999999999</v>
      </c>
      <c r="S149" s="163">
        <v>1.0249999999999999</v>
      </c>
      <c r="T149" s="163">
        <v>1.02</v>
      </c>
      <c r="U149" s="163">
        <v>1.03</v>
      </c>
      <c r="V149" s="248">
        <f t="shared" si="5"/>
        <v>361319.2568566621</v>
      </c>
      <c r="W149" s="249">
        <v>1.2</v>
      </c>
      <c r="X149" s="250">
        <f t="shared" si="6"/>
        <v>433583.10822799453</v>
      </c>
      <c r="Y149" s="251">
        <f t="shared" si="7"/>
        <v>8501.6295730979327</v>
      </c>
      <c r="BP149" s="166"/>
      <c r="BQ149" s="174"/>
    </row>
    <row r="150" spans="1:69" s="122" customFormat="1" ht="18.75" hidden="1" x14ac:dyDescent="0.25">
      <c r="A150" s="175"/>
      <c r="B150" s="176"/>
      <c r="C150" s="177" t="s">
        <v>287</v>
      </c>
      <c r="D150" s="178"/>
      <c r="E150" s="178"/>
      <c r="F150" s="179"/>
      <c r="G150" s="178"/>
      <c r="H150" s="178"/>
      <c r="I150" s="178"/>
      <c r="J150" s="178"/>
      <c r="K150" s="178"/>
      <c r="L150" s="178"/>
      <c r="M150" s="178"/>
      <c r="N150" s="178"/>
      <c r="O150" s="180"/>
      <c r="P150" s="163">
        <v>1.052</v>
      </c>
      <c r="Q150" s="163">
        <v>1.0209999999999999</v>
      </c>
      <c r="R150" s="163">
        <v>1.0349999999999999</v>
      </c>
      <c r="S150" s="163">
        <v>1.0249999999999999</v>
      </c>
      <c r="T150" s="163">
        <v>1.02</v>
      </c>
      <c r="U150" s="163">
        <v>1.03</v>
      </c>
      <c r="V150" s="123"/>
      <c r="W150" s="124">
        <v>1.2</v>
      </c>
      <c r="X150" s="125">
        <f t="shared" si="6"/>
        <v>0</v>
      </c>
      <c r="Y150" s="126"/>
      <c r="BP150" s="166"/>
      <c r="BQ150" s="174"/>
    </row>
    <row r="151" spans="1:69" s="122" customFormat="1" ht="67.5" x14ac:dyDescent="0.25">
      <c r="A151" s="242" t="s">
        <v>342</v>
      </c>
      <c r="B151" s="243" t="s">
        <v>1559</v>
      </c>
      <c r="C151" s="368" t="s">
        <v>5277</v>
      </c>
      <c r="D151" s="368"/>
      <c r="E151" s="368"/>
      <c r="F151" s="244" t="s">
        <v>265</v>
      </c>
      <c r="G151" s="245">
        <v>357</v>
      </c>
      <c r="H151" s="171">
        <v>232.08</v>
      </c>
      <c r="I151" s="171"/>
      <c r="J151" s="171">
        <v>232.08</v>
      </c>
      <c r="K151" s="172" t="s">
        <v>42</v>
      </c>
      <c r="L151" s="171">
        <v>709218</v>
      </c>
      <c r="M151" s="171"/>
      <c r="N151" s="173"/>
      <c r="O151" s="247">
        <v>709218</v>
      </c>
      <c r="P151" s="163">
        <v>1.052</v>
      </c>
      <c r="Q151" s="163">
        <v>1.0209999999999999</v>
      </c>
      <c r="R151" s="163">
        <v>1.0349999999999999</v>
      </c>
      <c r="S151" s="163">
        <v>1.0249999999999999</v>
      </c>
      <c r="T151" s="163">
        <v>1.02</v>
      </c>
      <c r="U151" s="163">
        <v>1.03</v>
      </c>
      <c r="V151" s="248">
        <f t="shared" si="5"/>
        <v>849029.62265379447</v>
      </c>
      <c r="W151" s="249">
        <v>1.2</v>
      </c>
      <c r="X151" s="250">
        <f t="shared" si="6"/>
        <v>1018835.5471845533</v>
      </c>
      <c r="Y151" s="251">
        <f t="shared" si="7"/>
        <v>2853.8810845505695</v>
      </c>
      <c r="BP151" s="166"/>
      <c r="BQ151" s="174"/>
    </row>
    <row r="152" spans="1:69" s="122" customFormat="1" ht="18.75" hidden="1" x14ac:dyDescent="0.25">
      <c r="A152" s="175"/>
      <c r="B152" s="176"/>
      <c r="C152" s="177" t="s">
        <v>749</v>
      </c>
      <c r="D152" s="178"/>
      <c r="E152" s="178"/>
      <c r="F152" s="179"/>
      <c r="G152" s="178"/>
      <c r="H152" s="178"/>
      <c r="I152" s="178"/>
      <c r="J152" s="178"/>
      <c r="K152" s="178"/>
      <c r="L152" s="178"/>
      <c r="M152" s="178"/>
      <c r="N152" s="178"/>
      <c r="O152" s="180"/>
      <c r="P152" s="163">
        <v>1.052</v>
      </c>
      <c r="Q152" s="163">
        <v>1.0209999999999999</v>
      </c>
      <c r="R152" s="163">
        <v>1.0349999999999999</v>
      </c>
      <c r="S152" s="163">
        <v>1.0249999999999999</v>
      </c>
      <c r="T152" s="163">
        <v>1.02</v>
      </c>
      <c r="U152" s="163">
        <v>1.03</v>
      </c>
      <c r="V152" s="123"/>
      <c r="W152" s="124">
        <v>1.2</v>
      </c>
      <c r="X152" s="125">
        <f t="shared" si="6"/>
        <v>0</v>
      </c>
      <c r="Y152" s="126"/>
      <c r="BP152" s="166"/>
      <c r="BQ152" s="174"/>
    </row>
    <row r="153" spans="1:69" s="122" customFormat="1" ht="67.5" x14ac:dyDescent="0.25">
      <c r="A153" s="242" t="s">
        <v>350</v>
      </c>
      <c r="B153" s="243" t="s">
        <v>1581</v>
      </c>
      <c r="C153" s="368" t="s">
        <v>3143</v>
      </c>
      <c r="D153" s="368"/>
      <c r="E153" s="368"/>
      <c r="F153" s="244" t="s">
        <v>265</v>
      </c>
      <c r="G153" s="246">
        <v>173.4</v>
      </c>
      <c r="H153" s="171">
        <v>205.49</v>
      </c>
      <c r="I153" s="171"/>
      <c r="J153" s="171">
        <v>205.49</v>
      </c>
      <c r="K153" s="172" t="s">
        <v>42</v>
      </c>
      <c r="L153" s="171">
        <v>305010</v>
      </c>
      <c r="M153" s="171"/>
      <c r="N153" s="173"/>
      <c r="O153" s="247">
        <v>305010</v>
      </c>
      <c r="P153" s="163">
        <v>1.052</v>
      </c>
      <c r="Q153" s="163">
        <v>1.0209999999999999</v>
      </c>
      <c r="R153" s="163">
        <v>1.0349999999999999</v>
      </c>
      <c r="S153" s="163">
        <v>1.0249999999999999</v>
      </c>
      <c r="T153" s="163">
        <v>1.02</v>
      </c>
      <c r="U153" s="163">
        <v>1.03</v>
      </c>
      <c r="V153" s="248">
        <f t="shared" si="5"/>
        <v>365138.11720181082</v>
      </c>
      <c r="W153" s="249">
        <v>1.2</v>
      </c>
      <c r="X153" s="250">
        <f t="shared" si="6"/>
        <v>438165.74064217298</v>
      </c>
      <c r="Y153" s="251">
        <f t="shared" si="7"/>
        <v>2526.9073854796598</v>
      </c>
      <c r="BP153" s="166"/>
      <c r="BQ153" s="174"/>
    </row>
    <row r="154" spans="1:69" s="122" customFormat="1" ht="18.75" hidden="1" x14ac:dyDescent="0.25">
      <c r="A154" s="175"/>
      <c r="B154" s="176"/>
      <c r="C154" s="177" t="s">
        <v>4508</v>
      </c>
      <c r="D154" s="178"/>
      <c r="E154" s="178"/>
      <c r="F154" s="179"/>
      <c r="G154" s="178"/>
      <c r="H154" s="178"/>
      <c r="I154" s="178"/>
      <c r="J154" s="178"/>
      <c r="K154" s="178"/>
      <c r="L154" s="178"/>
      <c r="M154" s="178"/>
      <c r="N154" s="178"/>
      <c r="O154" s="180"/>
      <c r="P154" s="163">
        <v>1.052</v>
      </c>
      <c r="Q154" s="163">
        <v>1.0209999999999999</v>
      </c>
      <c r="R154" s="163">
        <v>1.0349999999999999</v>
      </c>
      <c r="S154" s="163">
        <v>1.0249999999999999</v>
      </c>
      <c r="T154" s="163">
        <v>1.02</v>
      </c>
      <c r="U154" s="163">
        <v>1.03</v>
      </c>
      <c r="V154" s="123"/>
      <c r="W154" s="124">
        <v>1.2</v>
      </c>
      <c r="X154" s="125">
        <f t="shared" si="6"/>
        <v>0</v>
      </c>
      <c r="Y154" s="126"/>
      <c r="BP154" s="166"/>
      <c r="BQ154" s="174"/>
    </row>
    <row r="155" spans="1:69" s="122" customFormat="1" ht="67.5" x14ac:dyDescent="0.25">
      <c r="A155" s="242" t="s">
        <v>353</v>
      </c>
      <c r="B155" s="243" t="s">
        <v>1581</v>
      </c>
      <c r="C155" s="368" t="s">
        <v>5278</v>
      </c>
      <c r="D155" s="368"/>
      <c r="E155" s="368"/>
      <c r="F155" s="244" t="s">
        <v>265</v>
      </c>
      <c r="G155" s="245">
        <v>1224</v>
      </c>
      <c r="H155" s="171">
        <v>146.24</v>
      </c>
      <c r="I155" s="171"/>
      <c r="J155" s="171">
        <v>146.24</v>
      </c>
      <c r="K155" s="172" t="s">
        <v>42</v>
      </c>
      <c r="L155" s="171">
        <v>1532221</v>
      </c>
      <c r="M155" s="171"/>
      <c r="N155" s="173"/>
      <c r="O155" s="247">
        <v>1532221</v>
      </c>
      <c r="P155" s="163">
        <v>1.052</v>
      </c>
      <c r="Q155" s="163">
        <v>1.0209999999999999</v>
      </c>
      <c r="R155" s="163">
        <v>1.0349999999999999</v>
      </c>
      <c r="S155" s="163">
        <v>1.0249999999999999</v>
      </c>
      <c r="T155" s="163">
        <v>1.02</v>
      </c>
      <c r="U155" s="163">
        <v>1.03</v>
      </c>
      <c r="V155" s="248">
        <f t="shared" si="5"/>
        <v>1834275.2404087596</v>
      </c>
      <c r="W155" s="249">
        <v>1.2</v>
      </c>
      <c r="X155" s="250">
        <f t="shared" si="6"/>
        <v>2201130.2884905115</v>
      </c>
      <c r="Y155" s="251">
        <f t="shared" si="7"/>
        <v>1798.3090592242741</v>
      </c>
      <c r="BP155" s="166"/>
      <c r="BQ155" s="174"/>
    </row>
    <row r="156" spans="1:69" s="122" customFormat="1" ht="18.75" hidden="1" x14ac:dyDescent="0.25">
      <c r="A156" s="175"/>
      <c r="B156" s="176"/>
      <c r="C156" s="177" t="s">
        <v>2090</v>
      </c>
      <c r="D156" s="178"/>
      <c r="E156" s="178"/>
      <c r="F156" s="179"/>
      <c r="G156" s="178"/>
      <c r="H156" s="178"/>
      <c r="I156" s="178"/>
      <c r="J156" s="178"/>
      <c r="K156" s="178"/>
      <c r="L156" s="178"/>
      <c r="M156" s="178"/>
      <c r="N156" s="178"/>
      <c r="O156" s="180"/>
      <c r="P156" s="163">
        <v>1.052</v>
      </c>
      <c r="Q156" s="163">
        <v>1.0209999999999999</v>
      </c>
      <c r="R156" s="163">
        <v>1.0349999999999999</v>
      </c>
      <c r="S156" s="163">
        <v>1.0249999999999999</v>
      </c>
      <c r="T156" s="163">
        <v>1.02</v>
      </c>
      <c r="U156" s="163">
        <v>1.03</v>
      </c>
      <c r="V156" s="123"/>
      <c r="W156" s="124">
        <v>1.2</v>
      </c>
      <c r="X156" s="125">
        <f t="shared" si="6"/>
        <v>0</v>
      </c>
      <c r="Y156" s="126"/>
      <c r="BP156" s="166"/>
      <c r="BQ156" s="174"/>
    </row>
    <row r="157" spans="1:69" s="122" customFormat="1" ht="67.5" x14ac:dyDescent="0.25">
      <c r="A157" s="242" t="s">
        <v>355</v>
      </c>
      <c r="B157" s="243" t="s">
        <v>1581</v>
      </c>
      <c r="C157" s="368" t="s">
        <v>5279</v>
      </c>
      <c r="D157" s="368"/>
      <c r="E157" s="368"/>
      <c r="F157" s="244" t="s">
        <v>265</v>
      </c>
      <c r="G157" s="246">
        <v>265.2</v>
      </c>
      <c r="H157" s="171">
        <v>106.14</v>
      </c>
      <c r="I157" s="171"/>
      <c r="J157" s="171">
        <v>106.14</v>
      </c>
      <c r="K157" s="172" t="s">
        <v>42</v>
      </c>
      <c r="L157" s="171">
        <v>240950</v>
      </c>
      <c r="M157" s="171"/>
      <c r="N157" s="173"/>
      <c r="O157" s="247">
        <v>240950</v>
      </c>
      <c r="P157" s="163">
        <v>1.052</v>
      </c>
      <c r="Q157" s="163">
        <v>1.0209999999999999</v>
      </c>
      <c r="R157" s="163">
        <v>1.0349999999999999</v>
      </c>
      <c r="S157" s="163">
        <v>1.0249999999999999</v>
      </c>
      <c r="T157" s="163">
        <v>1.02</v>
      </c>
      <c r="U157" s="163">
        <v>1.03</v>
      </c>
      <c r="V157" s="248">
        <f t="shared" si="5"/>
        <v>288449.65522368549</v>
      </c>
      <c r="W157" s="249">
        <v>1.2</v>
      </c>
      <c r="X157" s="250">
        <f t="shared" si="6"/>
        <v>346139.5862684226</v>
      </c>
      <c r="Y157" s="251">
        <f t="shared" si="7"/>
        <v>1305.202059835681</v>
      </c>
      <c r="BP157" s="166"/>
      <c r="BQ157" s="174"/>
    </row>
    <row r="158" spans="1:69" s="122" customFormat="1" ht="18.75" hidden="1" x14ac:dyDescent="0.25">
      <c r="A158" s="175"/>
      <c r="B158" s="176"/>
      <c r="C158" s="177" t="s">
        <v>2917</v>
      </c>
      <c r="D158" s="178"/>
      <c r="E158" s="178"/>
      <c r="F158" s="179"/>
      <c r="G158" s="178"/>
      <c r="H158" s="178"/>
      <c r="I158" s="178"/>
      <c r="J158" s="178"/>
      <c r="K158" s="178"/>
      <c r="L158" s="178"/>
      <c r="M158" s="178"/>
      <c r="N158" s="178"/>
      <c r="O158" s="180"/>
      <c r="P158" s="163">
        <v>1.052</v>
      </c>
      <c r="Q158" s="163">
        <v>1.0209999999999999</v>
      </c>
      <c r="R158" s="163">
        <v>1.0349999999999999</v>
      </c>
      <c r="S158" s="163">
        <v>1.0249999999999999</v>
      </c>
      <c r="T158" s="163">
        <v>1.02</v>
      </c>
      <c r="U158" s="163">
        <v>1.03</v>
      </c>
      <c r="V158" s="123"/>
      <c r="W158" s="124">
        <v>1.2</v>
      </c>
      <c r="X158" s="125">
        <f t="shared" si="6"/>
        <v>0</v>
      </c>
      <c r="Y158" s="126"/>
      <c r="BP158" s="166"/>
      <c r="BQ158" s="174"/>
    </row>
    <row r="159" spans="1:69" s="122" customFormat="1" ht="67.5" x14ac:dyDescent="0.25">
      <c r="A159" s="242" t="s">
        <v>363</v>
      </c>
      <c r="B159" s="243" t="s">
        <v>1581</v>
      </c>
      <c r="C159" s="368" t="s">
        <v>3148</v>
      </c>
      <c r="D159" s="368"/>
      <c r="E159" s="368"/>
      <c r="F159" s="244" t="s">
        <v>265</v>
      </c>
      <c r="G159" s="245">
        <v>459</v>
      </c>
      <c r="H159" s="171">
        <v>99.36</v>
      </c>
      <c r="I159" s="171"/>
      <c r="J159" s="171">
        <v>99.36</v>
      </c>
      <c r="K159" s="172" t="s">
        <v>42</v>
      </c>
      <c r="L159" s="171">
        <v>390389</v>
      </c>
      <c r="M159" s="171"/>
      <c r="N159" s="173"/>
      <c r="O159" s="247">
        <v>390389</v>
      </c>
      <c r="P159" s="163">
        <v>1.052</v>
      </c>
      <c r="Q159" s="163">
        <v>1.0209999999999999</v>
      </c>
      <c r="R159" s="163">
        <v>1.0349999999999999</v>
      </c>
      <c r="S159" s="163">
        <v>1.0249999999999999</v>
      </c>
      <c r="T159" s="163">
        <v>1.02</v>
      </c>
      <c r="U159" s="163">
        <v>1.03</v>
      </c>
      <c r="V159" s="248">
        <f t="shared" ref="V159:V222" si="8">O159*P159*Q159*R159*S159*T159*U159</f>
        <v>467348.29820759222</v>
      </c>
      <c r="W159" s="249">
        <v>1.2</v>
      </c>
      <c r="X159" s="250">
        <f t="shared" ref="X159:X222" si="9">V159*W159</f>
        <v>560817.95784911059</v>
      </c>
      <c r="Y159" s="251">
        <f t="shared" ref="Y159:Y222" si="10">X159/G159</f>
        <v>1221.825616228999</v>
      </c>
      <c r="BP159" s="166"/>
      <c r="BQ159" s="174"/>
    </row>
    <row r="160" spans="1:69" s="122" customFormat="1" ht="18.75" hidden="1" x14ac:dyDescent="0.25">
      <c r="A160" s="175"/>
      <c r="B160" s="176"/>
      <c r="C160" s="177" t="s">
        <v>4142</v>
      </c>
      <c r="D160" s="178"/>
      <c r="E160" s="178"/>
      <c r="F160" s="179"/>
      <c r="G160" s="178"/>
      <c r="H160" s="178"/>
      <c r="I160" s="178"/>
      <c r="J160" s="178"/>
      <c r="K160" s="178"/>
      <c r="L160" s="178"/>
      <c r="M160" s="178"/>
      <c r="N160" s="178"/>
      <c r="O160" s="180"/>
      <c r="P160" s="163">
        <v>1.052</v>
      </c>
      <c r="Q160" s="163">
        <v>1.0209999999999999</v>
      </c>
      <c r="R160" s="163">
        <v>1.0349999999999999</v>
      </c>
      <c r="S160" s="163">
        <v>1.0249999999999999</v>
      </c>
      <c r="T160" s="163">
        <v>1.02</v>
      </c>
      <c r="U160" s="163">
        <v>1.03</v>
      </c>
      <c r="V160" s="123"/>
      <c r="W160" s="124">
        <v>1.2</v>
      </c>
      <c r="X160" s="125">
        <f t="shared" si="9"/>
        <v>0</v>
      </c>
      <c r="Y160" s="126"/>
      <c r="BP160" s="166"/>
      <c r="BQ160" s="174"/>
    </row>
    <row r="161" spans="1:69" s="122" customFormat="1" ht="67.5" x14ac:dyDescent="0.25">
      <c r="A161" s="242" t="s">
        <v>1410</v>
      </c>
      <c r="B161" s="243" t="s">
        <v>1581</v>
      </c>
      <c r="C161" s="368" t="s">
        <v>5280</v>
      </c>
      <c r="D161" s="368"/>
      <c r="E161" s="368"/>
      <c r="F161" s="244" t="s">
        <v>265</v>
      </c>
      <c r="G161" s="245">
        <v>1785</v>
      </c>
      <c r="H161" s="171">
        <v>72.33</v>
      </c>
      <c r="I161" s="171"/>
      <c r="J161" s="171">
        <v>72.33</v>
      </c>
      <c r="K161" s="172" t="s">
        <v>42</v>
      </c>
      <c r="L161" s="171">
        <v>1105173</v>
      </c>
      <c r="M161" s="171"/>
      <c r="N161" s="173"/>
      <c r="O161" s="247">
        <v>1105173</v>
      </c>
      <c r="P161" s="163">
        <v>1.052</v>
      </c>
      <c r="Q161" s="163">
        <v>1.0209999999999999</v>
      </c>
      <c r="R161" s="163">
        <v>1.0349999999999999</v>
      </c>
      <c r="S161" s="163">
        <v>1.0249999999999999</v>
      </c>
      <c r="T161" s="163">
        <v>1.02</v>
      </c>
      <c r="U161" s="163">
        <v>1.03</v>
      </c>
      <c r="V161" s="248">
        <f t="shared" si="8"/>
        <v>1323041.1737394736</v>
      </c>
      <c r="W161" s="249">
        <v>1.2</v>
      </c>
      <c r="X161" s="250">
        <f t="shared" si="9"/>
        <v>1587649.4084873681</v>
      </c>
      <c r="Y161" s="251">
        <f t="shared" si="10"/>
        <v>889.43944453073846</v>
      </c>
      <c r="BP161" s="166"/>
      <c r="BQ161" s="174"/>
    </row>
    <row r="162" spans="1:69" s="122" customFormat="1" ht="18.75" hidden="1" x14ac:dyDescent="0.25">
      <c r="A162" s="175"/>
      <c r="B162" s="176"/>
      <c r="C162" s="177" t="s">
        <v>3774</v>
      </c>
      <c r="D162" s="178"/>
      <c r="E162" s="178"/>
      <c r="F162" s="179"/>
      <c r="G162" s="178"/>
      <c r="H162" s="178"/>
      <c r="I162" s="178"/>
      <c r="J162" s="178"/>
      <c r="K162" s="178"/>
      <c r="L162" s="178"/>
      <c r="M162" s="178"/>
      <c r="N162" s="178"/>
      <c r="O162" s="180"/>
      <c r="P162" s="163">
        <v>1.052</v>
      </c>
      <c r="Q162" s="163">
        <v>1.0209999999999999</v>
      </c>
      <c r="R162" s="163">
        <v>1.0349999999999999</v>
      </c>
      <c r="S162" s="163">
        <v>1.0249999999999999</v>
      </c>
      <c r="T162" s="163">
        <v>1.02</v>
      </c>
      <c r="U162" s="163">
        <v>1.03</v>
      </c>
      <c r="V162" s="123"/>
      <c r="W162" s="124">
        <v>1.2</v>
      </c>
      <c r="X162" s="125">
        <f t="shared" si="9"/>
        <v>0</v>
      </c>
      <c r="Y162" s="126"/>
      <c r="BP162" s="166"/>
      <c r="BQ162" s="174"/>
    </row>
    <row r="163" spans="1:69" s="122" customFormat="1" ht="67.5" x14ac:dyDescent="0.25">
      <c r="A163" s="242" t="s">
        <v>371</v>
      </c>
      <c r="B163" s="243" t="s">
        <v>1581</v>
      </c>
      <c r="C163" s="368" t="s">
        <v>3152</v>
      </c>
      <c r="D163" s="368"/>
      <c r="E163" s="368"/>
      <c r="F163" s="244" t="s">
        <v>265</v>
      </c>
      <c r="G163" s="245">
        <v>2448</v>
      </c>
      <c r="H163" s="171">
        <v>47.4</v>
      </c>
      <c r="I163" s="171"/>
      <c r="J163" s="171">
        <v>47.4</v>
      </c>
      <c r="K163" s="172" t="s">
        <v>42</v>
      </c>
      <c r="L163" s="171">
        <v>993261</v>
      </c>
      <c r="M163" s="171"/>
      <c r="N163" s="173"/>
      <c r="O163" s="247">
        <v>993261</v>
      </c>
      <c r="P163" s="163">
        <v>1.052</v>
      </c>
      <c r="Q163" s="163">
        <v>1.0209999999999999</v>
      </c>
      <c r="R163" s="163">
        <v>1.0349999999999999</v>
      </c>
      <c r="S163" s="163">
        <v>1.0249999999999999</v>
      </c>
      <c r="T163" s="163">
        <v>1.02</v>
      </c>
      <c r="U163" s="163">
        <v>1.03</v>
      </c>
      <c r="V163" s="248">
        <f t="shared" si="8"/>
        <v>1189067.4123143102</v>
      </c>
      <c r="W163" s="249">
        <v>1.2</v>
      </c>
      <c r="X163" s="250">
        <f t="shared" si="9"/>
        <v>1426880.8947771722</v>
      </c>
      <c r="Y163" s="251">
        <f t="shared" si="10"/>
        <v>582.87618250701485</v>
      </c>
      <c r="BP163" s="166"/>
      <c r="BQ163" s="174"/>
    </row>
    <row r="164" spans="1:69" s="122" customFormat="1" ht="18.75" hidden="1" x14ac:dyDescent="0.25">
      <c r="A164" s="175"/>
      <c r="B164" s="176"/>
      <c r="C164" s="177" t="s">
        <v>5281</v>
      </c>
      <c r="D164" s="178"/>
      <c r="E164" s="178"/>
      <c r="F164" s="179"/>
      <c r="G164" s="178"/>
      <c r="H164" s="178"/>
      <c r="I164" s="178"/>
      <c r="J164" s="178"/>
      <c r="K164" s="178"/>
      <c r="L164" s="178"/>
      <c r="M164" s="178"/>
      <c r="N164" s="178"/>
      <c r="O164" s="180"/>
      <c r="P164" s="163">
        <v>1.052</v>
      </c>
      <c r="Q164" s="163">
        <v>1.0209999999999999</v>
      </c>
      <c r="R164" s="163">
        <v>1.0349999999999999</v>
      </c>
      <c r="S164" s="163">
        <v>1.0249999999999999</v>
      </c>
      <c r="T164" s="163">
        <v>1.02</v>
      </c>
      <c r="U164" s="163">
        <v>1.03</v>
      </c>
      <c r="V164" s="123"/>
      <c r="W164" s="124">
        <v>1.2</v>
      </c>
      <c r="X164" s="125">
        <f t="shared" si="9"/>
        <v>0</v>
      </c>
      <c r="Y164" s="126"/>
      <c r="BP164" s="166"/>
      <c r="BQ164" s="174"/>
    </row>
    <row r="165" spans="1:69" s="122" customFormat="1" ht="67.5" x14ac:dyDescent="0.25">
      <c r="A165" s="242" t="s">
        <v>381</v>
      </c>
      <c r="B165" s="243" t="s">
        <v>3395</v>
      </c>
      <c r="C165" s="368" t="s">
        <v>2927</v>
      </c>
      <c r="D165" s="368"/>
      <c r="E165" s="368"/>
      <c r="F165" s="244" t="s">
        <v>265</v>
      </c>
      <c r="G165" s="245">
        <v>51</v>
      </c>
      <c r="H165" s="171">
        <v>54.01</v>
      </c>
      <c r="I165" s="171"/>
      <c r="J165" s="171">
        <v>54.01</v>
      </c>
      <c r="K165" s="172" t="s">
        <v>42</v>
      </c>
      <c r="L165" s="171">
        <v>23579</v>
      </c>
      <c r="M165" s="171"/>
      <c r="N165" s="173"/>
      <c r="O165" s="247">
        <v>23579</v>
      </c>
      <c r="P165" s="163">
        <v>1.052</v>
      </c>
      <c r="Q165" s="163">
        <v>1.0209999999999999</v>
      </c>
      <c r="R165" s="163">
        <v>1.0349999999999999</v>
      </c>
      <c r="S165" s="163">
        <v>1.0249999999999999</v>
      </c>
      <c r="T165" s="163">
        <v>1.02</v>
      </c>
      <c r="U165" s="163">
        <v>1.03</v>
      </c>
      <c r="V165" s="248">
        <f t="shared" si="8"/>
        <v>28227.243911679932</v>
      </c>
      <c r="W165" s="249">
        <v>1.2</v>
      </c>
      <c r="X165" s="250">
        <f t="shared" si="9"/>
        <v>33872.692694015917</v>
      </c>
      <c r="Y165" s="252">
        <f t="shared" si="10"/>
        <v>664.17044498070425</v>
      </c>
      <c r="BP165" s="166"/>
      <c r="BQ165" s="174"/>
    </row>
    <row r="166" spans="1:69" s="122" customFormat="1" ht="18.75" hidden="1" x14ac:dyDescent="0.25">
      <c r="A166" s="175"/>
      <c r="B166" s="176"/>
      <c r="C166" s="177" t="s">
        <v>287</v>
      </c>
      <c r="D166" s="178"/>
      <c r="E166" s="178"/>
      <c r="F166" s="179"/>
      <c r="G166" s="178"/>
      <c r="H166" s="178"/>
      <c r="I166" s="178"/>
      <c r="J166" s="178"/>
      <c r="K166" s="178"/>
      <c r="L166" s="178"/>
      <c r="M166" s="178"/>
      <c r="N166" s="178"/>
      <c r="O166" s="180"/>
      <c r="P166" s="163">
        <v>1.052</v>
      </c>
      <c r="Q166" s="163">
        <v>1.0209999999999999</v>
      </c>
      <c r="R166" s="163">
        <v>1.0349999999999999</v>
      </c>
      <c r="S166" s="163">
        <v>1.0249999999999999</v>
      </c>
      <c r="T166" s="163">
        <v>1.02</v>
      </c>
      <c r="U166" s="163">
        <v>1.03</v>
      </c>
      <c r="V166" s="123"/>
      <c r="W166" s="124">
        <v>1.2</v>
      </c>
      <c r="X166" s="125">
        <f t="shared" si="9"/>
        <v>0</v>
      </c>
      <c r="Y166" s="126"/>
      <c r="BP166" s="166"/>
      <c r="BQ166" s="174"/>
    </row>
    <row r="167" spans="1:69" s="122" customFormat="1" ht="67.5" hidden="1" x14ac:dyDescent="0.25">
      <c r="A167" s="167" t="s">
        <v>384</v>
      </c>
      <c r="B167" s="168" t="s">
        <v>310</v>
      </c>
      <c r="C167" s="370" t="s">
        <v>311</v>
      </c>
      <c r="D167" s="370"/>
      <c r="E167" s="370"/>
      <c r="F167" s="169" t="s">
        <v>238</v>
      </c>
      <c r="G167" s="205">
        <v>5.7320000000000002</v>
      </c>
      <c r="H167" s="171" t="s">
        <v>312</v>
      </c>
      <c r="I167" s="171" t="s">
        <v>313</v>
      </c>
      <c r="J167" s="171">
        <v>171.88</v>
      </c>
      <c r="K167" s="172" t="s">
        <v>42</v>
      </c>
      <c r="L167" s="171">
        <v>96097</v>
      </c>
      <c r="M167" s="171">
        <v>85159</v>
      </c>
      <c r="N167" s="173" t="s">
        <v>5282</v>
      </c>
      <c r="O167" s="171">
        <v>8433</v>
      </c>
      <c r="P167" s="163">
        <v>1.052</v>
      </c>
      <c r="Q167" s="163">
        <v>1.0209999999999999</v>
      </c>
      <c r="R167" s="163">
        <v>1.0349999999999999</v>
      </c>
      <c r="S167" s="163">
        <v>1.0249999999999999</v>
      </c>
      <c r="T167" s="163">
        <v>1.02</v>
      </c>
      <c r="U167" s="163">
        <v>1.03</v>
      </c>
      <c r="V167" s="123">
        <f t="shared" si="8"/>
        <v>10095.438649102882</v>
      </c>
      <c r="W167" s="124">
        <v>1.2</v>
      </c>
      <c r="X167" s="125">
        <f t="shared" si="9"/>
        <v>12114.526378923458</v>
      </c>
      <c r="Y167" s="126">
        <f t="shared" si="10"/>
        <v>2113.4902963927875</v>
      </c>
      <c r="BP167" s="166"/>
      <c r="BQ167" s="174"/>
    </row>
    <row r="168" spans="1:69" s="122" customFormat="1" ht="18.75" hidden="1" x14ac:dyDescent="0.25">
      <c r="A168" s="175"/>
      <c r="B168" s="176"/>
      <c r="C168" s="177" t="s">
        <v>3156</v>
      </c>
      <c r="D168" s="178"/>
      <c r="E168" s="178"/>
      <c r="F168" s="179"/>
      <c r="G168" s="178"/>
      <c r="H168" s="178"/>
      <c r="I168" s="178"/>
      <c r="J168" s="178"/>
      <c r="K168" s="178"/>
      <c r="L168" s="178"/>
      <c r="M168" s="178"/>
      <c r="N168" s="178"/>
      <c r="O168" s="180"/>
      <c r="P168" s="163">
        <v>1.052</v>
      </c>
      <c r="Q168" s="163">
        <v>1.0209999999999999</v>
      </c>
      <c r="R168" s="163">
        <v>1.0349999999999999</v>
      </c>
      <c r="S168" s="163">
        <v>1.0249999999999999</v>
      </c>
      <c r="T168" s="163">
        <v>1.02</v>
      </c>
      <c r="U168" s="163">
        <v>1.03</v>
      </c>
      <c r="V168" s="123"/>
      <c r="W168" s="124">
        <v>1.2</v>
      </c>
      <c r="X168" s="125">
        <f t="shared" si="9"/>
        <v>0</v>
      </c>
      <c r="Y168" s="126"/>
      <c r="BP168" s="166"/>
      <c r="BQ168" s="174"/>
    </row>
    <row r="169" spans="1:69" s="122" customFormat="1" ht="18.75" hidden="1" x14ac:dyDescent="0.25">
      <c r="A169" s="181"/>
      <c r="B169" s="182"/>
      <c r="C169" s="182"/>
      <c r="D169" s="182"/>
      <c r="E169" s="183" t="s">
        <v>5283</v>
      </c>
      <c r="F169" s="184"/>
      <c r="G169" s="185"/>
      <c r="H169" s="186"/>
      <c r="I169" s="140"/>
      <c r="J169" s="140"/>
      <c r="K169" s="140"/>
      <c r="L169" s="187">
        <v>82711</v>
      </c>
      <c r="M169" s="188"/>
      <c r="N169" s="188"/>
      <c r="O169" s="189"/>
      <c r="P169" s="163">
        <v>1.052</v>
      </c>
      <c r="Q169" s="163">
        <v>1.0209999999999999</v>
      </c>
      <c r="R169" s="163">
        <v>1.0349999999999999</v>
      </c>
      <c r="S169" s="163">
        <v>1.0249999999999999</v>
      </c>
      <c r="T169" s="163">
        <v>1.02</v>
      </c>
      <c r="U169" s="163">
        <v>1.03</v>
      </c>
      <c r="V169" s="123"/>
      <c r="W169" s="124">
        <v>1.2</v>
      </c>
      <c r="X169" s="125">
        <f t="shared" si="9"/>
        <v>0</v>
      </c>
      <c r="Y169" s="126"/>
      <c r="BP169" s="166"/>
      <c r="BQ169" s="174"/>
    </row>
    <row r="170" spans="1:69" s="122" customFormat="1" ht="18.75" hidden="1" x14ac:dyDescent="0.25">
      <c r="A170" s="181"/>
      <c r="B170" s="182"/>
      <c r="C170" s="182"/>
      <c r="D170" s="182"/>
      <c r="E170" s="183" t="s">
        <v>5284</v>
      </c>
      <c r="F170" s="184"/>
      <c r="G170" s="185"/>
      <c r="H170" s="186"/>
      <c r="I170" s="140"/>
      <c r="J170" s="140"/>
      <c r="K170" s="140"/>
      <c r="L170" s="187">
        <v>43487</v>
      </c>
      <c r="M170" s="188"/>
      <c r="N170" s="188"/>
      <c r="O170" s="189"/>
      <c r="P170" s="163">
        <v>1.052</v>
      </c>
      <c r="Q170" s="163">
        <v>1.0209999999999999</v>
      </c>
      <c r="R170" s="163">
        <v>1.0349999999999999</v>
      </c>
      <c r="S170" s="163">
        <v>1.0249999999999999</v>
      </c>
      <c r="T170" s="163">
        <v>1.02</v>
      </c>
      <c r="U170" s="163">
        <v>1.03</v>
      </c>
      <c r="V170" s="123"/>
      <c r="W170" s="124">
        <v>1.2</v>
      </c>
      <c r="X170" s="125">
        <f t="shared" si="9"/>
        <v>0</v>
      </c>
      <c r="Y170" s="126"/>
      <c r="BP170" s="166"/>
      <c r="BQ170" s="174"/>
    </row>
    <row r="171" spans="1:69" s="122" customFormat="1" ht="18.75" hidden="1" x14ac:dyDescent="0.25">
      <c r="A171" s="181"/>
      <c r="B171" s="182"/>
      <c r="C171" s="182"/>
      <c r="D171" s="182"/>
      <c r="E171" s="183" t="s">
        <v>47</v>
      </c>
      <c r="F171" s="184"/>
      <c r="G171" s="185"/>
      <c r="H171" s="186"/>
      <c r="I171" s="140"/>
      <c r="J171" s="140"/>
      <c r="K171" s="140"/>
      <c r="L171" s="187">
        <v>222295</v>
      </c>
      <c r="M171" s="188"/>
      <c r="N171" s="188"/>
      <c r="O171" s="189"/>
      <c r="P171" s="163">
        <v>1.052</v>
      </c>
      <c r="Q171" s="163">
        <v>1.0209999999999999</v>
      </c>
      <c r="R171" s="163">
        <v>1.0349999999999999</v>
      </c>
      <c r="S171" s="163">
        <v>1.0249999999999999</v>
      </c>
      <c r="T171" s="163">
        <v>1.02</v>
      </c>
      <c r="U171" s="163">
        <v>1.03</v>
      </c>
      <c r="V171" s="123"/>
      <c r="W171" s="124">
        <v>1.2</v>
      </c>
      <c r="X171" s="125">
        <f t="shared" si="9"/>
        <v>0</v>
      </c>
      <c r="Y171" s="126"/>
      <c r="BP171" s="166"/>
      <c r="BQ171" s="174"/>
    </row>
    <row r="172" spans="1:69" s="122" customFormat="1" ht="67.5" x14ac:dyDescent="0.25">
      <c r="A172" s="242" t="s">
        <v>386</v>
      </c>
      <c r="B172" s="243" t="s">
        <v>5285</v>
      </c>
      <c r="C172" s="368" t="s">
        <v>3779</v>
      </c>
      <c r="D172" s="368"/>
      <c r="E172" s="368"/>
      <c r="F172" s="244" t="s">
        <v>265</v>
      </c>
      <c r="G172" s="246">
        <v>61.2</v>
      </c>
      <c r="H172" s="171">
        <v>143.46</v>
      </c>
      <c r="I172" s="171"/>
      <c r="J172" s="171">
        <v>143.46</v>
      </c>
      <c r="K172" s="172" t="s">
        <v>42</v>
      </c>
      <c r="L172" s="171">
        <v>75155</v>
      </c>
      <c r="M172" s="171"/>
      <c r="N172" s="173"/>
      <c r="O172" s="247">
        <v>75155</v>
      </c>
      <c r="P172" s="163">
        <v>1.052</v>
      </c>
      <c r="Q172" s="163">
        <v>1.0209999999999999</v>
      </c>
      <c r="R172" s="163">
        <v>1.0349999999999999</v>
      </c>
      <c r="S172" s="163">
        <v>1.0249999999999999</v>
      </c>
      <c r="T172" s="163">
        <v>1.02</v>
      </c>
      <c r="U172" s="163">
        <v>1.03</v>
      </c>
      <c r="V172" s="248">
        <f t="shared" si="8"/>
        <v>89970.673742834959</v>
      </c>
      <c r="W172" s="249">
        <v>1.2</v>
      </c>
      <c r="X172" s="250">
        <f t="shared" si="9"/>
        <v>107964.80849140194</v>
      </c>
      <c r="Y172" s="252">
        <f t="shared" si="10"/>
        <v>1764.1308577026459</v>
      </c>
      <c r="BP172" s="166"/>
      <c r="BQ172" s="174"/>
    </row>
    <row r="173" spans="1:69" s="122" customFormat="1" ht="18.75" hidden="1" x14ac:dyDescent="0.25">
      <c r="A173" s="175"/>
      <c r="B173" s="176"/>
      <c r="C173" s="177" t="s">
        <v>1317</v>
      </c>
      <c r="D173" s="178"/>
      <c r="E173" s="178"/>
      <c r="F173" s="179"/>
      <c r="G173" s="178"/>
      <c r="H173" s="178"/>
      <c r="I173" s="178"/>
      <c r="J173" s="178"/>
      <c r="K173" s="178"/>
      <c r="L173" s="178"/>
      <c r="M173" s="178"/>
      <c r="N173" s="178"/>
      <c r="O173" s="180"/>
      <c r="P173" s="163">
        <v>1.052</v>
      </c>
      <c r="Q173" s="163">
        <v>1.0209999999999999</v>
      </c>
      <c r="R173" s="163">
        <v>1.0349999999999999</v>
      </c>
      <c r="S173" s="163">
        <v>1.0249999999999999</v>
      </c>
      <c r="T173" s="163">
        <v>1.02</v>
      </c>
      <c r="U173" s="163">
        <v>1.03</v>
      </c>
      <c r="V173" s="123"/>
      <c r="W173" s="124">
        <v>1.2</v>
      </c>
      <c r="X173" s="125">
        <f t="shared" si="9"/>
        <v>0</v>
      </c>
      <c r="Y173" s="126"/>
      <c r="BP173" s="166"/>
      <c r="BQ173" s="174"/>
    </row>
    <row r="174" spans="1:69" s="122" customFormat="1" ht="67.5" x14ac:dyDescent="0.25">
      <c r="A174" s="242" t="s">
        <v>388</v>
      </c>
      <c r="B174" s="243" t="s">
        <v>5285</v>
      </c>
      <c r="C174" s="368" t="s">
        <v>5286</v>
      </c>
      <c r="D174" s="368"/>
      <c r="E174" s="368"/>
      <c r="F174" s="244" t="s">
        <v>265</v>
      </c>
      <c r="G174" s="245">
        <v>51</v>
      </c>
      <c r="H174" s="171">
        <v>41.42</v>
      </c>
      <c r="I174" s="171"/>
      <c r="J174" s="171">
        <v>41.42</v>
      </c>
      <c r="K174" s="172" t="s">
        <v>42</v>
      </c>
      <c r="L174" s="171">
        <v>18082</v>
      </c>
      <c r="M174" s="171"/>
      <c r="N174" s="173"/>
      <c r="O174" s="247">
        <v>18082</v>
      </c>
      <c r="P174" s="163">
        <v>1.052</v>
      </c>
      <c r="Q174" s="163">
        <v>1.0209999999999999</v>
      </c>
      <c r="R174" s="163">
        <v>1.0349999999999999</v>
      </c>
      <c r="S174" s="163">
        <v>1.0249999999999999</v>
      </c>
      <c r="T174" s="163">
        <v>1.02</v>
      </c>
      <c r="U174" s="163">
        <v>1.03</v>
      </c>
      <c r="V174" s="248">
        <f t="shared" si="8"/>
        <v>21646.593341999091</v>
      </c>
      <c r="W174" s="249">
        <v>1.2</v>
      </c>
      <c r="X174" s="250">
        <f t="shared" si="9"/>
        <v>25975.912010398908</v>
      </c>
      <c r="Y174" s="252">
        <f t="shared" si="10"/>
        <v>509.33160804703743</v>
      </c>
      <c r="BP174" s="166"/>
      <c r="BQ174" s="174"/>
    </row>
    <row r="175" spans="1:69" s="122" customFormat="1" ht="18.75" hidden="1" x14ac:dyDescent="0.25">
      <c r="A175" s="175"/>
      <c r="B175" s="176"/>
      <c r="C175" s="177" t="s">
        <v>287</v>
      </c>
      <c r="D175" s="178"/>
      <c r="E175" s="178"/>
      <c r="F175" s="179"/>
      <c r="G175" s="178"/>
      <c r="H175" s="178"/>
      <c r="I175" s="178"/>
      <c r="J175" s="178"/>
      <c r="K175" s="178"/>
      <c r="L175" s="178"/>
      <c r="M175" s="178"/>
      <c r="N175" s="178"/>
      <c r="O175" s="180"/>
      <c r="P175" s="163">
        <v>1.052</v>
      </c>
      <c r="Q175" s="163">
        <v>1.0209999999999999</v>
      </c>
      <c r="R175" s="163">
        <v>1.0349999999999999</v>
      </c>
      <c r="S175" s="163">
        <v>1.0249999999999999</v>
      </c>
      <c r="T175" s="163">
        <v>1.02</v>
      </c>
      <c r="U175" s="163">
        <v>1.03</v>
      </c>
      <c r="V175" s="123"/>
      <c r="W175" s="124">
        <v>1.2</v>
      </c>
      <c r="X175" s="125">
        <f t="shared" si="9"/>
        <v>0</v>
      </c>
      <c r="Y175" s="126"/>
      <c r="BP175" s="166"/>
      <c r="BQ175" s="174"/>
    </row>
    <row r="176" spans="1:69" s="122" customFormat="1" ht="67.5" x14ac:dyDescent="0.25">
      <c r="A176" s="242" t="s">
        <v>391</v>
      </c>
      <c r="B176" s="243" t="s">
        <v>5285</v>
      </c>
      <c r="C176" s="368" t="s">
        <v>5287</v>
      </c>
      <c r="D176" s="368"/>
      <c r="E176" s="368"/>
      <c r="F176" s="244" t="s">
        <v>265</v>
      </c>
      <c r="G176" s="245">
        <v>255</v>
      </c>
      <c r="H176" s="171">
        <v>29.8</v>
      </c>
      <c r="I176" s="171"/>
      <c r="J176" s="171">
        <v>29.8</v>
      </c>
      <c r="K176" s="172" t="s">
        <v>42</v>
      </c>
      <c r="L176" s="171">
        <v>65047</v>
      </c>
      <c r="M176" s="171"/>
      <c r="N176" s="173"/>
      <c r="O176" s="247">
        <v>65047</v>
      </c>
      <c r="P176" s="163">
        <v>1.052</v>
      </c>
      <c r="Q176" s="163">
        <v>1.0209999999999999</v>
      </c>
      <c r="R176" s="163">
        <v>1.0349999999999999</v>
      </c>
      <c r="S176" s="163">
        <v>1.0249999999999999</v>
      </c>
      <c r="T176" s="163">
        <v>1.02</v>
      </c>
      <c r="U176" s="163">
        <v>1.03</v>
      </c>
      <c r="V176" s="248">
        <f t="shared" si="8"/>
        <v>77870.03412880293</v>
      </c>
      <c r="W176" s="249">
        <v>1.2</v>
      </c>
      <c r="X176" s="250">
        <f t="shared" si="9"/>
        <v>93444.040954563519</v>
      </c>
      <c r="Y176" s="252">
        <f t="shared" si="10"/>
        <v>366.44721942966083</v>
      </c>
      <c r="BP176" s="166"/>
      <c r="BQ176" s="174"/>
    </row>
    <row r="177" spans="1:69" s="122" customFormat="1" ht="18.75" hidden="1" x14ac:dyDescent="0.25">
      <c r="A177" s="175"/>
      <c r="B177" s="176"/>
      <c r="C177" s="177" t="s">
        <v>1576</v>
      </c>
      <c r="D177" s="178"/>
      <c r="E177" s="178"/>
      <c r="F177" s="179"/>
      <c r="G177" s="178"/>
      <c r="H177" s="178"/>
      <c r="I177" s="178"/>
      <c r="J177" s="178"/>
      <c r="K177" s="178"/>
      <c r="L177" s="178"/>
      <c r="M177" s="178"/>
      <c r="N177" s="178"/>
      <c r="O177" s="180"/>
      <c r="P177" s="163">
        <v>1.052</v>
      </c>
      <c r="Q177" s="163">
        <v>1.0209999999999999</v>
      </c>
      <c r="R177" s="163">
        <v>1.0349999999999999</v>
      </c>
      <c r="S177" s="163">
        <v>1.0249999999999999</v>
      </c>
      <c r="T177" s="163">
        <v>1.02</v>
      </c>
      <c r="U177" s="163">
        <v>1.03</v>
      </c>
      <c r="V177" s="123"/>
      <c r="W177" s="124">
        <v>1.2</v>
      </c>
      <c r="X177" s="125">
        <f t="shared" si="9"/>
        <v>0</v>
      </c>
      <c r="Y177" s="126"/>
      <c r="BP177" s="166"/>
      <c r="BQ177" s="174"/>
    </row>
    <row r="178" spans="1:69" s="122" customFormat="1" ht="67.5" x14ac:dyDescent="0.25">
      <c r="A178" s="242" t="s">
        <v>393</v>
      </c>
      <c r="B178" s="243" t="s">
        <v>5288</v>
      </c>
      <c r="C178" s="368" t="s">
        <v>5289</v>
      </c>
      <c r="D178" s="368"/>
      <c r="E178" s="368"/>
      <c r="F178" s="244" t="s">
        <v>265</v>
      </c>
      <c r="G178" s="245">
        <v>206</v>
      </c>
      <c r="H178" s="171">
        <v>7.41</v>
      </c>
      <c r="I178" s="171"/>
      <c r="J178" s="171">
        <v>7.41</v>
      </c>
      <c r="K178" s="172" t="s">
        <v>42</v>
      </c>
      <c r="L178" s="171">
        <v>13067</v>
      </c>
      <c r="M178" s="171"/>
      <c r="N178" s="173"/>
      <c r="O178" s="247">
        <v>13067</v>
      </c>
      <c r="P178" s="163">
        <v>1.052</v>
      </c>
      <c r="Q178" s="163">
        <v>1.0209999999999999</v>
      </c>
      <c r="R178" s="163">
        <v>1.0349999999999999</v>
      </c>
      <c r="S178" s="163">
        <v>1.0249999999999999</v>
      </c>
      <c r="T178" s="163">
        <v>1.02</v>
      </c>
      <c r="U178" s="163">
        <v>1.03</v>
      </c>
      <c r="V178" s="248">
        <f t="shared" si="8"/>
        <v>15642.961796256062</v>
      </c>
      <c r="W178" s="249">
        <v>1.2</v>
      </c>
      <c r="X178" s="250">
        <f t="shared" si="9"/>
        <v>18771.554155507274</v>
      </c>
      <c r="Y178" s="252">
        <f t="shared" si="10"/>
        <v>91.124049298578996</v>
      </c>
      <c r="BP178" s="166"/>
      <c r="BQ178" s="174"/>
    </row>
    <row r="179" spans="1:69" s="122" customFormat="1" ht="18.75" hidden="1" x14ac:dyDescent="0.25">
      <c r="A179" s="175"/>
      <c r="B179" s="176"/>
      <c r="C179" s="177" t="s">
        <v>3450</v>
      </c>
      <c r="D179" s="178"/>
      <c r="E179" s="178"/>
      <c r="F179" s="179"/>
      <c r="G179" s="178"/>
      <c r="H179" s="178"/>
      <c r="I179" s="178"/>
      <c r="J179" s="178"/>
      <c r="K179" s="178"/>
      <c r="L179" s="178"/>
      <c r="M179" s="178"/>
      <c r="N179" s="178"/>
      <c r="O179" s="180"/>
      <c r="P179" s="163">
        <v>1.052</v>
      </c>
      <c r="Q179" s="163">
        <v>1.0209999999999999</v>
      </c>
      <c r="R179" s="163">
        <v>1.0349999999999999</v>
      </c>
      <c r="S179" s="163">
        <v>1.0249999999999999</v>
      </c>
      <c r="T179" s="163">
        <v>1.02</v>
      </c>
      <c r="U179" s="163">
        <v>1.03</v>
      </c>
      <c r="V179" s="123"/>
      <c r="W179" s="124">
        <v>1.2</v>
      </c>
      <c r="X179" s="125">
        <f t="shared" si="9"/>
        <v>0</v>
      </c>
      <c r="Y179" s="126"/>
      <c r="BP179" s="166"/>
      <c r="BQ179" s="174"/>
    </row>
    <row r="180" spans="1:69" s="122" customFormat="1" ht="18.75" hidden="1" x14ac:dyDescent="0.25">
      <c r="A180" s="378" t="s">
        <v>5290</v>
      </c>
      <c r="B180" s="379"/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80"/>
      <c r="P180" s="197"/>
      <c r="Q180" s="197"/>
      <c r="R180" s="197"/>
      <c r="S180" s="197"/>
      <c r="T180" s="197"/>
      <c r="U180" s="197">
        <v>1.03</v>
      </c>
      <c r="V180" s="198"/>
      <c r="W180" s="199">
        <v>1.2</v>
      </c>
      <c r="X180" s="200">
        <f t="shared" si="9"/>
        <v>0</v>
      </c>
      <c r="Y180" s="201"/>
      <c r="BP180" s="166"/>
      <c r="BQ180" s="174"/>
    </row>
    <row r="181" spans="1:69" s="122" customFormat="1" ht="67.5" hidden="1" x14ac:dyDescent="0.25">
      <c r="A181" s="167" t="s">
        <v>395</v>
      </c>
      <c r="B181" s="168" t="s">
        <v>589</v>
      </c>
      <c r="C181" s="370" t="s">
        <v>590</v>
      </c>
      <c r="D181" s="370"/>
      <c r="E181" s="370"/>
      <c r="F181" s="169" t="s">
        <v>174</v>
      </c>
      <c r="G181" s="203">
        <v>0.14000000000000001</v>
      </c>
      <c r="H181" s="171" t="s">
        <v>591</v>
      </c>
      <c r="I181" s="171" t="s">
        <v>592</v>
      </c>
      <c r="J181" s="171">
        <v>109.43</v>
      </c>
      <c r="K181" s="172" t="s">
        <v>42</v>
      </c>
      <c r="L181" s="171">
        <v>2314</v>
      </c>
      <c r="M181" s="171">
        <v>2155</v>
      </c>
      <c r="N181" s="173" t="s">
        <v>5291</v>
      </c>
      <c r="O181" s="171">
        <v>132</v>
      </c>
      <c r="P181" s="163">
        <v>1.052</v>
      </c>
      <c r="Q181" s="163">
        <v>1.0209999999999999</v>
      </c>
      <c r="R181" s="163">
        <v>1.0349999999999999</v>
      </c>
      <c r="S181" s="163">
        <v>1.0249999999999999</v>
      </c>
      <c r="T181" s="163">
        <v>1.02</v>
      </c>
      <c r="U181" s="163">
        <v>1.03</v>
      </c>
      <c r="V181" s="123">
        <f t="shared" si="8"/>
        <v>158.02180738545957</v>
      </c>
      <c r="W181" s="124">
        <v>1.2</v>
      </c>
      <c r="X181" s="125">
        <f t="shared" si="9"/>
        <v>189.62616886255148</v>
      </c>
      <c r="Y181" s="126">
        <f t="shared" si="10"/>
        <v>1354.4726347325104</v>
      </c>
      <c r="BP181" s="166"/>
      <c r="BQ181" s="174"/>
    </row>
    <row r="182" spans="1:69" s="122" customFormat="1" ht="18.75" hidden="1" x14ac:dyDescent="0.25">
      <c r="A182" s="175"/>
      <c r="B182" s="176"/>
      <c r="C182" s="177" t="s">
        <v>5292</v>
      </c>
      <c r="D182" s="178"/>
      <c r="E182" s="178"/>
      <c r="F182" s="179"/>
      <c r="G182" s="178"/>
      <c r="H182" s="178"/>
      <c r="I182" s="178"/>
      <c r="J182" s="178"/>
      <c r="K182" s="178"/>
      <c r="L182" s="178"/>
      <c r="M182" s="178"/>
      <c r="N182" s="178"/>
      <c r="O182" s="180"/>
      <c r="P182" s="163">
        <v>1.052</v>
      </c>
      <c r="Q182" s="163">
        <v>1.0209999999999999</v>
      </c>
      <c r="R182" s="163">
        <v>1.0349999999999999</v>
      </c>
      <c r="S182" s="163">
        <v>1.0249999999999999</v>
      </c>
      <c r="T182" s="163">
        <v>1.02</v>
      </c>
      <c r="U182" s="163">
        <v>1.03</v>
      </c>
      <c r="V182" s="123"/>
      <c r="W182" s="124">
        <v>1.2</v>
      </c>
      <c r="X182" s="125">
        <f t="shared" si="9"/>
        <v>0</v>
      </c>
      <c r="Y182" s="126"/>
      <c r="BP182" s="166"/>
      <c r="BQ182" s="174"/>
    </row>
    <row r="183" spans="1:69" s="122" customFormat="1" ht="18.75" hidden="1" x14ac:dyDescent="0.25">
      <c r="A183" s="181"/>
      <c r="B183" s="182"/>
      <c r="C183" s="182"/>
      <c r="D183" s="182"/>
      <c r="E183" s="183" t="s">
        <v>5293</v>
      </c>
      <c r="F183" s="184"/>
      <c r="G183" s="185"/>
      <c r="H183" s="186"/>
      <c r="I183" s="140"/>
      <c r="J183" s="140"/>
      <c r="K183" s="140"/>
      <c r="L183" s="187">
        <v>2093</v>
      </c>
      <c r="M183" s="188"/>
      <c r="N183" s="188"/>
      <c r="O183" s="189"/>
      <c r="P183" s="163">
        <v>1.052</v>
      </c>
      <c r="Q183" s="163">
        <v>1.0209999999999999</v>
      </c>
      <c r="R183" s="163">
        <v>1.0349999999999999</v>
      </c>
      <c r="S183" s="163">
        <v>1.0249999999999999</v>
      </c>
      <c r="T183" s="163">
        <v>1.02</v>
      </c>
      <c r="U183" s="163">
        <v>1.03</v>
      </c>
      <c r="V183" s="123"/>
      <c r="W183" s="124">
        <v>1.2</v>
      </c>
      <c r="X183" s="125">
        <f t="shared" si="9"/>
        <v>0</v>
      </c>
      <c r="Y183" s="126"/>
      <c r="BP183" s="166"/>
      <c r="BQ183" s="174"/>
    </row>
    <row r="184" spans="1:69" s="122" customFormat="1" ht="18.75" hidden="1" x14ac:dyDescent="0.25">
      <c r="A184" s="181"/>
      <c r="B184" s="182"/>
      <c r="C184" s="182"/>
      <c r="D184" s="182"/>
      <c r="E184" s="183" t="s">
        <v>5294</v>
      </c>
      <c r="F184" s="184"/>
      <c r="G184" s="185"/>
      <c r="H184" s="186"/>
      <c r="I184" s="140"/>
      <c r="J184" s="140"/>
      <c r="K184" s="140"/>
      <c r="L184" s="187">
        <v>1101</v>
      </c>
      <c r="M184" s="188"/>
      <c r="N184" s="188"/>
      <c r="O184" s="189"/>
      <c r="P184" s="163">
        <v>1.052</v>
      </c>
      <c r="Q184" s="163">
        <v>1.0209999999999999</v>
      </c>
      <c r="R184" s="163">
        <v>1.0349999999999999</v>
      </c>
      <c r="S184" s="163">
        <v>1.0249999999999999</v>
      </c>
      <c r="T184" s="163">
        <v>1.02</v>
      </c>
      <c r="U184" s="163">
        <v>1.03</v>
      </c>
      <c r="V184" s="123"/>
      <c r="W184" s="124">
        <v>1.2</v>
      </c>
      <c r="X184" s="125">
        <f t="shared" si="9"/>
        <v>0</v>
      </c>
      <c r="Y184" s="126"/>
      <c r="BP184" s="166"/>
      <c r="BQ184" s="174"/>
    </row>
    <row r="185" spans="1:69" s="122" customFormat="1" ht="18.75" hidden="1" x14ac:dyDescent="0.25">
      <c r="A185" s="181"/>
      <c r="B185" s="182"/>
      <c r="C185" s="182"/>
      <c r="D185" s="182"/>
      <c r="E185" s="183" t="s">
        <v>47</v>
      </c>
      <c r="F185" s="184"/>
      <c r="G185" s="185"/>
      <c r="H185" s="186"/>
      <c r="I185" s="140"/>
      <c r="J185" s="140"/>
      <c r="K185" s="140"/>
      <c r="L185" s="187">
        <v>5508</v>
      </c>
      <c r="M185" s="188"/>
      <c r="N185" s="188"/>
      <c r="O185" s="189"/>
      <c r="P185" s="163">
        <v>1.052</v>
      </c>
      <c r="Q185" s="163">
        <v>1.0209999999999999</v>
      </c>
      <c r="R185" s="163">
        <v>1.0349999999999999</v>
      </c>
      <c r="S185" s="163">
        <v>1.0249999999999999</v>
      </c>
      <c r="T185" s="163">
        <v>1.02</v>
      </c>
      <c r="U185" s="163">
        <v>1.03</v>
      </c>
      <c r="V185" s="123"/>
      <c r="W185" s="124">
        <v>1.2</v>
      </c>
      <c r="X185" s="125">
        <f t="shared" si="9"/>
        <v>0</v>
      </c>
      <c r="Y185" s="126"/>
      <c r="BP185" s="166"/>
      <c r="BQ185" s="174"/>
    </row>
    <row r="186" spans="1:69" s="122" customFormat="1" ht="45" x14ac:dyDescent="0.25">
      <c r="A186" s="190" t="s">
        <v>3609</v>
      </c>
      <c r="B186" s="191" t="s">
        <v>1611</v>
      </c>
      <c r="C186" s="374" t="s">
        <v>5295</v>
      </c>
      <c r="D186" s="374"/>
      <c r="E186" s="374"/>
      <c r="F186" s="192" t="s">
        <v>437</v>
      </c>
      <c r="G186" s="193">
        <v>3</v>
      </c>
      <c r="H186" s="194">
        <v>2331.27</v>
      </c>
      <c r="I186" s="194"/>
      <c r="J186" s="194"/>
      <c r="K186" s="195" t="s">
        <v>52</v>
      </c>
      <c r="L186" s="194">
        <v>43571</v>
      </c>
      <c r="M186" s="194"/>
      <c r="N186" s="196"/>
      <c r="O186" s="194"/>
      <c r="P186" s="197"/>
      <c r="Q186" s="197"/>
      <c r="R186" s="197"/>
      <c r="S186" s="197"/>
      <c r="T186" s="197"/>
      <c r="U186" s="197">
        <v>1.03</v>
      </c>
      <c r="V186" s="198">
        <f t="shared" ref="V186:V188" si="11">L186*U186</f>
        <v>44878.130000000005</v>
      </c>
      <c r="W186" s="199">
        <v>1.2</v>
      </c>
      <c r="X186" s="200">
        <f t="shared" si="9"/>
        <v>53853.756000000001</v>
      </c>
      <c r="Y186" s="206">
        <f t="shared" si="10"/>
        <v>17951.252</v>
      </c>
      <c r="BP186" s="166"/>
      <c r="BQ186" s="174"/>
    </row>
    <row r="187" spans="1:69" s="122" customFormat="1" ht="45" x14ac:dyDescent="0.25">
      <c r="A187" s="190" t="s">
        <v>2145</v>
      </c>
      <c r="B187" s="191" t="s">
        <v>1611</v>
      </c>
      <c r="C187" s="374" t="s">
        <v>1612</v>
      </c>
      <c r="D187" s="374"/>
      <c r="E187" s="374"/>
      <c r="F187" s="192" t="s">
        <v>437</v>
      </c>
      <c r="G187" s="193">
        <v>3</v>
      </c>
      <c r="H187" s="194">
        <v>1737.2</v>
      </c>
      <c r="I187" s="194"/>
      <c r="J187" s="194"/>
      <c r="K187" s="195" t="s">
        <v>52</v>
      </c>
      <c r="L187" s="194">
        <v>32468</v>
      </c>
      <c r="M187" s="194"/>
      <c r="N187" s="196"/>
      <c r="O187" s="194"/>
      <c r="P187" s="197"/>
      <c r="Q187" s="197"/>
      <c r="R187" s="197"/>
      <c r="S187" s="197"/>
      <c r="T187" s="197"/>
      <c r="U187" s="197">
        <v>1.03</v>
      </c>
      <c r="V187" s="198">
        <f t="shared" si="11"/>
        <v>33442.04</v>
      </c>
      <c r="W187" s="199">
        <v>1.2</v>
      </c>
      <c r="X187" s="200">
        <f t="shared" si="9"/>
        <v>40130.447999999997</v>
      </c>
      <c r="Y187" s="206">
        <f t="shared" si="10"/>
        <v>13376.815999999999</v>
      </c>
      <c r="BP187" s="166"/>
      <c r="BQ187" s="174"/>
    </row>
    <row r="188" spans="1:69" s="122" customFormat="1" ht="45" x14ac:dyDescent="0.25">
      <c r="A188" s="190" t="s">
        <v>3985</v>
      </c>
      <c r="B188" s="191" t="s">
        <v>1611</v>
      </c>
      <c r="C188" s="374" t="s">
        <v>5296</v>
      </c>
      <c r="D188" s="374"/>
      <c r="E188" s="374"/>
      <c r="F188" s="192" t="s">
        <v>437</v>
      </c>
      <c r="G188" s="193">
        <v>8</v>
      </c>
      <c r="H188" s="194">
        <v>475.32</v>
      </c>
      <c r="I188" s="194"/>
      <c r="J188" s="194"/>
      <c r="K188" s="195" t="s">
        <v>52</v>
      </c>
      <c r="L188" s="194">
        <v>23690</v>
      </c>
      <c r="M188" s="194"/>
      <c r="N188" s="196"/>
      <c r="O188" s="194"/>
      <c r="P188" s="197"/>
      <c r="Q188" s="197"/>
      <c r="R188" s="197"/>
      <c r="S188" s="197"/>
      <c r="T188" s="197"/>
      <c r="U188" s="197">
        <v>1.03</v>
      </c>
      <c r="V188" s="198">
        <f t="shared" si="11"/>
        <v>24400.7</v>
      </c>
      <c r="W188" s="199">
        <v>1.2</v>
      </c>
      <c r="X188" s="200">
        <f t="shared" si="9"/>
        <v>29280.84</v>
      </c>
      <c r="Y188" s="206">
        <f t="shared" si="10"/>
        <v>3660.105</v>
      </c>
      <c r="BP188" s="166"/>
      <c r="BQ188" s="174"/>
    </row>
    <row r="189" spans="1:69" s="122" customFormat="1" ht="18.75" hidden="1" x14ac:dyDescent="0.25">
      <c r="A189" s="375" t="s">
        <v>5297</v>
      </c>
      <c r="B189" s="376"/>
      <c r="C189" s="376"/>
      <c r="D189" s="376"/>
      <c r="E189" s="376"/>
      <c r="F189" s="376"/>
      <c r="G189" s="376"/>
      <c r="H189" s="376"/>
      <c r="I189" s="376"/>
      <c r="J189" s="376"/>
      <c r="K189" s="376"/>
      <c r="L189" s="376"/>
      <c r="M189" s="376"/>
      <c r="N189" s="376"/>
      <c r="O189" s="377"/>
      <c r="P189" s="163">
        <v>1.052</v>
      </c>
      <c r="Q189" s="163">
        <v>1.0209999999999999</v>
      </c>
      <c r="R189" s="163">
        <v>1.0349999999999999</v>
      </c>
      <c r="S189" s="163">
        <v>1.0249999999999999</v>
      </c>
      <c r="T189" s="163">
        <v>1.02</v>
      </c>
      <c r="U189" s="163">
        <v>1.03</v>
      </c>
      <c r="V189" s="123"/>
      <c r="W189" s="124">
        <v>1.2</v>
      </c>
      <c r="X189" s="125">
        <f t="shared" si="9"/>
        <v>0</v>
      </c>
      <c r="Y189" s="126"/>
      <c r="BP189" s="166"/>
      <c r="BQ189" s="174"/>
    </row>
    <row r="190" spans="1:69" s="122" customFormat="1" ht="67.5" hidden="1" x14ac:dyDescent="0.25">
      <c r="A190" s="167" t="s">
        <v>403</v>
      </c>
      <c r="B190" s="168" t="s">
        <v>578</v>
      </c>
      <c r="C190" s="370" t="s">
        <v>579</v>
      </c>
      <c r="D190" s="370"/>
      <c r="E190" s="370"/>
      <c r="F190" s="169" t="s">
        <v>109</v>
      </c>
      <c r="G190" s="202">
        <v>7</v>
      </c>
      <c r="H190" s="171" t="s">
        <v>580</v>
      </c>
      <c r="I190" s="171" t="s">
        <v>581</v>
      </c>
      <c r="J190" s="171">
        <v>3.51</v>
      </c>
      <c r="K190" s="172" t="s">
        <v>42</v>
      </c>
      <c r="L190" s="171">
        <v>4374</v>
      </c>
      <c r="M190" s="171">
        <v>3887</v>
      </c>
      <c r="N190" s="173" t="s">
        <v>5298</v>
      </c>
      <c r="O190" s="171">
        <v>209</v>
      </c>
      <c r="P190" s="163">
        <v>1.052</v>
      </c>
      <c r="Q190" s="163">
        <v>1.0209999999999999</v>
      </c>
      <c r="R190" s="163">
        <v>1.0349999999999999</v>
      </c>
      <c r="S190" s="163">
        <v>1.0249999999999999</v>
      </c>
      <c r="T190" s="163">
        <v>1.02</v>
      </c>
      <c r="U190" s="163">
        <v>1.03</v>
      </c>
      <c r="V190" s="123">
        <f t="shared" si="8"/>
        <v>250.20119502697767</v>
      </c>
      <c r="W190" s="124">
        <v>1.2</v>
      </c>
      <c r="X190" s="125">
        <f t="shared" si="9"/>
        <v>300.24143403237321</v>
      </c>
      <c r="Y190" s="126">
        <f t="shared" si="10"/>
        <v>42.891633433196169</v>
      </c>
      <c r="BP190" s="166"/>
      <c r="BQ190" s="174"/>
    </row>
    <row r="191" spans="1:69" s="122" customFormat="1" ht="18.75" hidden="1" x14ac:dyDescent="0.25">
      <c r="A191" s="181"/>
      <c r="B191" s="182"/>
      <c r="C191" s="182"/>
      <c r="D191" s="182"/>
      <c r="E191" s="183" t="s">
        <v>5299</v>
      </c>
      <c r="F191" s="184"/>
      <c r="G191" s="185"/>
      <c r="H191" s="186"/>
      <c r="I191" s="140"/>
      <c r="J191" s="140"/>
      <c r="K191" s="140"/>
      <c r="L191" s="187">
        <v>3814</v>
      </c>
      <c r="M191" s="188"/>
      <c r="N191" s="188"/>
      <c r="O191" s="189"/>
      <c r="P191" s="163">
        <v>1.052</v>
      </c>
      <c r="Q191" s="163">
        <v>1.0209999999999999</v>
      </c>
      <c r="R191" s="163">
        <v>1.0349999999999999</v>
      </c>
      <c r="S191" s="163">
        <v>1.0249999999999999</v>
      </c>
      <c r="T191" s="163">
        <v>1.02</v>
      </c>
      <c r="U191" s="163">
        <v>1.03</v>
      </c>
      <c r="V191" s="123"/>
      <c r="W191" s="124">
        <v>1.2</v>
      </c>
      <c r="X191" s="125">
        <f t="shared" si="9"/>
        <v>0</v>
      </c>
      <c r="Y191" s="126"/>
      <c r="BP191" s="166"/>
      <c r="BQ191" s="174"/>
    </row>
    <row r="192" spans="1:69" s="122" customFormat="1" ht="18.75" hidden="1" x14ac:dyDescent="0.25">
      <c r="A192" s="181"/>
      <c r="B192" s="182"/>
      <c r="C192" s="182"/>
      <c r="D192" s="182"/>
      <c r="E192" s="183" t="s">
        <v>5300</v>
      </c>
      <c r="F192" s="184"/>
      <c r="G192" s="185"/>
      <c r="H192" s="186"/>
      <c r="I192" s="140"/>
      <c r="J192" s="140"/>
      <c r="K192" s="140"/>
      <c r="L192" s="187">
        <v>2005</v>
      </c>
      <c r="M192" s="188"/>
      <c r="N192" s="188"/>
      <c r="O192" s="189"/>
      <c r="P192" s="163">
        <v>1.052</v>
      </c>
      <c r="Q192" s="163">
        <v>1.0209999999999999</v>
      </c>
      <c r="R192" s="163">
        <v>1.0349999999999999</v>
      </c>
      <c r="S192" s="163">
        <v>1.0249999999999999</v>
      </c>
      <c r="T192" s="163">
        <v>1.02</v>
      </c>
      <c r="U192" s="163">
        <v>1.03</v>
      </c>
      <c r="V192" s="123"/>
      <c r="W192" s="124">
        <v>1.2</v>
      </c>
      <c r="X192" s="125">
        <f t="shared" si="9"/>
        <v>0</v>
      </c>
      <c r="Y192" s="126"/>
      <c r="BP192" s="166"/>
      <c r="BQ192" s="174"/>
    </row>
    <row r="193" spans="1:69" s="122" customFormat="1" ht="18.75" hidden="1" x14ac:dyDescent="0.25">
      <c r="A193" s="181"/>
      <c r="B193" s="182"/>
      <c r="C193" s="182"/>
      <c r="D193" s="182"/>
      <c r="E193" s="183" t="s">
        <v>47</v>
      </c>
      <c r="F193" s="184"/>
      <c r="G193" s="185"/>
      <c r="H193" s="186"/>
      <c r="I193" s="140"/>
      <c r="J193" s="140"/>
      <c r="K193" s="140"/>
      <c r="L193" s="187">
        <v>10193</v>
      </c>
      <c r="M193" s="188"/>
      <c r="N193" s="188"/>
      <c r="O193" s="189"/>
      <c r="P193" s="163">
        <v>1.052</v>
      </c>
      <c r="Q193" s="163">
        <v>1.0209999999999999</v>
      </c>
      <c r="R193" s="163">
        <v>1.0349999999999999</v>
      </c>
      <c r="S193" s="163">
        <v>1.0249999999999999</v>
      </c>
      <c r="T193" s="163">
        <v>1.02</v>
      </c>
      <c r="U193" s="163">
        <v>1.03</v>
      </c>
      <c r="V193" s="123"/>
      <c r="W193" s="124">
        <v>1.2</v>
      </c>
      <c r="X193" s="125">
        <f t="shared" si="9"/>
        <v>0</v>
      </c>
      <c r="Y193" s="126"/>
      <c r="BP193" s="166"/>
      <c r="BQ193" s="174"/>
    </row>
    <row r="194" spans="1:69" s="122" customFormat="1" ht="45" x14ac:dyDescent="0.25">
      <c r="A194" s="190" t="s">
        <v>2154</v>
      </c>
      <c r="B194" s="191" t="s">
        <v>1618</v>
      </c>
      <c r="C194" s="374" t="s">
        <v>1619</v>
      </c>
      <c r="D194" s="374"/>
      <c r="E194" s="374"/>
      <c r="F194" s="192" t="s">
        <v>437</v>
      </c>
      <c r="G194" s="193">
        <v>7</v>
      </c>
      <c r="H194" s="194">
        <v>1576.88</v>
      </c>
      <c r="I194" s="194"/>
      <c r="J194" s="194"/>
      <c r="K194" s="195" t="s">
        <v>52</v>
      </c>
      <c r="L194" s="194">
        <v>68768</v>
      </c>
      <c r="M194" s="194"/>
      <c r="N194" s="196"/>
      <c r="O194" s="194"/>
      <c r="P194" s="197"/>
      <c r="Q194" s="197"/>
      <c r="R194" s="197"/>
      <c r="S194" s="197"/>
      <c r="T194" s="197"/>
      <c r="U194" s="197">
        <v>1.03</v>
      </c>
      <c r="V194" s="198">
        <f>L194*U194</f>
        <v>70831.040000000008</v>
      </c>
      <c r="W194" s="199">
        <v>1.2</v>
      </c>
      <c r="X194" s="200">
        <f t="shared" si="9"/>
        <v>84997.248000000007</v>
      </c>
      <c r="Y194" s="206">
        <f t="shared" si="10"/>
        <v>12142.464000000002</v>
      </c>
      <c r="BP194" s="166"/>
      <c r="BQ194" s="174"/>
    </row>
    <row r="195" spans="1:69" s="122" customFormat="1" ht="67.5" hidden="1" x14ac:dyDescent="0.25">
      <c r="A195" s="167" t="s">
        <v>407</v>
      </c>
      <c r="B195" s="168" t="s">
        <v>1620</v>
      </c>
      <c r="C195" s="370" t="s">
        <v>1621</v>
      </c>
      <c r="D195" s="370"/>
      <c r="E195" s="370"/>
      <c r="F195" s="169" t="s">
        <v>109</v>
      </c>
      <c r="G195" s="202">
        <v>58</v>
      </c>
      <c r="H195" s="171" t="s">
        <v>1622</v>
      </c>
      <c r="I195" s="171">
        <v>0.37</v>
      </c>
      <c r="J195" s="171">
        <v>55.05</v>
      </c>
      <c r="K195" s="172" t="s">
        <v>42</v>
      </c>
      <c r="L195" s="171">
        <v>78248</v>
      </c>
      <c r="M195" s="171">
        <v>50673</v>
      </c>
      <c r="N195" s="173">
        <v>244</v>
      </c>
      <c r="O195" s="171">
        <v>27331</v>
      </c>
      <c r="P195" s="163">
        <v>1.052</v>
      </c>
      <c r="Q195" s="163">
        <v>1.0209999999999999</v>
      </c>
      <c r="R195" s="163">
        <v>1.0349999999999999</v>
      </c>
      <c r="S195" s="163">
        <v>1.0249999999999999</v>
      </c>
      <c r="T195" s="163">
        <v>1.02</v>
      </c>
      <c r="U195" s="163">
        <v>1.03</v>
      </c>
      <c r="V195" s="123">
        <f t="shared" si="8"/>
        <v>32718.894073121181</v>
      </c>
      <c r="W195" s="124">
        <v>1.2</v>
      </c>
      <c r="X195" s="125">
        <f t="shared" si="9"/>
        <v>39262.672887745415</v>
      </c>
      <c r="Y195" s="126">
        <f t="shared" si="10"/>
        <v>676.94263599561066</v>
      </c>
      <c r="BP195" s="166"/>
      <c r="BQ195" s="174"/>
    </row>
    <row r="196" spans="1:69" s="122" customFormat="1" ht="18.75" hidden="1" x14ac:dyDescent="0.25">
      <c r="A196" s="175"/>
      <c r="B196" s="176"/>
      <c r="C196" s="177" t="s">
        <v>5301</v>
      </c>
      <c r="D196" s="178"/>
      <c r="E196" s="178"/>
      <c r="F196" s="179"/>
      <c r="G196" s="178"/>
      <c r="H196" s="178"/>
      <c r="I196" s="178"/>
      <c r="J196" s="178"/>
      <c r="K196" s="178"/>
      <c r="L196" s="178"/>
      <c r="M196" s="178"/>
      <c r="N196" s="178"/>
      <c r="O196" s="180"/>
      <c r="P196" s="163">
        <v>1.052</v>
      </c>
      <c r="Q196" s="163">
        <v>1.0209999999999999</v>
      </c>
      <c r="R196" s="163">
        <v>1.0349999999999999</v>
      </c>
      <c r="S196" s="163">
        <v>1.0249999999999999</v>
      </c>
      <c r="T196" s="163">
        <v>1.02</v>
      </c>
      <c r="U196" s="163">
        <v>1.03</v>
      </c>
      <c r="V196" s="123"/>
      <c r="W196" s="124">
        <v>1.2</v>
      </c>
      <c r="X196" s="125">
        <f t="shared" si="9"/>
        <v>0</v>
      </c>
      <c r="Y196" s="126"/>
      <c r="BP196" s="166"/>
      <c r="BQ196" s="174"/>
    </row>
    <row r="197" spans="1:69" s="122" customFormat="1" ht="18.75" hidden="1" x14ac:dyDescent="0.25">
      <c r="A197" s="181"/>
      <c r="B197" s="182"/>
      <c r="C197" s="182"/>
      <c r="D197" s="182"/>
      <c r="E197" s="183" t="s">
        <v>5302</v>
      </c>
      <c r="F197" s="184"/>
      <c r="G197" s="185"/>
      <c r="H197" s="186"/>
      <c r="I197" s="140"/>
      <c r="J197" s="140"/>
      <c r="K197" s="140"/>
      <c r="L197" s="187">
        <v>49153</v>
      </c>
      <c r="M197" s="188"/>
      <c r="N197" s="188"/>
      <c r="O197" s="189"/>
      <c r="P197" s="163">
        <v>1.052</v>
      </c>
      <c r="Q197" s="163">
        <v>1.0209999999999999</v>
      </c>
      <c r="R197" s="163">
        <v>1.0349999999999999</v>
      </c>
      <c r="S197" s="163">
        <v>1.0249999999999999</v>
      </c>
      <c r="T197" s="163">
        <v>1.02</v>
      </c>
      <c r="U197" s="163">
        <v>1.03</v>
      </c>
      <c r="V197" s="123"/>
      <c r="W197" s="124">
        <v>1.2</v>
      </c>
      <c r="X197" s="125">
        <f t="shared" si="9"/>
        <v>0</v>
      </c>
      <c r="Y197" s="126"/>
      <c r="BP197" s="166"/>
      <c r="BQ197" s="174"/>
    </row>
    <row r="198" spans="1:69" s="122" customFormat="1" ht="18.75" hidden="1" x14ac:dyDescent="0.25">
      <c r="A198" s="181"/>
      <c r="B198" s="182"/>
      <c r="C198" s="182"/>
      <c r="D198" s="182"/>
      <c r="E198" s="183" t="s">
        <v>5303</v>
      </c>
      <c r="F198" s="184"/>
      <c r="G198" s="185"/>
      <c r="H198" s="186"/>
      <c r="I198" s="140"/>
      <c r="J198" s="140"/>
      <c r="K198" s="140"/>
      <c r="L198" s="187">
        <v>25843</v>
      </c>
      <c r="M198" s="188"/>
      <c r="N198" s="188"/>
      <c r="O198" s="189"/>
      <c r="P198" s="163">
        <v>1.052</v>
      </c>
      <c r="Q198" s="163">
        <v>1.0209999999999999</v>
      </c>
      <c r="R198" s="163">
        <v>1.0349999999999999</v>
      </c>
      <c r="S198" s="163">
        <v>1.0249999999999999</v>
      </c>
      <c r="T198" s="163">
        <v>1.02</v>
      </c>
      <c r="U198" s="163">
        <v>1.03</v>
      </c>
      <c r="V198" s="123"/>
      <c r="W198" s="124">
        <v>1.2</v>
      </c>
      <c r="X198" s="125">
        <f t="shared" si="9"/>
        <v>0</v>
      </c>
      <c r="Y198" s="126"/>
      <c r="BP198" s="166"/>
      <c r="BQ198" s="174"/>
    </row>
    <row r="199" spans="1:69" s="122" customFormat="1" ht="18.75" hidden="1" x14ac:dyDescent="0.25">
      <c r="A199" s="181"/>
      <c r="B199" s="182"/>
      <c r="C199" s="182"/>
      <c r="D199" s="182"/>
      <c r="E199" s="183" t="s">
        <v>47</v>
      </c>
      <c r="F199" s="184"/>
      <c r="G199" s="185"/>
      <c r="H199" s="186"/>
      <c r="I199" s="140"/>
      <c r="J199" s="140"/>
      <c r="K199" s="140"/>
      <c r="L199" s="187">
        <v>153244</v>
      </c>
      <c r="M199" s="188"/>
      <c r="N199" s="188"/>
      <c r="O199" s="189"/>
      <c r="P199" s="163">
        <v>1.052</v>
      </c>
      <c r="Q199" s="163">
        <v>1.0209999999999999</v>
      </c>
      <c r="R199" s="163">
        <v>1.0349999999999999</v>
      </c>
      <c r="S199" s="163">
        <v>1.0249999999999999</v>
      </c>
      <c r="T199" s="163">
        <v>1.02</v>
      </c>
      <c r="U199" s="163">
        <v>1.03</v>
      </c>
      <c r="V199" s="123"/>
      <c r="W199" s="124">
        <v>1.2</v>
      </c>
      <c r="X199" s="125">
        <f t="shared" si="9"/>
        <v>0</v>
      </c>
      <c r="Y199" s="126"/>
      <c r="BP199" s="166"/>
      <c r="BQ199" s="174"/>
    </row>
    <row r="200" spans="1:69" s="122" customFormat="1" ht="45" x14ac:dyDescent="0.25">
      <c r="A200" s="190" t="s">
        <v>2158</v>
      </c>
      <c r="B200" s="191" t="s">
        <v>5304</v>
      </c>
      <c r="C200" s="374" t="s">
        <v>2126</v>
      </c>
      <c r="D200" s="374"/>
      <c r="E200" s="374"/>
      <c r="F200" s="192" t="s">
        <v>437</v>
      </c>
      <c r="G200" s="193">
        <v>26</v>
      </c>
      <c r="H200" s="194">
        <v>2403.11</v>
      </c>
      <c r="I200" s="194"/>
      <c r="J200" s="194"/>
      <c r="K200" s="195" t="s">
        <v>52</v>
      </c>
      <c r="L200" s="194">
        <v>389256</v>
      </c>
      <c r="M200" s="194"/>
      <c r="N200" s="196"/>
      <c r="O200" s="194"/>
      <c r="P200" s="197"/>
      <c r="Q200" s="197"/>
      <c r="R200" s="197"/>
      <c r="S200" s="197"/>
      <c r="T200" s="197"/>
      <c r="U200" s="197">
        <v>1.03</v>
      </c>
      <c r="V200" s="198">
        <f t="shared" ref="V200:V201" si="12">L200*U200</f>
        <v>400933.68</v>
      </c>
      <c r="W200" s="199">
        <v>1.2</v>
      </c>
      <c r="X200" s="200">
        <f t="shared" si="9"/>
        <v>481120.41599999997</v>
      </c>
      <c r="Y200" s="206">
        <f t="shared" si="10"/>
        <v>18504.631384615383</v>
      </c>
      <c r="BP200" s="166"/>
      <c r="BQ200" s="174"/>
    </row>
    <row r="201" spans="1:69" s="122" customFormat="1" ht="45" x14ac:dyDescent="0.25">
      <c r="A201" s="190" t="s">
        <v>5305</v>
      </c>
      <c r="B201" s="191" t="s">
        <v>5304</v>
      </c>
      <c r="C201" s="374" t="s">
        <v>5306</v>
      </c>
      <c r="D201" s="374"/>
      <c r="E201" s="374"/>
      <c r="F201" s="192" t="s">
        <v>437</v>
      </c>
      <c r="G201" s="193">
        <v>32</v>
      </c>
      <c r="H201" s="194">
        <v>2431.79</v>
      </c>
      <c r="I201" s="194"/>
      <c r="J201" s="194"/>
      <c r="K201" s="195" t="s">
        <v>52</v>
      </c>
      <c r="L201" s="194">
        <v>484802</v>
      </c>
      <c r="M201" s="194"/>
      <c r="N201" s="196"/>
      <c r="O201" s="194"/>
      <c r="P201" s="197"/>
      <c r="Q201" s="197"/>
      <c r="R201" s="197"/>
      <c r="S201" s="197"/>
      <c r="T201" s="197"/>
      <c r="U201" s="197">
        <v>1.03</v>
      </c>
      <c r="V201" s="198">
        <f t="shared" si="12"/>
        <v>499346.06</v>
      </c>
      <c r="W201" s="199">
        <v>1.2</v>
      </c>
      <c r="X201" s="200">
        <f t="shared" si="9"/>
        <v>599215.272</v>
      </c>
      <c r="Y201" s="206">
        <f t="shared" si="10"/>
        <v>18725.47725</v>
      </c>
      <c r="BP201" s="166"/>
      <c r="BQ201" s="174"/>
    </row>
    <row r="202" spans="1:69" s="122" customFormat="1" ht="67.5" hidden="1" x14ac:dyDescent="0.25">
      <c r="A202" s="167" t="s">
        <v>413</v>
      </c>
      <c r="B202" s="168" t="s">
        <v>1629</v>
      </c>
      <c r="C202" s="370" t="s">
        <v>1630</v>
      </c>
      <c r="D202" s="370"/>
      <c r="E202" s="370"/>
      <c r="F202" s="169" t="s">
        <v>109</v>
      </c>
      <c r="G202" s="202">
        <v>69</v>
      </c>
      <c r="H202" s="171" t="s">
        <v>1631</v>
      </c>
      <c r="I202" s="171">
        <v>1.33</v>
      </c>
      <c r="J202" s="171">
        <v>33.54</v>
      </c>
      <c r="K202" s="172" t="s">
        <v>42</v>
      </c>
      <c r="L202" s="171">
        <v>78874</v>
      </c>
      <c r="M202" s="171">
        <v>58013</v>
      </c>
      <c r="N202" s="173">
        <v>1051</v>
      </c>
      <c r="O202" s="171">
        <v>19810</v>
      </c>
      <c r="P202" s="163">
        <v>1.052</v>
      </c>
      <c r="Q202" s="163">
        <v>1.0209999999999999</v>
      </c>
      <c r="R202" s="163">
        <v>1.0349999999999999</v>
      </c>
      <c r="S202" s="163">
        <v>1.0249999999999999</v>
      </c>
      <c r="T202" s="163">
        <v>1.02</v>
      </c>
      <c r="U202" s="163">
        <v>1.03</v>
      </c>
      <c r="V202" s="123">
        <f t="shared" si="8"/>
        <v>23715.242456863292</v>
      </c>
      <c r="W202" s="124">
        <v>1.2</v>
      </c>
      <c r="X202" s="125">
        <f t="shared" si="9"/>
        <v>28458.29094823595</v>
      </c>
      <c r="Y202" s="126">
        <f t="shared" si="10"/>
        <v>412.43899924979638</v>
      </c>
      <c r="BP202" s="166"/>
      <c r="BQ202" s="174"/>
    </row>
    <row r="203" spans="1:69" s="122" customFormat="1" ht="18.75" hidden="1" x14ac:dyDescent="0.25">
      <c r="A203" s="181"/>
      <c r="B203" s="182"/>
      <c r="C203" s="182"/>
      <c r="D203" s="182"/>
      <c r="E203" s="183" t="s">
        <v>5307</v>
      </c>
      <c r="F203" s="184"/>
      <c r="G203" s="185"/>
      <c r="H203" s="186"/>
      <c r="I203" s="140"/>
      <c r="J203" s="140"/>
      <c r="K203" s="140"/>
      <c r="L203" s="187">
        <v>56273</v>
      </c>
      <c r="M203" s="188"/>
      <c r="N203" s="188"/>
      <c r="O203" s="189"/>
      <c r="P203" s="163">
        <v>1.052</v>
      </c>
      <c r="Q203" s="163">
        <v>1.0209999999999999</v>
      </c>
      <c r="R203" s="163">
        <v>1.0349999999999999</v>
      </c>
      <c r="S203" s="163">
        <v>1.0249999999999999</v>
      </c>
      <c r="T203" s="163">
        <v>1.02</v>
      </c>
      <c r="U203" s="163">
        <v>1.03</v>
      </c>
      <c r="V203" s="123"/>
      <c r="W203" s="124">
        <v>1.2</v>
      </c>
      <c r="X203" s="125">
        <f t="shared" si="9"/>
        <v>0</v>
      </c>
      <c r="Y203" s="126"/>
      <c r="BP203" s="166"/>
      <c r="BQ203" s="174"/>
    </row>
    <row r="204" spans="1:69" s="122" customFormat="1" ht="18.75" hidden="1" x14ac:dyDescent="0.25">
      <c r="A204" s="181"/>
      <c r="B204" s="182"/>
      <c r="C204" s="182"/>
      <c r="D204" s="182"/>
      <c r="E204" s="183" t="s">
        <v>5308</v>
      </c>
      <c r="F204" s="184"/>
      <c r="G204" s="185"/>
      <c r="H204" s="186"/>
      <c r="I204" s="140"/>
      <c r="J204" s="140"/>
      <c r="K204" s="140"/>
      <c r="L204" s="187">
        <v>29587</v>
      </c>
      <c r="M204" s="188"/>
      <c r="N204" s="188"/>
      <c r="O204" s="189"/>
      <c r="P204" s="163">
        <v>1.052</v>
      </c>
      <c r="Q204" s="163">
        <v>1.0209999999999999</v>
      </c>
      <c r="R204" s="163">
        <v>1.0349999999999999</v>
      </c>
      <c r="S204" s="163">
        <v>1.0249999999999999</v>
      </c>
      <c r="T204" s="163">
        <v>1.02</v>
      </c>
      <c r="U204" s="163">
        <v>1.03</v>
      </c>
      <c r="V204" s="123"/>
      <c r="W204" s="124">
        <v>1.2</v>
      </c>
      <c r="X204" s="125">
        <f t="shared" si="9"/>
        <v>0</v>
      </c>
      <c r="Y204" s="126"/>
      <c r="BP204" s="166"/>
      <c r="BQ204" s="174"/>
    </row>
    <row r="205" spans="1:69" s="122" customFormat="1" ht="18.75" hidden="1" x14ac:dyDescent="0.25">
      <c r="A205" s="181"/>
      <c r="B205" s="182"/>
      <c r="C205" s="182"/>
      <c r="D205" s="182"/>
      <c r="E205" s="183" t="s">
        <v>47</v>
      </c>
      <c r="F205" s="184"/>
      <c r="G205" s="185"/>
      <c r="H205" s="186"/>
      <c r="I205" s="140"/>
      <c r="J205" s="140"/>
      <c r="K205" s="140"/>
      <c r="L205" s="187">
        <v>164734</v>
      </c>
      <c r="M205" s="188"/>
      <c r="N205" s="188"/>
      <c r="O205" s="189"/>
      <c r="P205" s="163">
        <v>1.052</v>
      </c>
      <c r="Q205" s="163">
        <v>1.0209999999999999</v>
      </c>
      <c r="R205" s="163">
        <v>1.0349999999999999</v>
      </c>
      <c r="S205" s="163">
        <v>1.0249999999999999</v>
      </c>
      <c r="T205" s="163">
        <v>1.02</v>
      </c>
      <c r="U205" s="163">
        <v>1.03</v>
      </c>
      <c r="V205" s="123"/>
      <c r="W205" s="124">
        <v>1.2</v>
      </c>
      <c r="X205" s="125">
        <f t="shared" si="9"/>
        <v>0</v>
      </c>
      <c r="Y205" s="126"/>
      <c r="BP205" s="166"/>
      <c r="BQ205" s="174"/>
    </row>
    <row r="206" spans="1:69" s="122" customFormat="1" ht="45" x14ac:dyDescent="0.25">
      <c r="A206" s="190" t="s">
        <v>5309</v>
      </c>
      <c r="B206" s="191" t="s">
        <v>5304</v>
      </c>
      <c r="C206" s="374" t="s">
        <v>2694</v>
      </c>
      <c r="D206" s="374"/>
      <c r="E206" s="374"/>
      <c r="F206" s="192" t="s">
        <v>437</v>
      </c>
      <c r="G206" s="193">
        <v>69</v>
      </c>
      <c r="H206" s="194">
        <v>2292.27</v>
      </c>
      <c r="I206" s="194"/>
      <c r="J206" s="194"/>
      <c r="K206" s="195" t="s">
        <v>52</v>
      </c>
      <c r="L206" s="194">
        <v>985378</v>
      </c>
      <c r="M206" s="194"/>
      <c r="N206" s="196"/>
      <c r="O206" s="194"/>
      <c r="P206" s="197"/>
      <c r="Q206" s="197"/>
      <c r="R206" s="197"/>
      <c r="S206" s="197"/>
      <c r="T206" s="197"/>
      <c r="U206" s="197">
        <v>1.03</v>
      </c>
      <c r="V206" s="198">
        <f>L206*U206</f>
        <v>1014939.3400000001</v>
      </c>
      <c r="W206" s="199">
        <v>1.2</v>
      </c>
      <c r="X206" s="200">
        <f t="shared" si="9"/>
        <v>1217927.2080000001</v>
      </c>
      <c r="Y206" s="206">
        <f t="shared" si="10"/>
        <v>17651.118956521739</v>
      </c>
      <c r="BP206" s="166"/>
      <c r="BQ206" s="174"/>
    </row>
    <row r="207" spans="1:69" s="122" customFormat="1" ht="67.5" hidden="1" x14ac:dyDescent="0.25">
      <c r="A207" s="167" t="s">
        <v>417</v>
      </c>
      <c r="B207" s="168" t="s">
        <v>612</v>
      </c>
      <c r="C207" s="370" t="s">
        <v>613</v>
      </c>
      <c r="D207" s="370"/>
      <c r="E207" s="370"/>
      <c r="F207" s="169" t="s">
        <v>174</v>
      </c>
      <c r="G207" s="203">
        <v>0.28999999999999998</v>
      </c>
      <c r="H207" s="171" t="s">
        <v>614</v>
      </c>
      <c r="I207" s="171" t="s">
        <v>604</v>
      </c>
      <c r="J207" s="171">
        <v>35.950000000000003</v>
      </c>
      <c r="K207" s="172" t="s">
        <v>42</v>
      </c>
      <c r="L207" s="171">
        <v>3754</v>
      </c>
      <c r="M207" s="171">
        <v>3639</v>
      </c>
      <c r="N207" s="173" t="s">
        <v>5310</v>
      </c>
      <c r="O207" s="171">
        <v>89</v>
      </c>
      <c r="P207" s="163">
        <v>1.052</v>
      </c>
      <c r="Q207" s="163">
        <v>1.0209999999999999</v>
      </c>
      <c r="R207" s="163">
        <v>1.0349999999999999</v>
      </c>
      <c r="S207" s="163">
        <v>1.0249999999999999</v>
      </c>
      <c r="T207" s="163">
        <v>1.02</v>
      </c>
      <c r="U207" s="163">
        <v>1.03</v>
      </c>
      <c r="V207" s="123">
        <f t="shared" si="8"/>
        <v>106.54500649474167</v>
      </c>
      <c r="W207" s="124">
        <v>1.2</v>
      </c>
      <c r="X207" s="125">
        <f t="shared" si="9"/>
        <v>127.85400779369</v>
      </c>
      <c r="Y207" s="126">
        <f t="shared" si="10"/>
        <v>440.87588894375864</v>
      </c>
      <c r="BP207" s="166"/>
      <c r="BQ207" s="174"/>
    </row>
    <row r="208" spans="1:69" s="122" customFormat="1" ht="18.75" hidden="1" x14ac:dyDescent="0.25">
      <c r="A208" s="175"/>
      <c r="B208" s="176"/>
      <c r="C208" s="177" t="s">
        <v>5311</v>
      </c>
      <c r="D208" s="178"/>
      <c r="E208" s="178"/>
      <c r="F208" s="179"/>
      <c r="G208" s="178"/>
      <c r="H208" s="178"/>
      <c r="I208" s="178"/>
      <c r="J208" s="178"/>
      <c r="K208" s="178"/>
      <c r="L208" s="178"/>
      <c r="M208" s="178"/>
      <c r="N208" s="178"/>
      <c r="O208" s="180"/>
      <c r="P208" s="163">
        <v>1.052</v>
      </c>
      <c r="Q208" s="163">
        <v>1.0209999999999999</v>
      </c>
      <c r="R208" s="163">
        <v>1.0349999999999999</v>
      </c>
      <c r="S208" s="163">
        <v>1.0249999999999999</v>
      </c>
      <c r="T208" s="163">
        <v>1.02</v>
      </c>
      <c r="U208" s="163">
        <v>1.03</v>
      </c>
      <c r="V208" s="123"/>
      <c r="W208" s="124">
        <v>1.2</v>
      </c>
      <c r="X208" s="125">
        <f t="shared" si="9"/>
        <v>0</v>
      </c>
      <c r="Y208" s="126"/>
      <c r="BP208" s="166"/>
      <c r="BQ208" s="174"/>
    </row>
    <row r="209" spans="1:69" s="122" customFormat="1" ht="18.75" hidden="1" x14ac:dyDescent="0.25">
      <c r="A209" s="181"/>
      <c r="B209" s="182"/>
      <c r="C209" s="182"/>
      <c r="D209" s="182"/>
      <c r="E209" s="183" t="s">
        <v>5312</v>
      </c>
      <c r="F209" s="184"/>
      <c r="G209" s="185"/>
      <c r="H209" s="186"/>
      <c r="I209" s="140"/>
      <c r="J209" s="140"/>
      <c r="K209" s="140"/>
      <c r="L209" s="187">
        <v>3536</v>
      </c>
      <c r="M209" s="188"/>
      <c r="N209" s="188"/>
      <c r="O209" s="189"/>
      <c r="P209" s="163">
        <v>1.052</v>
      </c>
      <c r="Q209" s="163">
        <v>1.0209999999999999</v>
      </c>
      <c r="R209" s="163">
        <v>1.0349999999999999</v>
      </c>
      <c r="S209" s="163">
        <v>1.0249999999999999</v>
      </c>
      <c r="T209" s="163">
        <v>1.02</v>
      </c>
      <c r="U209" s="163">
        <v>1.03</v>
      </c>
      <c r="V209" s="123"/>
      <c r="W209" s="124">
        <v>1.2</v>
      </c>
      <c r="X209" s="125">
        <f t="shared" si="9"/>
        <v>0</v>
      </c>
      <c r="Y209" s="126"/>
      <c r="BP209" s="166"/>
      <c r="BQ209" s="174"/>
    </row>
    <row r="210" spans="1:69" s="122" customFormat="1" ht="18.75" hidden="1" x14ac:dyDescent="0.25">
      <c r="A210" s="181"/>
      <c r="B210" s="182"/>
      <c r="C210" s="182"/>
      <c r="D210" s="182"/>
      <c r="E210" s="183" t="s">
        <v>5313</v>
      </c>
      <c r="F210" s="184"/>
      <c r="G210" s="185"/>
      <c r="H210" s="186"/>
      <c r="I210" s="140"/>
      <c r="J210" s="140"/>
      <c r="K210" s="140"/>
      <c r="L210" s="187">
        <v>1859</v>
      </c>
      <c r="M210" s="188"/>
      <c r="N210" s="188"/>
      <c r="O210" s="189"/>
      <c r="P210" s="163">
        <v>1.052</v>
      </c>
      <c r="Q210" s="163">
        <v>1.0209999999999999</v>
      </c>
      <c r="R210" s="163">
        <v>1.0349999999999999</v>
      </c>
      <c r="S210" s="163">
        <v>1.0249999999999999</v>
      </c>
      <c r="T210" s="163">
        <v>1.02</v>
      </c>
      <c r="U210" s="163">
        <v>1.03</v>
      </c>
      <c r="V210" s="123"/>
      <c r="W210" s="124">
        <v>1.2</v>
      </c>
      <c r="X210" s="125">
        <f t="shared" si="9"/>
        <v>0</v>
      </c>
      <c r="Y210" s="126"/>
      <c r="BP210" s="166"/>
      <c r="BQ210" s="174"/>
    </row>
    <row r="211" spans="1:69" s="122" customFormat="1" ht="18.75" hidden="1" x14ac:dyDescent="0.25">
      <c r="A211" s="181"/>
      <c r="B211" s="182"/>
      <c r="C211" s="182"/>
      <c r="D211" s="182"/>
      <c r="E211" s="183" t="s">
        <v>47</v>
      </c>
      <c r="F211" s="184"/>
      <c r="G211" s="185"/>
      <c r="H211" s="186"/>
      <c r="I211" s="140"/>
      <c r="J211" s="140"/>
      <c r="K211" s="140"/>
      <c r="L211" s="187">
        <v>9149</v>
      </c>
      <c r="M211" s="188"/>
      <c r="N211" s="188"/>
      <c r="O211" s="189"/>
      <c r="P211" s="163">
        <v>1.052</v>
      </c>
      <c r="Q211" s="163">
        <v>1.0209999999999999</v>
      </c>
      <c r="R211" s="163">
        <v>1.0349999999999999</v>
      </c>
      <c r="S211" s="163">
        <v>1.0249999999999999</v>
      </c>
      <c r="T211" s="163">
        <v>1.02</v>
      </c>
      <c r="U211" s="163">
        <v>1.03</v>
      </c>
      <c r="V211" s="123"/>
      <c r="W211" s="124">
        <v>1.2</v>
      </c>
      <c r="X211" s="125">
        <f t="shared" si="9"/>
        <v>0</v>
      </c>
      <c r="Y211" s="126"/>
      <c r="BP211" s="166"/>
      <c r="BQ211" s="174"/>
    </row>
    <row r="212" spans="1:69" s="122" customFormat="1" ht="67.5" x14ac:dyDescent="0.25">
      <c r="A212" s="242" t="s">
        <v>426</v>
      </c>
      <c r="B212" s="243" t="s">
        <v>5314</v>
      </c>
      <c r="C212" s="368" t="s">
        <v>5315</v>
      </c>
      <c r="D212" s="368"/>
      <c r="E212" s="368"/>
      <c r="F212" s="244" t="s">
        <v>437</v>
      </c>
      <c r="G212" s="245">
        <v>14</v>
      </c>
      <c r="H212" s="171">
        <v>29.59</v>
      </c>
      <c r="I212" s="171"/>
      <c r="J212" s="171">
        <v>29.59</v>
      </c>
      <c r="K212" s="172" t="s">
        <v>42</v>
      </c>
      <c r="L212" s="171">
        <v>3546</v>
      </c>
      <c r="M212" s="171"/>
      <c r="N212" s="173"/>
      <c r="O212" s="247">
        <v>3546</v>
      </c>
      <c r="P212" s="163">
        <v>1.052</v>
      </c>
      <c r="Q212" s="163">
        <v>1.0209999999999999</v>
      </c>
      <c r="R212" s="163">
        <v>1.0349999999999999</v>
      </c>
      <c r="S212" s="163">
        <v>1.0249999999999999</v>
      </c>
      <c r="T212" s="163">
        <v>1.02</v>
      </c>
      <c r="U212" s="163">
        <v>1.03</v>
      </c>
      <c r="V212" s="248">
        <f t="shared" si="8"/>
        <v>4245.0403711275731</v>
      </c>
      <c r="W212" s="249">
        <v>1.2</v>
      </c>
      <c r="X212" s="250">
        <f t="shared" si="9"/>
        <v>5094.0484453530871</v>
      </c>
      <c r="Y212" s="252">
        <f t="shared" si="10"/>
        <v>363.86060323950625</v>
      </c>
      <c r="BP212" s="166"/>
      <c r="BQ212" s="174"/>
    </row>
    <row r="213" spans="1:69" s="122" customFormat="1" ht="67.5" x14ac:dyDescent="0.25">
      <c r="A213" s="242" t="s">
        <v>428</v>
      </c>
      <c r="B213" s="243" t="s">
        <v>5314</v>
      </c>
      <c r="C213" s="368" t="s">
        <v>5316</v>
      </c>
      <c r="D213" s="368"/>
      <c r="E213" s="368"/>
      <c r="F213" s="244" t="s">
        <v>437</v>
      </c>
      <c r="G213" s="245">
        <v>15</v>
      </c>
      <c r="H213" s="171">
        <v>42.7</v>
      </c>
      <c r="I213" s="171"/>
      <c r="J213" s="171">
        <v>42.7</v>
      </c>
      <c r="K213" s="172" t="s">
        <v>42</v>
      </c>
      <c r="L213" s="171">
        <v>5483</v>
      </c>
      <c r="M213" s="171"/>
      <c r="N213" s="173"/>
      <c r="O213" s="247">
        <v>5483</v>
      </c>
      <c r="P213" s="163">
        <v>1.052</v>
      </c>
      <c r="Q213" s="163">
        <v>1.0209999999999999</v>
      </c>
      <c r="R213" s="163">
        <v>1.0349999999999999</v>
      </c>
      <c r="S213" s="163">
        <v>1.0249999999999999</v>
      </c>
      <c r="T213" s="163">
        <v>1.02</v>
      </c>
      <c r="U213" s="163">
        <v>1.03</v>
      </c>
      <c r="V213" s="248">
        <f t="shared" si="8"/>
        <v>6563.8906810187473</v>
      </c>
      <c r="W213" s="249">
        <v>1.2</v>
      </c>
      <c r="X213" s="250">
        <f t="shared" si="9"/>
        <v>7876.6688172224967</v>
      </c>
      <c r="Y213" s="252">
        <f t="shared" si="10"/>
        <v>525.11125448149983</v>
      </c>
      <c r="BP213" s="166"/>
      <c r="BQ213" s="174"/>
    </row>
    <row r="214" spans="1:69" s="122" customFormat="1" ht="67.5" x14ac:dyDescent="0.25">
      <c r="A214" s="242" t="s">
        <v>434</v>
      </c>
      <c r="B214" s="243" t="s">
        <v>5317</v>
      </c>
      <c r="C214" s="368" t="s">
        <v>5318</v>
      </c>
      <c r="D214" s="368"/>
      <c r="E214" s="368"/>
      <c r="F214" s="244" t="s">
        <v>437</v>
      </c>
      <c r="G214" s="245">
        <v>29</v>
      </c>
      <c r="H214" s="171">
        <v>99.8</v>
      </c>
      <c r="I214" s="171"/>
      <c r="J214" s="171">
        <v>99.8</v>
      </c>
      <c r="K214" s="172" t="s">
        <v>42</v>
      </c>
      <c r="L214" s="171">
        <v>24774</v>
      </c>
      <c r="M214" s="171"/>
      <c r="N214" s="173"/>
      <c r="O214" s="247">
        <v>24774</v>
      </c>
      <c r="P214" s="163">
        <v>1.052</v>
      </c>
      <c r="Q214" s="163">
        <v>1.0209999999999999</v>
      </c>
      <c r="R214" s="163">
        <v>1.0349999999999999</v>
      </c>
      <c r="S214" s="163">
        <v>1.0249999999999999</v>
      </c>
      <c r="T214" s="163">
        <v>1.02</v>
      </c>
      <c r="U214" s="163">
        <v>1.03</v>
      </c>
      <c r="V214" s="248">
        <f t="shared" si="8"/>
        <v>29657.820122480116</v>
      </c>
      <c r="W214" s="249">
        <v>1.2</v>
      </c>
      <c r="X214" s="250">
        <f t="shared" si="9"/>
        <v>35589.384146976139</v>
      </c>
      <c r="Y214" s="252">
        <f t="shared" si="10"/>
        <v>1227.2201429991771</v>
      </c>
      <c r="BP214" s="166"/>
      <c r="BQ214" s="174"/>
    </row>
    <row r="215" spans="1:69" s="122" customFormat="1" ht="67.5" x14ac:dyDescent="0.25">
      <c r="A215" s="242" t="s">
        <v>438</v>
      </c>
      <c r="B215" s="243" t="s">
        <v>5319</v>
      </c>
      <c r="C215" s="368" t="s">
        <v>5320</v>
      </c>
      <c r="D215" s="368"/>
      <c r="E215" s="368"/>
      <c r="F215" s="244" t="s">
        <v>437</v>
      </c>
      <c r="G215" s="245">
        <v>44</v>
      </c>
      <c r="H215" s="171">
        <v>2.35</v>
      </c>
      <c r="I215" s="171"/>
      <c r="J215" s="171">
        <v>2.35</v>
      </c>
      <c r="K215" s="172" t="s">
        <v>42</v>
      </c>
      <c r="L215" s="171">
        <v>885</v>
      </c>
      <c r="M215" s="171"/>
      <c r="N215" s="173"/>
      <c r="O215" s="247">
        <v>885</v>
      </c>
      <c r="P215" s="163">
        <v>1.052</v>
      </c>
      <c r="Q215" s="163">
        <v>1.0209999999999999</v>
      </c>
      <c r="R215" s="163">
        <v>1.0349999999999999</v>
      </c>
      <c r="S215" s="163">
        <v>1.0249999999999999</v>
      </c>
      <c r="T215" s="163">
        <v>1.02</v>
      </c>
      <c r="U215" s="163">
        <v>1.03</v>
      </c>
      <c r="V215" s="248">
        <f t="shared" si="8"/>
        <v>1059.4643904252405</v>
      </c>
      <c r="W215" s="249">
        <v>1.2</v>
      </c>
      <c r="X215" s="250">
        <f t="shared" si="9"/>
        <v>1271.3572685102886</v>
      </c>
      <c r="Y215" s="252">
        <f t="shared" si="10"/>
        <v>28.894483375233833</v>
      </c>
      <c r="BP215" s="166"/>
      <c r="BQ215" s="174"/>
    </row>
    <row r="216" spans="1:69" s="122" customFormat="1" ht="67.5" hidden="1" x14ac:dyDescent="0.25">
      <c r="A216" s="167" t="s">
        <v>1457</v>
      </c>
      <c r="B216" s="168" t="s">
        <v>1669</v>
      </c>
      <c r="C216" s="370" t="s">
        <v>1670</v>
      </c>
      <c r="D216" s="370"/>
      <c r="E216" s="370"/>
      <c r="F216" s="169" t="s">
        <v>174</v>
      </c>
      <c r="G216" s="203">
        <v>0.15</v>
      </c>
      <c r="H216" s="171" t="s">
        <v>1671</v>
      </c>
      <c r="I216" s="171" t="s">
        <v>1672</v>
      </c>
      <c r="J216" s="171">
        <v>72.19</v>
      </c>
      <c r="K216" s="172" t="s">
        <v>42</v>
      </c>
      <c r="L216" s="171">
        <v>4426</v>
      </c>
      <c r="M216" s="171">
        <v>4291</v>
      </c>
      <c r="N216" s="173" t="s">
        <v>5321</v>
      </c>
      <c r="O216" s="171">
        <v>93</v>
      </c>
      <c r="P216" s="163">
        <v>1.052</v>
      </c>
      <c r="Q216" s="163">
        <v>1.0209999999999999</v>
      </c>
      <c r="R216" s="163">
        <v>1.0349999999999999</v>
      </c>
      <c r="S216" s="163">
        <v>1.0249999999999999</v>
      </c>
      <c r="T216" s="163">
        <v>1.02</v>
      </c>
      <c r="U216" s="163">
        <v>1.03</v>
      </c>
      <c r="V216" s="123">
        <f t="shared" si="8"/>
        <v>111.33354611248286</v>
      </c>
      <c r="W216" s="124">
        <v>1.2</v>
      </c>
      <c r="X216" s="125">
        <f t="shared" si="9"/>
        <v>133.60025533497944</v>
      </c>
      <c r="Y216" s="126">
        <f t="shared" si="10"/>
        <v>890.66836889986291</v>
      </c>
      <c r="BP216" s="166"/>
      <c r="BQ216" s="174"/>
    </row>
    <row r="217" spans="1:69" s="122" customFormat="1" ht="18.75" hidden="1" x14ac:dyDescent="0.25">
      <c r="A217" s="175"/>
      <c r="B217" s="176"/>
      <c r="C217" s="177" t="s">
        <v>86</v>
      </c>
      <c r="D217" s="178"/>
      <c r="E217" s="178"/>
      <c r="F217" s="179"/>
      <c r="G217" s="178"/>
      <c r="H217" s="178"/>
      <c r="I217" s="178"/>
      <c r="J217" s="178"/>
      <c r="K217" s="178"/>
      <c r="L217" s="178"/>
      <c r="M217" s="178"/>
      <c r="N217" s="178"/>
      <c r="O217" s="180"/>
      <c r="P217" s="163">
        <v>1.052</v>
      </c>
      <c r="Q217" s="163">
        <v>1.0209999999999999</v>
      </c>
      <c r="R217" s="163">
        <v>1.0349999999999999</v>
      </c>
      <c r="S217" s="163">
        <v>1.0249999999999999</v>
      </c>
      <c r="T217" s="163">
        <v>1.02</v>
      </c>
      <c r="U217" s="163">
        <v>1.03</v>
      </c>
      <c r="V217" s="123"/>
      <c r="W217" s="124">
        <v>1.2</v>
      </c>
      <c r="X217" s="125">
        <f t="shared" si="9"/>
        <v>0</v>
      </c>
      <c r="Y217" s="126"/>
      <c r="BP217" s="166"/>
      <c r="BQ217" s="174"/>
    </row>
    <row r="218" spans="1:69" s="122" customFormat="1" ht="18.75" hidden="1" x14ac:dyDescent="0.25">
      <c r="A218" s="181"/>
      <c r="B218" s="182"/>
      <c r="C218" s="182"/>
      <c r="D218" s="182"/>
      <c r="E218" s="183" t="s">
        <v>5322</v>
      </c>
      <c r="F218" s="184"/>
      <c r="G218" s="185"/>
      <c r="H218" s="186"/>
      <c r="I218" s="140"/>
      <c r="J218" s="140"/>
      <c r="K218" s="140"/>
      <c r="L218" s="187">
        <v>4170</v>
      </c>
      <c r="M218" s="188"/>
      <c r="N218" s="188"/>
      <c r="O218" s="189"/>
      <c r="P218" s="163">
        <v>1.052</v>
      </c>
      <c r="Q218" s="163">
        <v>1.0209999999999999</v>
      </c>
      <c r="R218" s="163">
        <v>1.0349999999999999</v>
      </c>
      <c r="S218" s="163">
        <v>1.0249999999999999</v>
      </c>
      <c r="T218" s="163">
        <v>1.02</v>
      </c>
      <c r="U218" s="163">
        <v>1.03</v>
      </c>
      <c r="V218" s="123"/>
      <c r="W218" s="124">
        <v>1.2</v>
      </c>
      <c r="X218" s="125">
        <f t="shared" si="9"/>
        <v>0</v>
      </c>
      <c r="Y218" s="126"/>
      <c r="BP218" s="166"/>
      <c r="BQ218" s="174"/>
    </row>
    <row r="219" spans="1:69" s="122" customFormat="1" ht="18.75" hidden="1" x14ac:dyDescent="0.25">
      <c r="A219" s="181"/>
      <c r="B219" s="182"/>
      <c r="C219" s="182"/>
      <c r="D219" s="182"/>
      <c r="E219" s="183" t="s">
        <v>5323</v>
      </c>
      <c r="F219" s="184"/>
      <c r="G219" s="185"/>
      <c r="H219" s="186"/>
      <c r="I219" s="140"/>
      <c r="J219" s="140"/>
      <c r="K219" s="140"/>
      <c r="L219" s="187">
        <v>2192</v>
      </c>
      <c r="M219" s="188"/>
      <c r="N219" s="188"/>
      <c r="O219" s="189"/>
      <c r="P219" s="163">
        <v>1.052</v>
      </c>
      <c r="Q219" s="163">
        <v>1.0209999999999999</v>
      </c>
      <c r="R219" s="163">
        <v>1.0349999999999999</v>
      </c>
      <c r="S219" s="163">
        <v>1.0249999999999999</v>
      </c>
      <c r="T219" s="163">
        <v>1.02</v>
      </c>
      <c r="U219" s="163">
        <v>1.03</v>
      </c>
      <c r="V219" s="123"/>
      <c r="W219" s="124">
        <v>1.2</v>
      </c>
      <c r="X219" s="125">
        <f t="shared" si="9"/>
        <v>0</v>
      </c>
      <c r="Y219" s="126"/>
      <c r="BP219" s="166"/>
      <c r="BQ219" s="174"/>
    </row>
    <row r="220" spans="1:69" s="122" customFormat="1" ht="18.75" hidden="1" x14ac:dyDescent="0.25">
      <c r="A220" s="181"/>
      <c r="B220" s="182"/>
      <c r="C220" s="182"/>
      <c r="D220" s="182"/>
      <c r="E220" s="183" t="s">
        <v>47</v>
      </c>
      <c r="F220" s="184"/>
      <c r="G220" s="185"/>
      <c r="H220" s="186"/>
      <c r="I220" s="140"/>
      <c r="J220" s="140"/>
      <c r="K220" s="140"/>
      <c r="L220" s="187">
        <v>10788</v>
      </c>
      <c r="M220" s="188"/>
      <c r="N220" s="188"/>
      <c r="O220" s="189"/>
      <c r="P220" s="163">
        <v>1.052</v>
      </c>
      <c r="Q220" s="163">
        <v>1.0209999999999999</v>
      </c>
      <c r="R220" s="163">
        <v>1.0349999999999999</v>
      </c>
      <c r="S220" s="163">
        <v>1.0249999999999999</v>
      </c>
      <c r="T220" s="163">
        <v>1.02</v>
      </c>
      <c r="U220" s="163">
        <v>1.03</v>
      </c>
      <c r="V220" s="123"/>
      <c r="W220" s="124">
        <v>1.2</v>
      </c>
      <c r="X220" s="125">
        <f t="shared" si="9"/>
        <v>0</v>
      </c>
      <c r="Y220" s="126"/>
      <c r="BP220" s="166"/>
      <c r="BQ220" s="174"/>
    </row>
    <row r="221" spans="1:69" s="122" customFormat="1" ht="67.5" x14ac:dyDescent="0.25">
      <c r="A221" s="242" t="s">
        <v>450</v>
      </c>
      <c r="B221" s="243" t="s">
        <v>1655</v>
      </c>
      <c r="C221" s="368" t="s">
        <v>5324</v>
      </c>
      <c r="D221" s="368"/>
      <c r="E221" s="368"/>
      <c r="F221" s="244" t="s">
        <v>437</v>
      </c>
      <c r="G221" s="245">
        <v>15</v>
      </c>
      <c r="H221" s="171">
        <v>29.89</v>
      </c>
      <c r="I221" s="171"/>
      <c r="J221" s="171">
        <v>29.89</v>
      </c>
      <c r="K221" s="172" t="s">
        <v>42</v>
      </c>
      <c r="L221" s="171">
        <v>3838</v>
      </c>
      <c r="M221" s="171"/>
      <c r="N221" s="173"/>
      <c r="O221" s="247">
        <v>3838</v>
      </c>
      <c r="P221" s="163">
        <v>1.052</v>
      </c>
      <c r="Q221" s="163">
        <v>1.0209999999999999</v>
      </c>
      <c r="R221" s="163">
        <v>1.0349999999999999</v>
      </c>
      <c r="S221" s="163">
        <v>1.0249999999999999</v>
      </c>
      <c r="T221" s="163">
        <v>1.02</v>
      </c>
      <c r="U221" s="163">
        <v>1.03</v>
      </c>
      <c r="V221" s="248">
        <f t="shared" si="8"/>
        <v>4594.6037632226808</v>
      </c>
      <c r="W221" s="249">
        <v>1.2</v>
      </c>
      <c r="X221" s="250">
        <f t="shared" si="9"/>
        <v>5513.5245158672169</v>
      </c>
      <c r="Y221" s="252">
        <f t="shared" si="10"/>
        <v>367.56830105781444</v>
      </c>
      <c r="BP221" s="166"/>
      <c r="BQ221" s="174"/>
    </row>
    <row r="222" spans="1:69" s="122" customFormat="1" ht="67.5" hidden="1" x14ac:dyDescent="0.25">
      <c r="A222" s="167" t="s">
        <v>1708</v>
      </c>
      <c r="B222" s="168" t="s">
        <v>1650</v>
      </c>
      <c r="C222" s="370" t="s">
        <v>1651</v>
      </c>
      <c r="D222" s="370"/>
      <c r="E222" s="370"/>
      <c r="F222" s="169" t="s">
        <v>665</v>
      </c>
      <c r="G222" s="202">
        <v>4</v>
      </c>
      <c r="H222" s="171" t="s">
        <v>1652</v>
      </c>
      <c r="I222" s="171">
        <v>0.81</v>
      </c>
      <c r="J222" s="171">
        <v>51.31</v>
      </c>
      <c r="K222" s="172" t="s">
        <v>42</v>
      </c>
      <c r="L222" s="171">
        <v>7103</v>
      </c>
      <c r="M222" s="171">
        <v>5309</v>
      </c>
      <c r="N222" s="173">
        <v>37</v>
      </c>
      <c r="O222" s="171">
        <v>1757</v>
      </c>
      <c r="P222" s="163">
        <v>1.052</v>
      </c>
      <c r="Q222" s="163">
        <v>1.0209999999999999</v>
      </c>
      <c r="R222" s="163">
        <v>1.0349999999999999</v>
      </c>
      <c r="S222" s="163">
        <v>1.0249999999999999</v>
      </c>
      <c r="T222" s="163">
        <v>1.02</v>
      </c>
      <c r="U222" s="163">
        <v>1.03</v>
      </c>
      <c r="V222" s="123">
        <f t="shared" si="8"/>
        <v>2103.3660270928217</v>
      </c>
      <c r="W222" s="124">
        <v>1.2</v>
      </c>
      <c r="X222" s="125">
        <f t="shared" si="9"/>
        <v>2524.0392325113858</v>
      </c>
      <c r="Y222" s="126">
        <f t="shared" si="10"/>
        <v>631.00980812784644</v>
      </c>
      <c r="BP222" s="166"/>
      <c r="BQ222" s="174"/>
    </row>
    <row r="223" spans="1:69" s="122" customFormat="1" ht="18.75" hidden="1" x14ac:dyDescent="0.25">
      <c r="A223" s="181"/>
      <c r="B223" s="182"/>
      <c r="C223" s="182"/>
      <c r="D223" s="182"/>
      <c r="E223" s="183" t="s">
        <v>5325</v>
      </c>
      <c r="F223" s="184"/>
      <c r="G223" s="185"/>
      <c r="H223" s="186"/>
      <c r="I223" s="140"/>
      <c r="J223" s="140"/>
      <c r="K223" s="140"/>
      <c r="L223" s="187">
        <v>5150</v>
      </c>
      <c r="M223" s="188"/>
      <c r="N223" s="188"/>
      <c r="O223" s="189"/>
      <c r="P223" s="163">
        <v>1.052</v>
      </c>
      <c r="Q223" s="163">
        <v>1.0209999999999999</v>
      </c>
      <c r="R223" s="163">
        <v>1.0349999999999999</v>
      </c>
      <c r="S223" s="163">
        <v>1.0249999999999999</v>
      </c>
      <c r="T223" s="163">
        <v>1.02</v>
      </c>
      <c r="U223" s="163">
        <v>1.03</v>
      </c>
      <c r="V223" s="123"/>
      <c r="W223" s="124">
        <v>1.2</v>
      </c>
      <c r="X223" s="125">
        <f t="shared" ref="X223:X286" si="13">V223*W223</f>
        <v>0</v>
      </c>
      <c r="Y223" s="126"/>
      <c r="BP223" s="166"/>
      <c r="BQ223" s="174"/>
    </row>
    <row r="224" spans="1:69" s="122" customFormat="1" ht="18.75" hidden="1" x14ac:dyDescent="0.25">
      <c r="A224" s="181"/>
      <c r="B224" s="182"/>
      <c r="C224" s="182"/>
      <c r="D224" s="182"/>
      <c r="E224" s="183" t="s">
        <v>5326</v>
      </c>
      <c r="F224" s="184"/>
      <c r="G224" s="185"/>
      <c r="H224" s="186"/>
      <c r="I224" s="140"/>
      <c r="J224" s="140"/>
      <c r="K224" s="140"/>
      <c r="L224" s="187">
        <v>2708</v>
      </c>
      <c r="M224" s="188"/>
      <c r="N224" s="188"/>
      <c r="O224" s="189"/>
      <c r="P224" s="163">
        <v>1.052</v>
      </c>
      <c r="Q224" s="163">
        <v>1.0209999999999999</v>
      </c>
      <c r="R224" s="163">
        <v>1.0349999999999999</v>
      </c>
      <c r="S224" s="163">
        <v>1.0249999999999999</v>
      </c>
      <c r="T224" s="163">
        <v>1.02</v>
      </c>
      <c r="U224" s="163">
        <v>1.03</v>
      </c>
      <c r="V224" s="123"/>
      <c r="W224" s="124">
        <v>1.2</v>
      </c>
      <c r="X224" s="125">
        <f t="shared" si="13"/>
        <v>0</v>
      </c>
      <c r="Y224" s="126"/>
      <c r="BP224" s="166"/>
      <c r="BQ224" s="174"/>
    </row>
    <row r="225" spans="1:69" s="122" customFormat="1" ht="18.75" hidden="1" x14ac:dyDescent="0.25">
      <c r="A225" s="181"/>
      <c r="B225" s="182"/>
      <c r="C225" s="182"/>
      <c r="D225" s="182"/>
      <c r="E225" s="183" t="s">
        <v>47</v>
      </c>
      <c r="F225" s="184"/>
      <c r="G225" s="185"/>
      <c r="H225" s="186"/>
      <c r="I225" s="140"/>
      <c r="J225" s="140"/>
      <c r="K225" s="140"/>
      <c r="L225" s="187">
        <v>14961</v>
      </c>
      <c r="M225" s="188"/>
      <c r="N225" s="188"/>
      <c r="O225" s="189"/>
      <c r="P225" s="163">
        <v>1.052</v>
      </c>
      <c r="Q225" s="163">
        <v>1.0209999999999999</v>
      </c>
      <c r="R225" s="163">
        <v>1.0349999999999999</v>
      </c>
      <c r="S225" s="163">
        <v>1.0249999999999999</v>
      </c>
      <c r="T225" s="163">
        <v>1.02</v>
      </c>
      <c r="U225" s="163">
        <v>1.03</v>
      </c>
      <c r="V225" s="123"/>
      <c r="W225" s="124">
        <v>1.2</v>
      </c>
      <c r="X225" s="125">
        <f t="shared" si="13"/>
        <v>0</v>
      </c>
      <c r="Y225" s="126"/>
      <c r="BP225" s="166"/>
      <c r="BQ225" s="174"/>
    </row>
    <row r="226" spans="1:69" s="122" customFormat="1" ht="67.5" x14ac:dyDescent="0.25">
      <c r="A226" s="242" t="s">
        <v>462</v>
      </c>
      <c r="B226" s="243" t="s">
        <v>1655</v>
      </c>
      <c r="C226" s="368" t="s">
        <v>1656</v>
      </c>
      <c r="D226" s="368"/>
      <c r="E226" s="368"/>
      <c r="F226" s="244" t="s">
        <v>437</v>
      </c>
      <c r="G226" s="245">
        <v>4</v>
      </c>
      <c r="H226" s="171">
        <v>2257.86</v>
      </c>
      <c r="I226" s="171"/>
      <c r="J226" s="171">
        <v>2257.86</v>
      </c>
      <c r="K226" s="172" t="s">
        <v>42</v>
      </c>
      <c r="L226" s="171">
        <v>77309</v>
      </c>
      <c r="M226" s="171"/>
      <c r="N226" s="173"/>
      <c r="O226" s="247">
        <v>77309</v>
      </c>
      <c r="P226" s="163">
        <v>1.052</v>
      </c>
      <c r="Q226" s="163">
        <v>1.0209999999999999</v>
      </c>
      <c r="R226" s="163">
        <v>1.0349999999999999</v>
      </c>
      <c r="S226" s="163">
        <v>1.0249999999999999</v>
      </c>
      <c r="T226" s="163">
        <v>1.02</v>
      </c>
      <c r="U226" s="163">
        <v>1.03</v>
      </c>
      <c r="V226" s="248">
        <f t="shared" ref="V226:V282" si="14">O226*P226*Q226*R226*S226*T226*U226</f>
        <v>92549.302326988574</v>
      </c>
      <c r="W226" s="249">
        <v>1.2</v>
      </c>
      <c r="X226" s="250">
        <f t="shared" si="13"/>
        <v>111059.16279238628</v>
      </c>
      <c r="Y226" s="252">
        <f t="shared" ref="Y226:Y282" si="15">X226/G226</f>
        <v>27764.790698096571</v>
      </c>
      <c r="BP226" s="166"/>
      <c r="BQ226" s="174"/>
    </row>
    <row r="227" spans="1:69" s="122" customFormat="1" ht="67.5" hidden="1" x14ac:dyDescent="0.25">
      <c r="A227" s="167" t="s">
        <v>464</v>
      </c>
      <c r="B227" s="168" t="s">
        <v>2140</v>
      </c>
      <c r="C227" s="370" t="s">
        <v>2141</v>
      </c>
      <c r="D227" s="370"/>
      <c r="E227" s="370"/>
      <c r="F227" s="169" t="s">
        <v>665</v>
      </c>
      <c r="G227" s="202">
        <v>15</v>
      </c>
      <c r="H227" s="171" t="s">
        <v>2142</v>
      </c>
      <c r="I227" s="171">
        <v>0.76</v>
      </c>
      <c r="J227" s="171">
        <v>42.44</v>
      </c>
      <c r="K227" s="172" t="s">
        <v>42</v>
      </c>
      <c r="L227" s="171">
        <v>21525</v>
      </c>
      <c r="M227" s="171">
        <v>15946</v>
      </c>
      <c r="N227" s="173">
        <v>130</v>
      </c>
      <c r="O227" s="171">
        <v>5449</v>
      </c>
      <c r="P227" s="163">
        <v>1.052</v>
      </c>
      <c r="Q227" s="163">
        <v>1.0209999999999999</v>
      </c>
      <c r="R227" s="163">
        <v>1.0349999999999999</v>
      </c>
      <c r="S227" s="163">
        <v>1.0249999999999999</v>
      </c>
      <c r="T227" s="163">
        <v>1.02</v>
      </c>
      <c r="U227" s="163">
        <v>1.03</v>
      </c>
      <c r="V227" s="123">
        <f t="shared" si="14"/>
        <v>6523.1880942679481</v>
      </c>
      <c r="W227" s="124">
        <v>1.2</v>
      </c>
      <c r="X227" s="125">
        <f t="shared" si="13"/>
        <v>7827.8257131215378</v>
      </c>
      <c r="Y227" s="126">
        <f t="shared" si="15"/>
        <v>521.85504754143585</v>
      </c>
      <c r="BP227" s="166"/>
      <c r="BQ227" s="174"/>
    </row>
    <row r="228" spans="1:69" s="122" customFormat="1" ht="18.75" hidden="1" x14ac:dyDescent="0.25">
      <c r="A228" s="181"/>
      <c r="B228" s="182"/>
      <c r="C228" s="182"/>
      <c r="D228" s="182"/>
      <c r="E228" s="183" t="s">
        <v>5327</v>
      </c>
      <c r="F228" s="184"/>
      <c r="G228" s="185"/>
      <c r="H228" s="186"/>
      <c r="I228" s="140"/>
      <c r="J228" s="140"/>
      <c r="K228" s="140"/>
      <c r="L228" s="187">
        <v>15468</v>
      </c>
      <c r="M228" s="188"/>
      <c r="N228" s="188"/>
      <c r="O228" s="189"/>
      <c r="P228" s="163">
        <v>1.052</v>
      </c>
      <c r="Q228" s="163">
        <v>1.0209999999999999</v>
      </c>
      <c r="R228" s="163">
        <v>1.0349999999999999</v>
      </c>
      <c r="S228" s="163">
        <v>1.0249999999999999</v>
      </c>
      <c r="T228" s="163">
        <v>1.02</v>
      </c>
      <c r="U228" s="163">
        <v>1.03</v>
      </c>
      <c r="V228" s="123"/>
      <c r="W228" s="124">
        <v>1.2</v>
      </c>
      <c r="X228" s="125">
        <f t="shared" si="13"/>
        <v>0</v>
      </c>
      <c r="Y228" s="126"/>
      <c r="BP228" s="166"/>
      <c r="BQ228" s="174"/>
    </row>
    <row r="229" spans="1:69" s="122" customFormat="1" ht="18.75" hidden="1" x14ac:dyDescent="0.25">
      <c r="A229" s="181"/>
      <c r="B229" s="182"/>
      <c r="C229" s="182"/>
      <c r="D229" s="182"/>
      <c r="E229" s="183" t="s">
        <v>5328</v>
      </c>
      <c r="F229" s="184"/>
      <c r="G229" s="185"/>
      <c r="H229" s="186"/>
      <c r="I229" s="140"/>
      <c r="J229" s="140"/>
      <c r="K229" s="140"/>
      <c r="L229" s="187">
        <v>8132</v>
      </c>
      <c r="M229" s="188"/>
      <c r="N229" s="188"/>
      <c r="O229" s="189"/>
      <c r="P229" s="163">
        <v>1.052</v>
      </c>
      <c r="Q229" s="163">
        <v>1.0209999999999999</v>
      </c>
      <c r="R229" s="163">
        <v>1.0349999999999999</v>
      </c>
      <c r="S229" s="163">
        <v>1.0249999999999999</v>
      </c>
      <c r="T229" s="163">
        <v>1.02</v>
      </c>
      <c r="U229" s="163">
        <v>1.03</v>
      </c>
      <c r="V229" s="123"/>
      <c r="W229" s="124">
        <v>1.2</v>
      </c>
      <c r="X229" s="125">
        <f t="shared" si="13"/>
        <v>0</v>
      </c>
      <c r="Y229" s="126"/>
      <c r="BP229" s="166"/>
      <c r="BQ229" s="174"/>
    </row>
    <row r="230" spans="1:69" s="122" customFormat="1" ht="18.75" hidden="1" x14ac:dyDescent="0.25">
      <c r="A230" s="181"/>
      <c r="B230" s="182"/>
      <c r="C230" s="182"/>
      <c r="D230" s="182"/>
      <c r="E230" s="183" t="s">
        <v>47</v>
      </c>
      <c r="F230" s="184"/>
      <c r="G230" s="185"/>
      <c r="H230" s="186"/>
      <c r="I230" s="140"/>
      <c r="J230" s="140"/>
      <c r="K230" s="140"/>
      <c r="L230" s="187">
        <v>45125</v>
      </c>
      <c r="M230" s="188"/>
      <c r="N230" s="188"/>
      <c r="O230" s="189"/>
      <c r="P230" s="163">
        <v>1.052</v>
      </c>
      <c r="Q230" s="163">
        <v>1.0209999999999999</v>
      </c>
      <c r="R230" s="163">
        <v>1.0349999999999999</v>
      </c>
      <c r="S230" s="163">
        <v>1.0249999999999999</v>
      </c>
      <c r="T230" s="163">
        <v>1.02</v>
      </c>
      <c r="U230" s="163">
        <v>1.03</v>
      </c>
      <c r="V230" s="123"/>
      <c r="W230" s="124">
        <v>1.2</v>
      </c>
      <c r="X230" s="125">
        <f t="shared" si="13"/>
        <v>0</v>
      </c>
      <c r="Y230" s="126"/>
      <c r="BP230" s="166"/>
      <c r="BQ230" s="174"/>
    </row>
    <row r="231" spans="1:69" s="122" customFormat="1" ht="45" x14ac:dyDescent="0.25">
      <c r="A231" s="190" t="s">
        <v>5329</v>
      </c>
      <c r="B231" s="191" t="s">
        <v>1661</v>
      </c>
      <c r="C231" s="374" t="s">
        <v>2146</v>
      </c>
      <c r="D231" s="374"/>
      <c r="E231" s="374"/>
      <c r="F231" s="192" t="s">
        <v>437</v>
      </c>
      <c r="G231" s="193">
        <v>15</v>
      </c>
      <c r="H231" s="194">
        <v>6225.34</v>
      </c>
      <c r="I231" s="194"/>
      <c r="J231" s="194"/>
      <c r="K231" s="195" t="s">
        <v>52</v>
      </c>
      <c r="L231" s="194">
        <v>581758</v>
      </c>
      <c r="M231" s="194"/>
      <c r="N231" s="196"/>
      <c r="O231" s="194"/>
      <c r="P231" s="197"/>
      <c r="Q231" s="197"/>
      <c r="R231" s="197"/>
      <c r="S231" s="197"/>
      <c r="T231" s="197"/>
      <c r="U231" s="197">
        <v>1.03</v>
      </c>
      <c r="V231" s="198">
        <f>L231*U231</f>
        <v>599210.74</v>
      </c>
      <c r="W231" s="199">
        <v>1.2</v>
      </c>
      <c r="X231" s="200">
        <f t="shared" si="13"/>
        <v>719052.88799999992</v>
      </c>
      <c r="Y231" s="206">
        <f t="shared" si="15"/>
        <v>47936.859199999992</v>
      </c>
      <c r="BP231" s="166"/>
      <c r="BQ231" s="174"/>
    </row>
    <row r="232" spans="1:69" s="122" customFormat="1" ht="67.5" hidden="1" x14ac:dyDescent="0.25">
      <c r="A232" s="167" t="s">
        <v>469</v>
      </c>
      <c r="B232" s="168" t="s">
        <v>2147</v>
      </c>
      <c r="C232" s="370" t="s">
        <v>2148</v>
      </c>
      <c r="D232" s="370"/>
      <c r="E232" s="370"/>
      <c r="F232" s="169" t="s">
        <v>665</v>
      </c>
      <c r="G232" s="202">
        <v>9</v>
      </c>
      <c r="H232" s="171" t="s">
        <v>2149</v>
      </c>
      <c r="I232" s="171">
        <v>0.74</v>
      </c>
      <c r="J232" s="171">
        <v>39.369999999999997</v>
      </c>
      <c r="K232" s="172" t="s">
        <v>42</v>
      </c>
      <c r="L232" s="171">
        <v>35562</v>
      </c>
      <c r="M232" s="171">
        <v>32452</v>
      </c>
      <c r="N232" s="173">
        <v>76</v>
      </c>
      <c r="O232" s="171">
        <v>3034</v>
      </c>
      <c r="P232" s="163">
        <v>1.052</v>
      </c>
      <c r="Q232" s="163">
        <v>1.0209999999999999</v>
      </c>
      <c r="R232" s="163">
        <v>1.0349999999999999</v>
      </c>
      <c r="S232" s="163">
        <v>1.0249999999999999</v>
      </c>
      <c r="T232" s="163">
        <v>1.02</v>
      </c>
      <c r="U232" s="163">
        <v>1.03</v>
      </c>
      <c r="V232" s="123">
        <f t="shared" si="14"/>
        <v>3632.1073000566994</v>
      </c>
      <c r="W232" s="124">
        <v>1.2</v>
      </c>
      <c r="X232" s="125">
        <f t="shared" si="13"/>
        <v>4358.5287600680394</v>
      </c>
      <c r="Y232" s="126">
        <f t="shared" si="15"/>
        <v>484.2809733408933</v>
      </c>
      <c r="BP232" s="166"/>
      <c r="BQ232" s="174"/>
    </row>
    <row r="233" spans="1:69" s="122" customFormat="1" ht="18.75" hidden="1" x14ac:dyDescent="0.25">
      <c r="A233" s="181"/>
      <c r="B233" s="182"/>
      <c r="C233" s="182"/>
      <c r="D233" s="182"/>
      <c r="E233" s="183" t="s">
        <v>5330</v>
      </c>
      <c r="F233" s="184"/>
      <c r="G233" s="185"/>
      <c r="H233" s="186"/>
      <c r="I233" s="140"/>
      <c r="J233" s="140"/>
      <c r="K233" s="140"/>
      <c r="L233" s="187">
        <v>31478</v>
      </c>
      <c r="M233" s="188"/>
      <c r="N233" s="188"/>
      <c r="O233" s="189"/>
      <c r="P233" s="163">
        <v>1.052</v>
      </c>
      <c r="Q233" s="163">
        <v>1.0209999999999999</v>
      </c>
      <c r="R233" s="163">
        <v>1.0349999999999999</v>
      </c>
      <c r="S233" s="163">
        <v>1.0249999999999999</v>
      </c>
      <c r="T233" s="163">
        <v>1.02</v>
      </c>
      <c r="U233" s="163">
        <v>1.03</v>
      </c>
      <c r="V233" s="123"/>
      <c r="W233" s="124">
        <v>1.2</v>
      </c>
      <c r="X233" s="125">
        <f t="shared" si="13"/>
        <v>0</v>
      </c>
      <c r="Y233" s="126"/>
      <c r="BP233" s="166"/>
      <c r="BQ233" s="174"/>
    </row>
    <row r="234" spans="1:69" s="122" customFormat="1" ht="18.75" hidden="1" x14ac:dyDescent="0.25">
      <c r="A234" s="181"/>
      <c r="B234" s="182"/>
      <c r="C234" s="182"/>
      <c r="D234" s="182"/>
      <c r="E234" s="183" t="s">
        <v>5331</v>
      </c>
      <c r="F234" s="184"/>
      <c r="G234" s="185"/>
      <c r="H234" s="186"/>
      <c r="I234" s="140"/>
      <c r="J234" s="140"/>
      <c r="K234" s="140"/>
      <c r="L234" s="187">
        <v>16551</v>
      </c>
      <c r="M234" s="188"/>
      <c r="N234" s="188"/>
      <c r="O234" s="189"/>
      <c r="P234" s="163">
        <v>1.052</v>
      </c>
      <c r="Q234" s="163">
        <v>1.0209999999999999</v>
      </c>
      <c r="R234" s="163">
        <v>1.0349999999999999</v>
      </c>
      <c r="S234" s="163">
        <v>1.0249999999999999</v>
      </c>
      <c r="T234" s="163">
        <v>1.02</v>
      </c>
      <c r="U234" s="163">
        <v>1.03</v>
      </c>
      <c r="V234" s="123"/>
      <c r="W234" s="124">
        <v>1.2</v>
      </c>
      <c r="X234" s="125">
        <f t="shared" si="13"/>
        <v>0</v>
      </c>
      <c r="Y234" s="126"/>
      <c r="BP234" s="166"/>
      <c r="BQ234" s="174"/>
    </row>
    <row r="235" spans="1:69" s="122" customFormat="1" ht="18.75" hidden="1" x14ac:dyDescent="0.25">
      <c r="A235" s="181"/>
      <c r="B235" s="182"/>
      <c r="C235" s="182"/>
      <c r="D235" s="182"/>
      <c r="E235" s="183" t="s">
        <v>47</v>
      </c>
      <c r="F235" s="184"/>
      <c r="G235" s="185"/>
      <c r="H235" s="186"/>
      <c r="I235" s="140"/>
      <c r="J235" s="140"/>
      <c r="K235" s="140"/>
      <c r="L235" s="187">
        <v>83591</v>
      </c>
      <c r="M235" s="188"/>
      <c r="N235" s="188"/>
      <c r="O235" s="189"/>
      <c r="P235" s="163">
        <v>1.052</v>
      </c>
      <c r="Q235" s="163">
        <v>1.0209999999999999</v>
      </c>
      <c r="R235" s="163">
        <v>1.0349999999999999</v>
      </c>
      <c r="S235" s="163">
        <v>1.0249999999999999</v>
      </c>
      <c r="T235" s="163">
        <v>1.02</v>
      </c>
      <c r="U235" s="163">
        <v>1.03</v>
      </c>
      <c r="V235" s="123"/>
      <c r="W235" s="124">
        <v>1.2</v>
      </c>
      <c r="X235" s="125">
        <f t="shared" si="13"/>
        <v>0</v>
      </c>
      <c r="Y235" s="126"/>
      <c r="BP235" s="166"/>
      <c r="BQ235" s="174"/>
    </row>
    <row r="236" spans="1:69" s="122" customFormat="1" ht="45" x14ac:dyDescent="0.25">
      <c r="A236" s="190" t="s">
        <v>5332</v>
      </c>
      <c r="B236" s="191" t="s">
        <v>1661</v>
      </c>
      <c r="C236" s="374" t="s">
        <v>1663</v>
      </c>
      <c r="D236" s="374"/>
      <c r="E236" s="374"/>
      <c r="F236" s="192" t="s">
        <v>437</v>
      </c>
      <c r="G236" s="193">
        <v>9</v>
      </c>
      <c r="H236" s="194">
        <v>3276.91</v>
      </c>
      <c r="I236" s="194"/>
      <c r="J236" s="194"/>
      <c r="K236" s="195" t="s">
        <v>52</v>
      </c>
      <c r="L236" s="194">
        <v>183736</v>
      </c>
      <c r="M236" s="194"/>
      <c r="N236" s="196"/>
      <c r="O236" s="194"/>
      <c r="P236" s="197"/>
      <c r="Q236" s="197"/>
      <c r="R236" s="197"/>
      <c r="S236" s="197"/>
      <c r="T236" s="197"/>
      <c r="U236" s="197">
        <v>1.03</v>
      </c>
      <c r="V236" s="198">
        <f>L236*U236</f>
        <v>189248.08000000002</v>
      </c>
      <c r="W236" s="199">
        <v>1.2</v>
      </c>
      <c r="X236" s="200">
        <f t="shared" si="13"/>
        <v>227097.69600000003</v>
      </c>
      <c r="Y236" s="206">
        <f t="shared" si="15"/>
        <v>25233.077333333335</v>
      </c>
      <c r="BP236" s="166"/>
      <c r="BQ236" s="174"/>
    </row>
    <row r="237" spans="1:69" s="122" customFormat="1" ht="67.5" hidden="1" x14ac:dyDescent="0.25">
      <c r="A237" s="167" t="s">
        <v>480</v>
      </c>
      <c r="B237" s="168" t="s">
        <v>1635</v>
      </c>
      <c r="C237" s="370" t="s">
        <v>1636</v>
      </c>
      <c r="D237" s="370"/>
      <c r="E237" s="370"/>
      <c r="F237" s="169" t="s">
        <v>1637</v>
      </c>
      <c r="G237" s="202">
        <v>325</v>
      </c>
      <c r="H237" s="171" t="s">
        <v>1638</v>
      </c>
      <c r="I237" s="171" t="s">
        <v>1639</v>
      </c>
      <c r="J237" s="171">
        <v>13.13</v>
      </c>
      <c r="K237" s="172" t="s">
        <v>42</v>
      </c>
      <c r="L237" s="171">
        <v>530104</v>
      </c>
      <c r="M237" s="171">
        <v>307183</v>
      </c>
      <c r="N237" s="173" t="s">
        <v>5333</v>
      </c>
      <c r="O237" s="171">
        <v>36528</v>
      </c>
      <c r="P237" s="163">
        <v>1.052</v>
      </c>
      <c r="Q237" s="163">
        <v>1.0209999999999999</v>
      </c>
      <c r="R237" s="163">
        <v>1.0349999999999999</v>
      </c>
      <c r="S237" s="163">
        <v>1.0249999999999999</v>
      </c>
      <c r="T237" s="163">
        <v>1.02</v>
      </c>
      <c r="U237" s="163">
        <v>1.03</v>
      </c>
      <c r="V237" s="123">
        <f t="shared" si="14"/>
        <v>43728.94378921263</v>
      </c>
      <c r="W237" s="124">
        <v>1.2</v>
      </c>
      <c r="X237" s="125">
        <f t="shared" si="13"/>
        <v>52474.732547055151</v>
      </c>
      <c r="Y237" s="126">
        <f t="shared" si="15"/>
        <v>161.46071552940046</v>
      </c>
      <c r="BP237" s="166"/>
      <c r="BQ237" s="174"/>
    </row>
    <row r="238" spans="1:69" s="122" customFormat="1" ht="18.75" hidden="1" x14ac:dyDescent="0.25">
      <c r="A238" s="175"/>
      <c r="B238" s="176"/>
      <c r="C238" s="177" t="s">
        <v>5334</v>
      </c>
      <c r="D238" s="178"/>
      <c r="E238" s="178"/>
      <c r="F238" s="179"/>
      <c r="G238" s="178"/>
      <c r="H238" s="178"/>
      <c r="I238" s="178"/>
      <c r="J238" s="178"/>
      <c r="K238" s="178"/>
      <c r="L238" s="178"/>
      <c r="M238" s="178"/>
      <c r="N238" s="178"/>
      <c r="O238" s="180"/>
      <c r="P238" s="163">
        <v>1.052</v>
      </c>
      <c r="Q238" s="163">
        <v>1.0209999999999999</v>
      </c>
      <c r="R238" s="163">
        <v>1.0349999999999999</v>
      </c>
      <c r="S238" s="163">
        <v>1.0249999999999999</v>
      </c>
      <c r="T238" s="163">
        <v>1.02</v>
      </c>
      <c r="U238" s="163">
        <v>1.03</v>
      </c>
      <c r="V238" s="123"/>
      <c r="W238" s="124">
        <v>1.2</v>
      </c>
      <c r="X238" s="125">
        <f t="shared" si="13"/>
        <v>0</v>
      </c>
      <c r="Y238" s="126"/>
      <c r="BP238" s="166"/>
      <c r="BQ238" s="174"/>
    </row>
    <row r="239" spans="1:69" s="122" customFormat="1" ht="18.75" hidden="1" x14ac:dyDescent="0.25">
      <c r="A239" s="181"/>
      <c r="B239" s="182"/>
      <c r="C239" s="182"/>
      <c r="D239" s="182"/>
      <c r="E239" s="183" t="s">
        <v>5335</v>
      </c>
      <c r="F239" s="184"/>
      <c r="G239" s="185"/>
      <c r="H239" s="186"/>
      <c r="I239" s="140"/>
      <c r="J239" s="140"/>
      <c r="K239" s="140"/>
      <c r="L239" s="187">
        <v>330575</v>
      </c>
      <c r="M239" s="188"/>
      <c r="N239" s="188"/>
      <c r="O239" s="189"/>
      <c r="P239" s="163">
        <v>1.052</v>
      </c>
      <c r="Q239" s="163">
        <v>1.0209999999999999</v>
      </c>
      <c r="R239" s="163">
        <v>1.0349999999999999</v>
      </c>
      <c r="S239" s="163">
        <v>1.0249999999999999</v>
      </c>
      <c r="T239" s="163">
        <v>1.02</v>
      </c>
      <c r="U239" s="163">
        <v>1.03</v>
      </c>
      <c r="V239" s="123"/>
      <c r="W239" s="124">
        <v>1.2</v>
      </c>
      <c r="X239" s="125">
        <f t="shared" si="13"/>
        <v>0</v>
      </c>
      <c r="Y239" s="126"/>
      <c r="BP239" s="166"/>
      <c r="BQ239" s="174"/>
    </row>
    <row r="240" spans="1:69" s="122" customFormat="1" ht="18.75" hidden="1" x14ac:dyDescent="0.25">
      <c r="A240" s="181"/>
      <c r="B240" s="182"/>
      <c r="C240" s="182"/>
      <c r="D240" s="182"/>
      <c r="E240" s="183" t="s">
        <v>5336</v>
      </c>
      <c r="F240" s="184"/>
      <c r="G240" s="185"/>
      <c r="H240" s="186"/>
      <c r="I240" s="140"/>
      <c r="J240" s="140"/>
      <c r="K240" s="140"/>
      <c r="L240" s="187">
        <v>168961</v>
      </c>
      <c r="M240" s="188"/>
      <c r="N240" s="188"/>
      <c r="O240" s="189"/>
      <c r="P240" s="163">
        <v>1.052</v>
      </c>
      <c r="Q240" s="163">
        <v>1.0209999999999999</v>
      </c>
      <c r="R240" s="163">
        <v>1.0349999999999999</v>
      </c>
      <c r="S240" s="163">
        <v>1.0249999999999999</v>
      </c>
      <c r="T240" s="163">
        <v>1.02</v>
      </c>
      <c r="U240" s="163">
        <v>1.03</v>
      </c>
      <c r="V240" s="123"/>
      <c r="W240" s="124">
        <v>1.2</v>
      </c>
      <c r="X240" s="125">
        <f t="shared" si="13"/>
        <v>0</v>
      </c>
      <c r="Y240" s="126"/>
      <c r="BP240" s="166"/>
      <c r="BQ240" s="174"/>
    </row>
    <row r="241" spans="1:69" s="122" customFormat="1" ht="18.75" hidden="1" x14ac:dyDescent="0.25">
      <c r="A241" s="181"/>
      <c r="B241" s="182"/>
      <c r="C241" s="182"/>
      <c r="D241" s="182"/>
      <c r="E241" s="183" t="s">
        <v>47</v>
      </c>
      <c r="F241" s="184"/>
      <c r="G241" s="185"/>
      <c r="H241" s="186"/>
      <c r="I241" s="140"/>
      <c r="J241" s="140"/>
      <c r="K241" s="140"/>
      <c r="L241" s="187">
        <v>1029640</v>
      </c>
      <c r="M241" s="188"/>
      <c r="N241" s="188"/>
      <c r="O241" s="189"/>
      <c r="P241" s="163">
        <v>1.052</v>
      </c>
      <c r="Q241" s="163">
        <v>1.0209999999999999</v>
      </c>
      <c r="R241" s="163">
        <v>1.0349999999999999</v>
      </c>
      <c r="S241" s="163">
        <v>1.0249999999999999</v>
      </c>
      <c r="T241" s="163">
        <v>1.02</v>
      </c>
      <c r="U241" s="163">
        <v>1.03</v>
      </c>
      <c r="V241" s="123"/>
      <c r="W241" s="124">
        <v>1.2</v>
      </c>
      <c r="X241" s="125">
        <f t="shared" si="13"/>
        <v>0</v>
      </c>
      <c r="Y241" s="126"/>
      <c r="BP241" s="166"/>
      <c r="BQ241" s="174"/>
    </row>
    <row r="242" spans="1:69" s="122" customFormat="1" ht="67.5" x14ac:dyDescent="0.25">
      <c r="A242" s="242" t="s">
        <v>482</v>
      </c>
      <c r="B242" s="243" t="s">
        <v>5337</v>
      </c>
      <c r="C242" s="368" t="s">
        <v>1645</v>
      </c>
      <c r="D242" s="368"/>
      <c r="E242" s="368"/>
      <c r="F242" s="244" t="s">
        <v>437</v>
      </c>
      <c r="G242" s="245">
        <v>15</v>
      </c>
      <c r="H242" s="171">
        <v>4652.76</v>
      </c>
      <c r="I242" s="171"/>
      <c r="J242" s="171">
        <v>4652.76</v>
      </c>
      <c r="K242" s="172" t="s">
        <v>42</v>
      </c>
      <c r="L242" s="171">
        <v>597414</v>
      </c>
      <c r="M242" s="171"/>
      <c r="N242" s="173"/>
      <c r="O242" s="247">
        <v>597414</v>
      </c>
      <c r="P242" s="163">
        <v>1.052</v>
      </c>
      <c r="Q242" s="163">
        <v>1.0209999999999999</v>
      </c>
      <c r="R242" s="163">
        <v>1.0349999999999999</v>
      </c>
      <c r="S242" s="163">
        <v>1.0249999999999999</v>
      </c>
      <c r="T242" s="163">
        <v>1.02</v>
      </c>
      <c r="U242" s="163">
        <v>1.03</v>
      </c>
      <c r="V242" s="248">
        <f t="shared" si="14"/>
        <v>715185.15179831022</v>
      </c>
      <c r="W242" s="249">
        <v>1.2</v>
      </c>
      <c r="X242" s="250">
        <f t="shared" si="13"/>
        <v>858222.18215797225</v>
      </c>
      <c r="Y242" s="252">
        <f t="shared" si="15"/>
        <v>57214.812143864816</v>
      </c>
      <c r="BP242" s="166"/>
      <c r="BQ242" s="174"/>
    </row>
    <row r="243" spans="1:69" s="122" customFormat="1" ht="67.5" x14ac:dyDescent="0.25">
      <c r="A243" s="242" t="s">
        <v>484</v>
      </c>
      <c r="B243" s="243" t="s">
        <v>5337</v>
      </c>
      <c r="C243" s="368" t="s">
        <v>2135</v>
      </c>
      <c r="D243" s="368"/>
      <c r="E243" s="368"/>
      <c r="F243" s="244" t="s">
        <v>437</v>
      </c>
      <c r="G243" s="245">
        <v>310</v>
      </c>
      <c r="H243" s="171">
        <v>2561.42</v>
      </c>
      <c r="I243" s="171"/>
      <c r="J243" s="171">
        <v>2561.42</v>
      </c>
      <c r="K243" s="172" t="s">
        <v>42</v>
      </c>
      <c r="L243" s="171">
        <v>6796984</v>
      </c>
      <c r="M243" s="171"/>
      <c r="N243" s="173"/>
      <c r="O243" s="247">
        <v>6796984</v>
      </c>
      <c r="P243" s="163">
        <v>1.052</v>
      </c>
      <c r="Q243" s="163">
        <v>1.0209999999999999</v>
      </c>
      <c r="R243" s="163">
        <v>1.0349999999999999</v>
      </c>
      <c r="S243" s="163">
        <v>1.0249999999999999</v>
      </c>
      <c r="T243" s="163">
        <v>1.02</v>
      </c>
      <c r="U243" s="163">
        <v>1.03</v>
      </c>
      <c r="V243" s="248">
        <f t="shared" si="14"/>
        <v>8136906.7912882613</v>
      </c>
      <c r="W243" s="249">
        <v>1.2</v>
      </c>
      <c r="X243" s="250">
        <f t="shared" si="13"/>
        <v>9764288.1495459136</v>
      </c>
      <c r="Y243" s="252">
        <f t="shared" si="15"/>
        <v>31497.703708212623</v>
      </c>
      <c r="BP243" s="166"/>
      <c r="BQ243" s="174"/>
    </row>
    <row r="244" spans="1:69" s="122" customFormat="1" ht="67.5" hidden="1" x14ac:dyDescent="0.25">
      <c r="A244" s="167" t="s">
        <v>486</v>
      </c>
      <c r="B244" s="168" t="s">
        <v>1669</v>
      </c>
      <c r="C244" s="370" t="s">
        <v>1670</v>
      </c>
      <c r="D244" s="370"/>
      <c r="E244" s="370"/>
      <c r="F244" s="169" t="s">
        <v>174</v>
      </c>
      <c r="G244" s="203">
        <v>0.02</v>
      </c>
      <c r="H244" s="171" t="s">
        <v>1671</v>
      </c>
      <c r="I244" s="171" t="s">
        <v>1672</v>
      </c>
      <c r="J244" s="171">
        <v>72.19</v>
      </c>
      <c r="K244" s="172" t="s">
        <v>42</v>
      </c>
      <c r="L244" s="171">
        <v>590</v>
      </c>
      <c r="M244" s="171">
        <v>572</v>
      </c>
      <c r="N244" s="173" t="s">
        <v>2155</v>
      </c>
      <c r="O244" s="171">
        <v>12</v>
      </c>
      <c r="P244" s="163">
        <v>1.052</v>
      </c>
      <c r="Q244" s="163">
        <v>1.0209999999999999</v>
      </c>
      <c r="R244" s="163">
        <v>1.0349999999999999</v>
      </c>
      <c r="S244" s="163">
        <v>1.0249999999999999</v>
      </c>
      <c r="T244" s="163">
        <v>1.02</v>
      </c>
      <c r="U244" s="163">
        <v>1.03</v>
      </c>
      <c r="V244" s="123">
        <f t="shared" si="14"/>
        <v>14.3656188532236</v>
      </c>
      <c r="W244" s="124">
        <v>1.2</v>
      </c>
      <c r="X244" s="125">
        <f t="shared" si="13"/>
        <v>17.238742623868319</v>
      </c>
      <c r="Y244" s="126">
        <f t="shared" si="15"/>
        <v>861.93713119341589</v>
      </c>
      <c r="BP244" s="166"/>
      <c r="BQ244" s="174"/>
    </row>
    <row r="245" spans="1:69" s="122" customFormat="1" ht="18.75" hidden="1" x14ac:dyDescent="0.25">
      <c r="A245" s="175"/>
      <c r="B245" s="176"/>
      <c r="C245" s="177" t="s">
        <v>680</v>
      </c>
      <c r="D245" s="178"/>
      <c r="E245" s="178"/>
      <c r="F245" s="179"/>
      <c r="G245" s="178"/>
      <c r="H245" s="178"/>
      <c r="I245" s="178"/>
      <c r="J245" s="178"/>
      <c r="K245" s="178"/>
      <c r="L245" s="178"/>
      <c r="M245" s="178"/>
      <c r="N245" s="178"/>
      <c r="O245" s="180"/>
      <c r="P245" s="163">
        <v>1.052</v>
      </c>
      <c r="Q245" s="163">
        <v>1.0209999999999999</v>
      </c>
      <c r="R245" s="163">
        <v>1.0349999999999999</v>
      </c>
      <c r="S245" s="163">
        <v>1.0249999999999999</v>
      </c>
      <c r="T245" s="163">
        <v>1.02</v>
      </c>
      <c r="U245" s="163">
        <v>1.03</v>
      </c>
      <c r="V245" s="123"/>
      <c r="W245" s="124">
        <v>1.2</v>
      </c>
      <c r="X245" s="125">
        <f t="shared" si="13"/>
        <v>0</v>
      </c>
      <c r="Y245" s="126"/>
      <c r="BP245" s="166"/>
      <c r="BQ245" s="174"/>
    </row>
    <row r="246" spans="1:69" s="122" customFormat="1" ht="18.75" hidden="1" x14ac:dyDescent="0.25">
      <c r="A246" s="181"/>
      <c r="B246" s="182"/>
      <c r="C246" s="182"/>
      <c r="D246" s="182"/>
      <c r="E246" s="183" t="s">
        <v>5338</v>
      </c>
      <c r="F246" s="184"/>
      <c r="G246" s="185"/>
      <c r="H246" s="186"/>
      <c r="I246" s="140"/>
      <c r="J246" s="140"/>
      <c r="K246" s="140"/>
      <c r="L246" s="187">
        <v>556</v>
      </c>
      <c r="M246" s="188"/>
      <c r="N246" s="188"/>
      <c r="O246" s="189"/>
      <c r="P246" s="163">
        <v>1.052</v>
      </c>
      <c r="Q246" s="163">
        <v>1.0209999999999999</v>
      </c>
      <c r="R246" s="163">
        <v>1.0349999999999999</v>
      </c>
      <c r="S246" s="163">
        <v>1.0249999999999999</v>
      </c>
      <c r="T246" s="163">
        <v>1.02</v>
      </c>
      <c r="U246" s="163">
        <v>1.03</v>
      </c>
      <c r="V246" s="123"/>
      <c r="W246" s="124">
        <v>1.2</v>
      </c>
      <c r="X246" s="125">
        <f t="shared" si="13"/>
        <v>0</v>
      </c>
      <c r="Y246" s="126"/>
      <c r="BP246" s="166"/>
      <c r="BQ246" s="174"/>
    </row>
    <row r="247" spans="1:69" s="122" customFormat="1" ht="18.75" hidden="1" x14ac:dyDescent="0.25">
      <c r="A247" s="181"/>
      <c r="B247" s="182"/>
      <c r="C247" s="182"/>
      <c r="D247" s="182"/>
      <c r="E247" s="183" t="s">
        <v>5339</v>
      </c>
      <c r="F247" s="184"/>
      <c r="G247" s="185"/>
      <c r="H247" s="186"/>
      <c r="I247" s="140"/>
      <c r="J247" s="140"/>
      <c r="K247" s="140"/>
      <c r="L247" s="187">
        <v>292</v>
      </c>
      <c r="M247" s="188"/>
      <c r="N247" s="188"/>
      <c r="O247" s="189"/>
      <c r="P247" s="163">
        <v>1.052</v>
      </c>
      <c r="Q247" s="163">
        <v>1.0209999999999999</v>
      </c>
      <c r="R247" s="163">
        <v>1.0349999999999999</v>
      </c>
      <c r="S247" s="163">
        <v>1.0249999999999999</v>
      </c>
      <c r="T247" s="163">
        <v>1.02</v>
      </c>
      <c r="U247" s="163">
        <v>1.03</v>
      </c>
      <c r="V247" s="123"/>
      <c r="W247" s="124">
        <v>1.2</v>
      </c>
      <c r="X247" s="125">
        <f t="shared" si="13"/>
        <v>0</v>
      </c>
      <c r="Y247" s="126"/>
      <c r="BP247" s="166"/>
      <c r="BQ247" s="174"/>
    </row>
    <row r="248" spans="1:69" s="122" customFormat="1" ht="18.75" hidden="1" x14ac:dyDescent="0.25">
      <c r="A248" s="181"/>
      <c r="B248" s="182"/>
      <c r="C248" s="182"/>
      <c r="D248" s="182"/>
      <c r="E248" s="183" t="s">
        <v>47</v>
      </c>
      <c r="F248" s="184"/>
      <c r="G248" s="185"/>
      <c r="H248" s="186"/>
      <c r="I248" s="140"/>
      <c r="J248" s="140"/>
      <c r="K248" s="140"/>
      <c r="L248" s="187">
        <v>1438</v>
      </c>
      <c r="M248" s="188"/>
      <c r="N248" s="188"/>
      <c r="O248" s="189"/>
      <c r="P248" s="163">
        <v>1.052</v>
      </c>
      <c r="Q248" s="163">
        <v>1.0209999999999999</v>
      </c>
      <c r="R248" s="163">
        <v>1.0349999999999999</v>
      </c>
      <c r="S248" s="163">
        <v>1.0249999999999999</v>
      </c>
      <c r="T248" s="163">
        <v>1.02</v>
      </c>
      <c r="U248" s="163">
        <v>1.03</v>
      </c>
      <c r="V248" s="123"/>
      <c r="W248" s="124">
        <v>1.2</v>
      </c>
      <c r="X248" s="125">
        <f t="shared" si="13"/>
        <v>0</v>
      </c>
      <c r="Y248" s="126"/>
      <c r="BP248" s="166"/>
      <c r="BQ248" s="174"/>
    </row>
    <row r="249" spans="1:69" s="122" customFormat="1" ht="67.5" x14ac:dyDescent="0.25">
      <c r="A249" s="242" t="s">
        <v>487</v>
      </c>
      <c r="B249" s="243" t="s">
        <v>1655</v>
      </c>
      <c r="C249" s="368" t="s">
        <v>1676</v>
      </c>
      <c r="D249" s="368"/>
      <c r="E249" s="368"/>
      <c r="F249" s="244" t="s">
        <v>437</v>
      </c>
      <c r="G249" s="245">
        <v>2</v>
      </c>
      <c r="H249" s="171">
        <v>254.5</v>
      </c>
      <c r="I249" s="171"/>
      <c r="J249" s="171">
        <v>254.5</v>
      </c>
      <c r="K249" s="172" t="s">
        <v>42</v>
      </c>
      <c r="L249" s="171">
        <v>4357</v>
      </c>
      <c r="M249" s="171"/>
      <c r="N249" s="173"/>
      <c r="O249" s="247">
        <v>4357</v>
      </c>
      <c r="P249" s="163">
        <v>1.052</v>
      </c>
      <c r="Q249" s="163">
        <v>1.0209999999999999</v>
      </c>
      <c r="R249" s="163">
        <v>1.0349999999999999</v>
      </c>
      <c r="S249" s="163">
        <v>1.0249999999999999</v>
      </c>
      <c r="T249" s="163">
        <v>1.02</v>
      </c>
      <c r="U249" s="163">
        <v>1.03</v>
      </c>
      <c r="V249" s="248">
        <f t="shared" si="14"/>
        <v>5215.9167786246016</v>
      </c>
      <c r="W249" s="249">
        <v>1.2</v>
      </c>
      <c r="X249" s="250">
        <f t="shared" si="13"/>
        <v>6259.1001343495218</v>
      </c>
      <c r="Y249" s="252">
        <f t="shared" si="15"/>
        <v>3129.5500671747609</v>
      </c>
      <c r="BP249" s="166"/>
      <c r="BQ249" s="174"/>
    </row>
    <row r="250" spans="1:69" s="122" customFormat="1" ht="18.75" hidden="1" x14ac:dyDescent="0.25">
      <c r="A250" s="371" t="s">
        <v>5340</v>
      </c>
      <c r="B250" s="372"/>
      <c r="C250" s="372"/>
      <c r="D250" s="372"/>
      <c r="E250" s="372"/>
      <c r="F250" s="372"/>
      <c r="G250" s="372"/>
      <c r="H250" s="372"/>
      <c r="I250" s="372"/>
      <c r="J250" s="372"/>
      <c r="K250" s="372"/>
      <c r="L250" s="372"/>
      <c r="M250" s="372"/>
      <c r="N250" s="372"/>
      <c r="O250" s="373"/>
      <c r="P250" s="163">
        <v>1.052</v>
      </c>
      <c r="Q250" s="163">
        <v>1.0209999999999999</v>
      </c>
      <c r="R250" s="163">
        <v>1.0349999999999999</v>
      </c>
      <c r="S250" s="163">
        <v>1.0249999999999999</v>
      </c>
      <c r="T250" s="163">
        <v>1.02</v>
      </c>
      <c r="U250" s="163">
        <v>1.03</v>
      </c>
      <c r="V250" s="123"/>
      <c r="W250" s="124">
        <v>1.2</v>
      </c>
      <c r="X250" s="125">
        <f t="shared" si="13"/>
        <v>0</v>
      </c>
      <c r="Y250" s="126"/>
      <c r="BP250" s="166"/>
      <c r="BQ250" s="174"/>
    </row>
    <row r="251" spans="1:69" s="122" customFormat="1" ht="67.5" hidden="1" x14ac:dyDescent="0.25">
      <c r="A251" s="167" t="s">
        <v>488</v>
      </c>
      <c r="B251" s="168" t="s">
        <v>1747</v>
      </c>
      <c r="C251" s="370" t="s">
        <v>1748</v>
      </c>
      <c r="D251" s="370"/>
      <c r="E251" s="370"/>
      <c r="F251" s="169" t="s">
        <v>238</v>
      </c>
      <c r="G251" s="170">
        <v>0.6</v>
      </c>
      <c r="H251" s="171" t="s">
        <v>1749</v>
      </c>
      <c r="I251" s="171" t="s">
        <v>1750</v>
      </c>
      <c r="J251" s="171">
        <v>358.16</v>
      </c>
      <c r="K251" s="172" t="s">
        <v>42</v>
      </c>
      <c r="L251" s="171">
        <v>13018</v>
      </c>
      <c r="M251" s="171">
        <v>9468</v>
      </c>
      <c r="N251" s="173" t="s">
        <v>2198</v>
      </c>
      <c r="O251" s="171">
        <v>1840</v>
      </c>
      <c r="P251" s="163">
        <v>1.052</v>
      </c>
      <c r="Q251" s="163">
        <v>1.0209999999999999</v>
      </c>
      <c r="R251" s="163">
        <v>1.0349999999999999</v>
      </c>
      <c r="S251" s="163">
        <v>1.0249999999999999</v>
      </c>
      <c r="T251" s="163">
        <v>1.02</v>
      </c>
      <c r="U251" s="163">
        <v>1.03</v>
      </c>
      <c r="V251" s="123">
        <f t="shared" si="14"/>
        <v>2202.7282241609514</v>
      </c>
      <c r="W251" s="124">
        <v>1.2</v>
      </c>
      <c r="X251" s="125">
        <f t="shared" si="13"/>
        <v>2643.2738689931416</v>
      </c>
      <c r="Y251" s="126">
        <f t="shared" si="15"/>
        <v>4405.4564483219028</v>
      </c>
      <c r="BP251" s="166"/>
      <c r="BQ251" s="174"/>
    </row>
    <row r="252" spans="1:69" s="122" customFormat="1" ht="18.75" hidden="1" x14ac:dyDescent="0.25">
      <c r="A252" s="175"/>
      <c r="B252" s="176"/>
      <c r="C252" s="177" t="s">
        <v>1303</v>
      </c>
      <c r="D252" s="178"/>
      <c r="E252" s="178"/>
      <c r="F252" s="179"/>
      <c r="G252" s="178"/>
      <c r="H252" s="178"/>
      <c r="I252" s="178"/>
      <c r="J252" s="178"/>
      <c r="K252" s="178"/>
      <c r="L252" s="178"/>
      <c r="M252" s="178"/>
      <c r="N252" s="178"/>
      <c r="O252" s="180"/>
      <c r="P252" s="163">
        <v>1.052</v>
      </c>
      <c r="Q252" s="163">
        <v>1.0209999999999999</v>
      </c>
      <c r="R252" s="163">
        <v>1.0349999999999999</v>
      </c>
      <c r="S252" s="163">
        <v>1.0249999999999999</v>
      </c>
      <c r="T252" s="163">
        <v>1.02</v>
      </c>
      <c r="U252" s="163">
        <v>1.03</v>
      </c>
      <c r="V252" s="123"/>
      <c r="W252" s="124">
        <v>1.2</v>
      </c>
      <c r="X252" s="125">
        <f t="shared" si="13"/>
        <v>0</v>
      </c>
      <c r="Y252" s="126"/>
      <c r="BP252" s="166"/>
      <c r="BQ252" s="174"/>
    </row>
    <row r="253" spans="1:69" s="122" customFormat="1" ht="18.75" hidden="1" x14ac:dyDescent="0.25">
      <c r="A253" s="181"/>
      <c r="B253" s="182"/>
      <c r="C253" s="182"/>
      <c r="D253" s="182"/>
      <c r="E253" s="183" t="s">
        <v>2199</v>
      </c>
      <c r="F253" s="184"/>
      <c r="G253" s="185"/>
      <c r="H253" s="186"/>
      <c r="I253" s="140"/>
      <c r="J253" s="140"/>
      <c r="K253" s="140"/>
      <c r="L253" s="187">
        <v>9421</v>
      </c>
      <c r="M253" s="188"/>
      <c r="N253" s="188"/>
      <c r="O253" s="189"/>
      <c r="P253" s="163">
        <v>1.052</v>
      </c>
      <c r="Q253" s="163">
        <v>1.0209999999999999</v>
      </c>
      <c r="R253" s="163">
        <v>1.0349999999999999</v>
      </c>
      <c r="S253" s="163">
        <v>1.0249999999999999</v>
      </c>
      <c r="T253" s="163">
        <v>1.02</v>
      </c>
      <c r="U253" s="163">
        <v>1.03</v>
      </c>
      <c r="V253" s="123"/>
      <c r="W253" s="124">
        <v>1.2</v>
      </c>
      <c r="X253" s="125">
        <f t="shared" si="13"/>
        <v>0</v>
      </c>
      <c r="Y253" s="126"/>
      <c r="BP253" s="166"/>
      <c r="BQ253" s="174"/>
    </row>
    <row r="254" spans="1:69" s="122" customFormat="1" ht="18.75" hidden="1" x14ac:dyDescent="0.25">
      <c r="A254" s="181"/>
      <c r="B254" s="182"/>
      <c r="C254" s="182"/>
      <c r="D254" s="182"/>
      <c r="E254" s="183" t="s">
        <v>2200</v>
      </c>
      <c r="F254" s="184"/>
      <c r="G254" s="185"/>
      <c r="H254" s="186"/>
      <c r="I254" s="140"/>
      <c r="J254" s="140"/>
      <c r="K254" s="140"/>
      <c r="L254" s="187">
        <v>4953</v>
      </c>
      <c r="M254" s="188"/>
      <c r="N254" s="188"/>
      <c r="O254" s="189"/>
      <c r="P254" s="163">
        <v>1.052</v>
      </c>
      <c r="Q254" s="163">
        <v>1.0209999999999999</v>
      </c>
      <c r="R254" s="163">
        <v>1.0349999999999999</v>
      </c>
      <c r="S254" s="163">
        <v>1.0249999999999999</v>
      </c>
      <c r="T254" s="163">
        <v>1.02</v>
      </c>
      <c r="U254" s="163">
        <v>1.03</v>
      </c>
      <c r="V254" s="123"/>
      <c r="W254" s="124">
        <v>1.2</v>
      </c>
      <c r="X254" s="125">
        <f t="shared" si="13"/>
        <v>0</v>
      </c>
      <c r="Y254" s="126"/>
      <c r="BP254" s="166"/>
      <c r="BQ254" s="174"/>
    </row>
    <row r="255" spans="1:69" s="122" customFormat="1" ht="18.75" hidden="1" x14ac:dyDescent="0.25">
      <c r="A255" s="181"/>
      <c r="B255" s="182"/>
      <c r="C255" s="182"/>
      <c r="D255" s="182"/>
      <c r="E255" s="183" t="s">
        <v>47</v>
      </c>
      <c r="F255" s="184"/>
      <c r="G255" s="185"/>
      <c r="H255" s="186"/>
      <c r="I255" s="140"/>
      <c r="J255" s="140"/>
      <c r="K255" s="140"/>
      <c r="L255" s="187">
        <v>27392</v>
      </c>
      <c r="M255" s="188"/>
      <c r="N255" s="188"/>
      <c r="O255" s="189"/>
      <c r="P255" s="163">
        <v>1.052</v>
      </c>
      <c r="Q255" s="163">
        <v>1.0209999999999999</v>
      </c>
      <c r="R255" s="163">
        <v>1.0349999999999999</v>
      </c>
      <c r="S255" s="163">
        <v>1.0249999999999999</v>
      </c>
      <c r="T255" s="163">
        <v>1.02</v>
      </c>
      <c r="U255" s="163">
        <v>1.03</v>
      </c>
      <c r="V255" s="123"/>
      <c r="W255" s="124">
        <v>1.2</v>
      </c>
      <c r="X255" s="125">
        <f t="shared" si="13"/>
        <v>0</v>
      </c>
      <c r="Y255" s="126"/>
      <c r="BP255" s="166"/>
      <c r="BQ255" s="174"/>
    </row>
    <row r="256" spans="1:69" s="122" customFormat="1" ht="67.5" x14ac:dyDescent="0.25">
      <c r="A256" s="242" t="s">
        <v>490</v>
      </c>
      <c r="B256" s="243" t="s">
        <v>2201</v>
      </c>
      <c r="C256" s="368" t="s">
        <v>1756</v>
      </c>
      <c r="D256" s="368"/>
      <c r="E256" s="368"/>
      <c r="F256" s="244" t="s">
        <v>265</v>
      </c>
      <c r="G256" s="246">
        <v>61.8</v>
      </c>
      <c r="H256" s="171">
        <v>197.71</v>
      </c>
      <c r="I256" s="171"/>
      <c r="J256" s="171">
        <v>197.71</v>
      </c>
      <c r="K256" s="172" t="s">
        <v>42</v>
      </c>
      <c r="L256" s="171">
        <v>104590</v>
      </c>
      <c r="M256" s="171"/>
      <c r="N256" s="173"/>
      <c r="O256" s="247">
        <v>104590</v>
      </c>
      <c r="P256" s="163">
        <v>1.052</v>
      </c>
      <c r="Q256" s="163">
        <v>1.0209999999999999</v>
      </c>
      <c r="R256" s="163">
        <v>1.0349999999999999</v>
      </c>
      <c r="S256" s="163">
        <v>1.0249999999999999</v>
      </c>
      <c r="T256" s="163">
        <v>1.02</v>
      </c>
      <c r="U256" s="163">
        <v>1.03</v>
      </c>
      <c r="V256" s="248">
        <f t="shared" si="14"/>
        <v>125208.33965488801</v>
      </c>
      <c r="W256" s="249">
        <v>1.2</v>
      </c>
      <c r="X256" s="250">
        <f t="shared" si="13"/>
        <v>150250.00758586562</v>
      </c>
      <c r="Y256" s="252">
        <f t="shared" si="15"/>
        <v>2431.2298962114178</v>
      </c>
      <c r="BP256" s="166"/>
      <c r="BQ256" s="174"/>
    </row>
    <row r="257" spans="1:69" s="122" customFormat="1" ht="18.75" hidden="1" x14ac:dyDescent="0.25">
      <c r="A257" s="175"/>
      <c r="B257" s="176"/>
      <c r="C257" s="177" t="s">
        <v>2202</v>
      </c>
      <c r="D257" s="178"/>
      <c r="E257" s="178"/>
      <c r="F257" s="179"/>
      <c r="G257" s="178"/>
      <c r="H257" s="178"/>
      <c r="I257" s="178"/>
      <c r="J257" s="178"/>
      <c r="K257" s="178"/>
      <c r="L257" s="178"/>
      <c r="M257" s="178"/>
      <c r="N257" s="178"/>
      <c r="O257" s="180"/>
      <c r="P257" s="163">
        <v>1.052</v>
      </c>
      <c r="Q257" s="163">
        <v>1.0209999999999999</v>
      </c>
      <c r="R257" s="163">
        <v>1.0349999999999999</v>
      </c>
      <c r="S257" s="163">
        <v>1.0249999999999999</v>
      </c>
      <c r="T257" s="163">
        <v>1.02</v>
      </c>
      <c r="U257" s="163">
        <v>1.03</v>
      </c>
      <c r="V257" s="123"/>
      <c r="W257" s="124">
        <v>1.2</v>
      </c>
      <c r="X257" s="125">
        <f t="shared" si="13"/>
        <v>0</v>
      </c>
      <c r="Y257" s="126"/>
      <c r="BP257" s="166"/>
      <c r="BQ257" s="174"/>
    </row>
    <row r="258" spans="1:69" s="122" customFormat="1" ht="67.5" hidden="1" x14ac:dyDescent="0.25">
      <c r="A258" s="167" t="s">
        <v>492</v>
      </c>
      <c r="B258" s="168" t="s">
        <v>1757</v>
      </c>
      <c r="C258" s="370" t="s">
        <v>1758</v>
      </c>
      <c r="D258" s="370"/>
      <c r="E258" s="370"/>
      <c r="F258" s="169" t="s">
        <v>238</v>
      </c>
      <c r="G258" s="202">
        <v>30</v>
      </c>
      <c r="H258" s="171" t="s">
        <v>1759</v>
      </c>
      <c r="I258" s="171" t="s">
        <v>1760</v>
      </c>
      <c r="J258" s="171">
        <v>603.04999999999995</v>
      </c>
      <c r="K258" s="172" t="s">
        <v>42</v>
      </c>
      <c r="L258" s="171">
        <v>608426</v>
      </c>
      <c r="M258" s="171">
        <v>384725</v>
      </c>
      <c r="N258" s="173" t="s">
        <v>5341</v>
      </c>
      <c r="O258" s="171">
        <v>154863</v>
      </c>
      <c r="P258" s="163">
        <v>1.052</v>
      </c>
      <c r="Q258" s="163">
        <v>1.0209999999999999</v>
      </c>
      <c r="R258" s="163">
        <v>1.0349999999999999</v>
      </c>
      <c r="S258" s="163">
        <v>1.0249999999999999</v>
      </c>
      <c r="T258" s="163">
        <v>1.02</v>
      </c>
      <c r="U258" s="163">
        <v>1.03</v>
      </c>
      <c r="V258" s="123">
        <f t="shared" si="14"/>
        <v>185391.90270556387</v>
      </c>
      <c r="W258" s="124">
        <v>1.2</v>
      </c>
      <c r="X258" s="125">
        <f t="shared" si="13"/>
        <v>222470.28324667664</v>
      </c>
      <c r="Y258" s="126">
        <f t="shared" si="15"/>
        <v>7415.6761082225548</v>
      </c>
      <c r="BP258" s="166"/>
      <c r="BQ258" s="174"/>
    </row>
    <row r="259" spans="1:69" s="122" customFormat="1" ht="18.75" hidden="1" x14ac:dyDescent="0.25">
      <c r="A259" s="175"/>
      <c r="B259" s="176"/>
      <c r="C259" s="177" t="s">
        <v>5342</v>
      </c>
      <c r="D259" s="178"/>
      <c r="E259" s="178"/>
      <c r="F259" s="179"/>
      <c r="G259" s="178"/>
      <c r="H259" s="178"/>
      <c r="I259" s="178"/>
      <c r="J259" s="178"/>
      <c r="K259" s="178"/>
      <c r="L259" s="178"/>
      <c r="M259" s="178"/>
      <c r="N259" s="178"/>
      <c r="O259" s="180"/>
      <c r="P259" s="163">
        <v>1.052</v>
      </c>
      <c r="Q259" s="163">
        <v>1.0209999999999999</v>
      </c>
      <c r="R259" s="163">
        <v>1.0349999999999999</v>
      </c>
      <c r="S259" s="163">
        <v>1.0249999999999999</v>
      </c>
      <c r="T259" s="163">
        <v>1.02</v>
      </c>
      <c r="U259" s="163">
        <v>1.03</v>
      </c>
      <c r="V259" s="123"/>
      <c r="W259" s="124">
        <v>1.2</v>
      </c>
      <c r="X259" s="125">
        <f t="shared" si="13"/>
        <v>0</v>
      </c>
      <c r="Y259" s="126"/>
      <c r="BP259" s="166"/>
      <c r="BQ259" s="174"/>
    </row>
    <row r="260" spans="1:69" s="122" customFormat="1" ht="18.75" hidden="1" x14ac:dyDescent="0.25">
      <c r="A260" s="181"/>
      <c r="B260" s="182"/>
      <c r="C260" s="182"/>
      <c r="D260" s="182"/>
      <c r="E260" s="183" t="s">
        <v>5343</v>
      </c>
      <c r="F260" s="184"/>
      <c r="G260" s="185"/>
      <c r="H260" s="186"/>
      <c r="I260" s="140"/>
      <c r="J260" s="140"/>
      <c r="K260" s="140"/>
      <c r="L260" s="187">
        <v>376516</v>
      </c>
      <c r="M260" s="188"/>
      <c r="N260" s="188"/>
      <c r="O260" s="189"/>
      <c r="P260" s="163">
        <v>1.052</v>
      </c>
      <c r="Q260" s="163">
        <v>1.0209999999999999</v>
      </c>
      <c r="R260" s="163">
        <v>1.0349999999999999</v>
      </c>
      <c r="S260" s="163">
        <v>1.0249999999999999</v>
      </c>
      <c r="T260" s="163">
        <v>1.02</v>
      </c>
      <c r="U260" s="163">
        <v>1.03</v>
      </c>
      <c r="V260" s="123"/>
      <c r="W260" s="124">
        <v>1.2</v>
      </c>
      <c r="X260" s="125">
        <f t="shared" si="13"/>
        <v>0</v>
      </c>
      <c r="Y260" s="126"/>
      <c r="BP260" s="166"/>
      <c r="BQ260" s="174"/>
    </row>
    <row r="261" spans="1:69" s="122" customFormat="1" ht="18.75" hidden="1" x14ac:dyDescent="0.25">
      <c r="A261" s="181"/>
      <c r="B261" s="182"/>
      <c r="C261" s="182"/>
      <c r="D261" s="182"/>
      <c r="E261" s="183" t="s">
        <v>5344</v>
      </c>
      <c r="F261" s="184"/>
      <c r="G261" s="185"/>
      <c r="H261" s="186"/>
      <c r="I261" s="140"/>
      <c r="J261" s="140"/>
      <c r="K261" s="140"/>
      <c r="L261" s="187">
        <v>197962</v>
      </c>
      <c r="M261" s="188"/>
      <c r="N261" s="188"/>
      <c r="O261" s="189"/>
      <c r="P261" s="163">
        <v>1.052</v>
      </c>
      <c r="Q261" s="163">
        <v>1.0209999999999999</v>
      </c>
      <c r="R261" s="163">
        <v>1.0349999999999999</v>
      </c>
      <c r="S261" s="163">
        <v>1.0249999999999999</v>
      </c>
      <c r="T261" s="163">
        <v>1.02</v>
      </c>
      <c r="U261" s="163">
        <v>1.03</v>
      </c>
      <c r="V261" s="123"/>
      <c r="W261" s="124">
        <v>1.2</v>
      </c>
      <c r="X261" s="125">
        <f t="shared" si="13"/>
        <v>0</v>
      </c>
      <c r="Y261" s="126"/>
      <c r="BP261" s="166"/>
      <c r="BQ261" s="174"/>
    </row>
    <row r="262" spans="1:69" s="122" customFormat="1" ht="18.75" hidden="1" x14ac:dyDescent="0.25">
      <c r="A262" s="181"/>
      <c r="B262" s="182"/>
      <c r="C262" s="182"/>
      <c r="D262" s="182"/>
      <c r="E262" s="183" t="s">
        <v>47</v>
      </c>
      <c r="F262" s="184"/>
      <c r="G262" s="185"/>
      <c r="H262" s="186"/>
      <c r="I262" s="140"/>
      <c r="J262" s="140"/>
      <c r="K262" s="140"/>
      <c r="L262" s="187">
        <v>1182904</v>
      </c>
      <c r="M262" s="188"/>
      <c r="N262" s="188"/>
      <c r="O262" s="189"/>
      <c r="P262" s="163">
        <v>1.052</v>
      </c>
      <c r="Q262" s="163">
        <v>1.0209999999999999</v>
      </c>
      <c r="R262" s="163">
        <v>1.0349999999999999</v>
      </c>
      <c r="S262" s="163">
        <v>1.0249999999999999</v>
      </c>
      <c r="T262" s="163">
        <v>1.02</v>
      </c>
      <c r="U262" s="163">
        <v>1.03</v>
      </c>
      <c r="V262" s="123"/>
      <c r="W262" s="124">
        <v>1.2</v>
      </c>
      <c r="X262" s="125">
        <f t="shared" si="13"/>
        <v>0</v>
      </c>
      <c r="Y262" s="126"/>
      <c r="BP262" s="166"/>
      <c r="BQ262" s="174"/>
    </row>
    <row r="263" spans="1:69" s="122" customFormat="1" ht="67.5" x14ac:dyDescent="0.25">
      <c r="A263" s="242" t="s">
        <v>493</v>
      </c>
      <c r="B263" s="243" t="s">
        <v>2281</v>
      </c>
      <c r="C263" s="368" t="s">
        <v>1766</v>
      </c>
      <c r="D263" s="368"/>
      <c r="E263" s="368"/>
      <c r="F263" s="244" t="s">
        <v>265</v>
      </c>
      <c r="G263" s="245">
        <v>721</v>
      </c>
      <c r="H263" s="171">
        <v>131.01</v>
      </c>
      <c r="I263" s="171"/>
      <c r="J263" s="171">
        <v>131.01</v>
      </c>
      <c r="K263" s="172" t="s">
        <v>42</v>
      </c>
      <c r="L263" s="171">
        <v>808562</v>
      </c>
      <c r="M263" s="171"/>
      <c r="N263" s="173"/>
      <c r="O263" s="247">
        <v>808562</v>
      </c>
      <c r="P263" s="163">
        <v>1.052</v>
      </c>
      <c r="Q263" s="163">
        <v>1.0209999999999999</v>
      </c>
      <c r="R263" s="163">
        <v>1.0349999999999999</v>
      </c>
      <c r="S263" s="163">
        <v>1.0249999999999999</v>
      </c>
      <c r="T263" s="163">
        <v>1.02</v>
      </c>
      <c r="U263" s="163">
        <v>1.03</v>
      </c>
      <c r="V263" s="248">
        <f t="shared" si="14"/>
        <v>967957.79260001495</v>
      </c>
      <c r="W263" s="249">
        <v>1.2</v>
      </c>
      <c r="X263" s="250">
        <f t="shared" si="13"/>
        <v>1161549.3511200179</v>
      </c>
      <c r="Y263" s="253">
        <f t="shared" si="15"/>
        <v>1611.0254523162523</v>
      </c>
      <c r="BP263" s="166"/>
      <c r="BQ263" s="174"/>
    </row>
    <row r="264" spans="1:69" s="122" customFormat="1" ht="18.75" hidden="1" x14ac:dyDescent="0.25">
      <c r="A264" s="175"/>
      <c r="B264" s="176"/>
      <c r="C264" s="177" t="s">
        <v>5345</v>
      </c>
      <c r="D264" s="178"/>
      <c r="E264" s="178"/>
      <c r="F264" s="179"/>
      <c r="G264" s="178"/>
      <c r="H264" s="178"/>
      <c r="I264" s="178"/>
      <c r="J264" s="178"/>
      <c r="K264" s="178"/>
      <c r="L264" s="178"/>
      <c r="M264" s="178"/>
      <c r="N264" s="178"/>
      <c r="O264" s="180"/>
      <c r="P264" s="163">
        <v>1.052</v>
      </c>
      <c r="Q264" s="163">
        <v>1.0209999999999999</v>
      </c>
      <c r="R264" s="163">
        <v>1.0349999999999999</v>
      </c>
      <c r="S264" s="163">
        <v>1.0249999999999999</v>
      </c>
      <c r="T264" s="163">
        <v>1.02</v>
      </c>
      <c r="U264" s="163">
        <v>1.03</v>
      </c>
      <c r="V264" s="123"/>
      <c r="W264" s="124">
        <v>1.2</v>
      </c>
      <c r="X264" s="125">
        <f t="shared" si="13"/>
        <v>0</v>
      </c>
      <c r="Y264" s="126"/>
      <c r="BP264" s="166"/>
      <c r="BQ264" s="174"/>
    </row>
    <row r="265" spans="1:69" s="122" customFormat="1" ht="67.5" x14ac:dyDescent="0.25">
      <c r="A265" s="242" t="s">
        <v>494</v>
      </c>
      <c r="B265" s="243" t="s">
        <v>2281</v>
      </c>
      <c r="C265" s="368" t="s">
        <v>3482</v>
      </c>
      <c r="D265" s="368"/>
      <c r="E265" s="368"/>
      <c r="F265" s="244" t="s">
        <v>265</v>
      </c>
      <c r="G265" s="245">
        <v>2369</v>
      </c>
      <c r="H265" s="171">
        <v>237.03</v>
      </c>
      <c r="I265" s="171"/>
      <c r="J265" s="171">
        <v>237.03</v>
      </c>
      <c r="K265" s="172" t="s">
        <v>42</v>
      </c>
      <c r="L265" s="171">
        <v>4806646</v>
      </c>
      <c r="M265" s="171"/>
      <c r="N265" s="173"/>
      <c r="O265" s="247">
        <v>4806646</v>
      </c>
      <c r="P265" s="163">
        <v>1.052</v>
      </c>
      <c r="Q265" s="163">
        <v>1.0209999999999999</v>
      </c>
      <c r="R265" s="163">
        <v>1.0349999999999999</v>
      </c>
      <c r="S265" s="163">
        <v>1.0249999999999999</v>
      </c>
      <c r="T265" s="163">
        <v>1.02</v>
      </c>
      <c r="U265" s="163">
        <v>1.03</v>
      </c>
      <c r="V265" s="248">
        <f t="shared" si="14"/>
        <v>5754203.6998643167</v>
      </c>
      <c r="W265" s="249">
        <v>1.2</v>
      </c>
      <c r="X265" s="250">
        <f t="shared" si="13"/>
        <v>6905044.4398371801</v>
      </c>
      <c r="Y265" s="251">
        <f t="shared" si="15"/>
        <v>2914.7507133124441</v>
      </c>
      <c r="BP265" s="166"/>
      <c r="BQ265" s="174"/>
    </row>
    <row r="266" spans="1:69" s="122" customFormat="1" ht="18.75" hidden="1" x14ac:dyDescent="0.25">
      <c r="A266" s="175"/>
      <c r="B266" s="176"/>
      <c r="C266" s="177" t="s">
        <v>5346</v>
      </c>
      <c r="D266" s="178"/>
      <c r="E266" s="178"/>
      <c r="F266" s="179"/>
      <c r="G266" s="178"/>
      <c r="H266" s="178"/>
      <c r="I266" s="178"/>
      <c r="J266" s="178"/>
      <c r="K266" s="178"/>
      <c r="L266" s="178"/>
      <c r="M266" s="178"/>
      <c r="N266" s="178"/>
      <c r="O266" s="180"/>
      <c r="P266" s="163">
        <v>1.052</v>
      </c>
      <c r="Q266" s="163">
        <v>1.0209999999999999</v>
      </c>
      <c r="R266" s="163">
        <v>1.0349999999999999</v>
      </c>
      <c r="S266" s="163">
        <v>1.0249999999999999</v>
      </c>
      <c r="T266" s="163">
        <v>1.02</v>
      </c>
      <c r="U266" s="163">
        <v>1.03</v>
      </c>
      <c r="V266" s="123"/>
      <c r="W266" s="124">
        <v>1.2</v>
      </c>
      <c r="X266" s="125">
        <f t="shared" si="13"/>
        <v>0</v>
      </c>
      <c r="Y266" s="126"/>
      <c r="BP266" s="166"/>
      <c r="BQ266" s="174"/>
    </row>
    <row r="267" spans="1:69" s="122" customFormat="1" ht="67.5" x14ac:dyDescent="0.25">
      <c r="A267" s="242" t="s">
        <v>495</v>
      </c>
      <c r="B267" s="243" t="s">
        <v>3249</v>
      </c>
      <c r="C267" s="368" t="s">
        <v>1768</v>
      </c>
      <c r="D267" s="368"/>
      <c r="E267" s="368"/>
      <c r="F267" s="244" t="s">
        <v>437</v>
      </c>
      <c r="G267" s="245">
        <v>300</v>
      </c>
      <c r="H267" s="171">
        <v>977.82</v>
      </c>
      <c r="I267" s="171"/>
      <c r="J267" s="171">
        <v>977.82</v>
      </c>
      <c r="K267" s="172" t="s">
        <v>42</v>
      </c>
      <c r="L267" s="171">
        <v>2511042</v>
      </c>
      <c r="M267" s="171"/>
      <c r="N267" s="173"/>
      <c r="O267" s="247">
        <v>2511042</v>
      </c>
      <c r="P267" s="163">
        <v>1.052</v>
      </c>
      <c r="Q267" s="163">
        <v>1.0209999999999999</v>
      </c>
      <c r="R267" s="163">
        <v>1.0349999999999999</v>
      </c>
      <c r="S267" s="163">
        <v>1.0249999999999999</v>
      </c>
      <c r="T267" s="163">
        <v>1.02</v>
      </c>
      <c r="U267" s="163">
        <v>1.03</v>
      </c>
      <c r="V267" s="248">
        <f t="shared" si="14"/>
        <v>3006056.024703024</v>
      </c>
      <c r="W267" s="249">
        <v>1.2</v>
      </c>
      <c r="X267" s="250">
        <f t="shared" si="13"/>
        <v>3607267.2296436285</v>
      </c>
      <c r="Y267" s="251">
        <f t="shared" si="15"/>
        <v>12024.224098812096</v>
      </c>
      <c r="BP267" s="166"/>
      <c r="BQ267" s="174"/>
    </row>
    <row r="268" spans="1:69" s="122" customFormat="1" ht="67.5" x14ac:dyDescent="0.25">
      <c r="A268" s="242" t="s">
        <v>496</v>
      </c>
      <c r="B268" s="243" t="s">
        <v>3245</v>
      </c>
      <c r="C268" s="368" t="s">
        <v>1770</v>
      </c>
      <c r="D268" s="368"/>
      <c r="E268" s="368"/>
      <c r="F268" s="244" t="s">
        <v>437</v>
      </c>
      <c r="G268" s="245">
        <v>195</v>
      </c>
      <c r="H268" s="171">
        <v>72.86</v>
      </c>
      <c r="I268" s="171"/>
      <c r="J268" s="171">
        <v>72.86</v>
      </c>
      <c r="K268" s="172" t="s">
        <v>42</v>
      </c>
      <c r="L268" s="171">
        <v>121618</v>
      </c>
      <c r="M268" s="171"/>
      <c r="N268" s="173"/>
      <c r="O268" s="247">
        <v>121618</v>
      </c>
      <c r="P268" s="163">
        <v>1.052</v>
      </c>
      <c r="Q268" s="163">
        <v>1.0209999999999999</v>
      </c>
      <c r="R268" s="163">
        <v>1.0349999999999999</v>
      </c>
      <c r="S268" s="163">
        <v>1.0249999999999999</v>
      </c>
      <c r="T268" s="163">
        <v>1.02</v>
      </c>
      <c r="U268" s="163">
        <v>1.03</v>
      </c>
      <c r="V268" s="248">
        <f t="shared" si="14"/>
        <v>145593.15280761226</v>
      </c>
      <c r="W268" s="249">
        <v>1.2</v>
      </c>
      <c r="X268" s="250">
        <f t="shared" si="13"/>
        <v>174711.7833691347</v>
      </c>
      <c r="Y268" s="251">
        <f t="shared" si="15"/>
        <v>895.95786343146005</v>
      </c>
      <c r="BP268" s="166"/>
      <c r="BQ268" s="174"/>
    </row>
    <row r="269" spans="1:69" s="122" customFormat="1" ht="67.5" x14ac:dyDescent="0.25">
      <c r="A269" s="242" t="s">
        <v>498</v>
      </c>
      <c r="B269" s="243" t="s">
        <v>1911</v>
      </c>
      <c r="C269" s="368" t="s">
        <v>3897</v>
      </c>
      <c r="D269" s="368"/>
      <c r="E269" s="368"/>
      <c r="F269" s="244" t="s">
        <v>437</v>
      </c>
      <c r="G269" s="245">
        <v>1460</v>
      </c>
      <c r="H269" s="171">
        <v>4.28</v>
      </c>
      <c r="I269" s="171"/>
      <c r="J269" s="171">
        <v>4.28</v>
      </c>
      <c r="K269" s="172" t="s">
        <v>42</v>
      </c>
      <c r="L269" s="171">
        <v>53490</v>
      </c>
      <c r="M269" s="171"/>
      <c r="N269" s="173"/>
      <c r="O269" s="247">
        <v>53490</v>
      </c>
      <c r="P269" s="163">
        <v>1.052</v>
      </c>
      <c r="Q269" s="163">
        <v>1.0209999999999999</v>
      </c>
      <c r="R269" s="163">
        <v>1.0349999999999999</v>
      </c>
      <c r="S269" s="163">
        <v>1.0249999999999999</v>
      </c>
      <c r="T269" s="163">
        <v>1.02</v>
      </c>
      <c r="U269" s="163">
        <v>1.03</v>
      </c>
      <c r="V269" s="248">
        <f t="shared" si="14"/>
        <v>64034.746038244179</v>
      </c>
      <c r="W269" s="249">
        <v>1.2</v>
      </c>
      <c r="X269" s="250">
        <f t="shared" si="13"/>
        <v>76841.695245893017</v>
      </c>
      <c r="Y269" s="251">
        <f t="shared" si="15"/>
        <v>52.631298113625355</v>
      </c>
      <c r="BP269" s="166"/>
      <c r="BQ269" s="174"/>
    </row>
    <row r="270" spans="1:69" s="122" customFormat="1" ht="67.5" x14ac:dyDescent="0.25">
      <c r="A270" s="242" t="s">
        <v>500</v>
      </c>
      <c r="B270" s="243" t="s">
        <v>1911</v>
      </c>
      <c r="C270" s="368" t="s">
        <v>2779</v>
      </c>
      <c r="D270" s="368"/>
      <c r="E270" s="368"/>
      <c r="F270" s="244" t="s">
        <v>437</v>
      </c>
      <c r="G270" s="245">
        <v>4600</v>
      </c>
      <c r="H270" s="171">
        <v>2.96</v>
      </c>
      <c r="I270" s="171"/>
      <c r="J270" s="171">
        <v>2.96</v>
      </c>
      <c r="K270" s="172" t="s">
        <v>42</v>
      </c>
      <c r="L270" s="171">
        <v>116553</v>
      </c>
      <c r="M270" s="171"/>
      <c r="N270" s="173"/>
      <c r="O270" s="247">
        <v>116553</v>
      </c>
      <c r="P270" s="163">
        <v>1.052</v>
      </c>
      <c r="Q270" s="163">
        <v>1.0209999999999999</v>
      </c>
      <c r="R270" s="163">
        <v>1.0349999999999999</v>
      </c>
      <c r="S270" s="163">
        <v>1.0249999999999999</v>
      </c>
      <c r="T270" s="163">
        <v>1.02</v>
      </c>
      <c r="U270" s="163">
        <v>1.03</v>
      </c>
      <c r="V270" s="248">
        <f t="shared" si="14"/>
        <v>139529.66451664749</v>
      </c>
      <c r="W270" s="249">
        <v>1.2</v>
      </c>
      <c r="X270" s="250">
        <f t="shared" si="13"/>
        <v>167435.59741997698</v>
      </c>
      <c r="Y270" s="251">
        <f t="shared" si="15"/>
        <v>36.399042917386303</v>
      </c>
      <c r="BP270" s="166"/>
      <c r="BQ270" s="174"/>
    </row>
    <row r="271" spans="1:69" s="122" customFormat="1" ht="67.5" x14ac:dyDescent="0.25">
      <c r="A271" s="242" t="s">
        <v>502</v>
      </c>
      <c r="B271" s="243" t="s">
        <v>2286</v>
      </c>
      <c r="C271" s="368" t="s">
        <v>5347</v>
      </c>
      <c r="D271" s="368"/>
      <c r="E271" s="368"/>
      <c r="F271" s="244" t="s">
        <v>437</v>
      </c>
      <c r="G271" s="245">
        <v>7000</v>
      </c>
      <c r="H271" s="171">
        <v>1.57</v>
      </c>
      <c r="I271" s="171"/>
      <c r="J271" s="171">
        <v>1.57</v>
      </c>
      <c r="K271" s="172" t="s">
        <v>42</v>
      </c>
      <c r="L271" s="171">
        <v>94074</v>
      </c>
      <c r="M271" s="171"/>
      <c r="N271" s="173"/>
      <c r="O271" s="247">
        <v>94074</v>
      </c>
      <c r="P271" s="163">
        <v>1.052</v>
      </c>
      <c r="Q271" s="163">
        <v>1.0209999999999999</v>
      </c>
      <c r="R271" s="163">
        <v>1.0349999999999999</v>
      </c>
      <c r="S271" s="163">
        <v>1.0249999999999999</v>
      </c>
      <c r="T271" s="163">
        <v>1.02</v>
      </c>
      <c r="U271" s="163">
        <v>1.03</v>
      </c>
      <c r="V271" s="248">
        <f t="shared" si="14"/>
        <v>112619.26899984638</v>
      </c>
      <c r="W271" s="249">
        <v>1.2</v>
      </c>
      <c r="X271" s="250">
        <f t="shared" si="13"/>
        <v>135143.12279981564</v>
      </c>
      <c r="Y271" s="251">
        <f t="shared" si="15"/>
        <v>19.306160399973663</v>
      </c>
      <c r="BP271" s="166"/>
      <c r="BQ271" s="174"/>
    </row>
    <row r="272" spans="1:69" s="122" customFormat="1" ht="18.75" hidden="1" x14ac:dyDescent="0.25">
      <c r="A272" s="175"/>
      <c r="B272" s="176"/>
      <c r="C272" s="177" t="s">
        <v>5348</v>
      </c>
      <c r="D272" s="178"/>
      <c r="E272" s="178"/>
      <c r="F272" s="179"/>
      <c r="G272" s="178"/>
      <c r="H272" s="178"/>
      <c r="I272" s="178"/>
      <c r="J272" s="178"/>
      <c r="K272" s="178"/>
      <c r="L272" s="178"/>
      <c r="M272" s="178"/>
      <c r="N272" s="178"/>
      <c r="O272" s="180"/>
      <c r="P272" s="163">
        <v>1.052</v>
      </c>
      <c r="Q272" s="163">
        <v>1.0209999999999999</v>
      </c>
      <c r="R272" s="163">
        <v>1.0349999999999999</v>
      </c>
      <c r="S272" s="163">
        <v>1.0249999999999999</v>
      </c>
      <c r="T272" s="163">
        <v>1.02</v>
      </c>
      <c r="U272" s="163">
        <v>1.03</v>
      </c>
      <c r="V272" s="123"/>
      <c r="W272" s="124">
        <v>1.2</v>
      </c>
      <c r="X272" s="125">
        <f t="shared" si="13"/>
        <v>0</v>
      </c>
      <c r="Y272" s="126"/>
      <c r="BP272" s="166"/>
      <c r="BQ272" s="174"/>
    </row>
    <row r="273" spans="1:69" s="122" customFormat="1" ht="67.5" x14ac:dyDescent="0.25">
      <c r="A273" s="242" t="s">
        <v>504</v>
      </c>
      <c r="B273" s="243" t="s">
        <v>1741</v>
      </c>
      <c r="C273" s="368" t="s">
        <v>1784</v>
      </c>
      <c r="D273" s="368"/>
      <c r="E273" s="368"/>
      <c r="F273" s="244" t="s">
        <v>437</v>
      </c>
      <c r="G273" s="245">
        <v>8484</v>
      </c>
      <c r="H273" s="171">
        <v>1.67</v>
      </c>
      <c r="I273" s="171"/>
      <c r="J273" s="171">
        <v>1.67</v>
      </c>
      <c r="K273" s="172" t="s">
        <v>42</v>
      </c>
      <c r="L273" s="171">
        <v>121280</v>
      </c>
      <c r="M273" s="171"/>
      <c r="N273" s="173"/>
      <c r="O273" s="247">
        <v>121280</v>
      </c>
      <c r="P273" s="163">
        <v>1.052</v>
      </c>
      <c r="Q273" s="163">
        <v>1.0209999999999999</v>
      </c>
      <c r="R273" s="163">
        <v>1.0349999999999999</v>
      </c>
      <c r="S273" s="163">
        <v>1.0249999999999999</v>
      </c>
      <c r="T273" s="163">
        <v>1.02</v>
      </c>
      <c r="U273" s="163">
        <v>1.03</v>
      </c>
      <c r="V273" s="248">
        <f t="shared" si="14"/>
        <v>145188.52120991316</v>
      </c>
      <c r="W273" s="249">
        <v>1.2</v>
      </c>
      <c r="X273" s="250">
        <f t="shared" si="13"/>
        <v>174226.22545189579</v>
      </c>
      <c r="Y273" s="251">
        <f t="shared" si="15"/>
        <v>20.535858728417704</v>
      </c>
      <c r="BP273" s="166"/>
      <c r="BQ273" s="174"/>
    </row>
    <row r="274" spans="1:69" s="122" customFormat="1" ht="67.5" x14ac:dyDescent="0.25">
      <c r="A274" s="242" t="s">
        <v>506</v>
      </c>
      <c r="B274" s="243" t="s">
        <v>5349</v>
      </c>
      <c r="C274" s="368" t="s">
        <v>1787</v>
      </c>
      <c r="D274" s="368"/>
      <c r="E274" s="368"/>
      <c r="F274" s="244" t="s">
        <v>437</v>
      </c>
      <c r="G274" s="245">
        <v>3636</v>
      </c>
      <c r="H274" s="171">
        <v>3.01</v>
      </c>
      <c r="I274" s="171"/>
      <c r="J274" s="171">
        <v>3.01</v>
      </c>
      <c r="K274" s="172" t="s">
        <v>42</v>
      </c>
      <c r="L274" s="171">
        <v>93684</v>
      </c>
      <c r="M274" s="171"/>
      <c r="N274" s="173"/>
      <c r="O274" s="247">
        <v>93684</v>
      </c>
      <c r="P274" s="163">
        <v>1.052</v>
      </c>
      <c r="Q274" s="163">
        <v>1.0209999999999999</v>
      </c>
      <c r="R274" s="163">
        <v>1.0349999999999999</v>
      </c>
      <c r="S274" s="163">
        <v>1.0249999999999999</v>
      </c>
      <c r="T274" s="163">
        <v>1.02</v>
      </c>
      <c r="U274" s="163">
        <v>1.03</v>
      </c>
      <c r="V274" s="248">
        <f t="shared" si="14"/>
        <v>112152.38638711661</v>
      </c>
      <c r="W274" s="249">
        <v>1.2</v>
      </c>
      <c r="X274" s="250">
        <f t="shared" si="13"/>
        <v>134582.86366453994</v>
      </c>
      <c r="Y274" s="251">
        <f t="shared" si="15"/>
        <v>37.013988906639149</v>
      </c>
      <c r="BP274" s="166"/>
      <c r="BQ274" s="174"/>
    </row>
    <row r="275" spans="1:69" s="122" customFormat="1" ht="67.5" x14ac:dyDescent="0.25">
      <c r="A275" s="242" t="s">
        <v>508</v>
      </c>
      <c r="B275" s="243" t="s">
        <v>1743</v>
      </c>
      <c r="C275" s="368" t="s">
        <v>5350</v>
      </c>
      <c r="D275" s="368"/>
      <c r="E275" s="368"/>
      <c r="F275" s="244" t="s">
        <v>437</v>
      </c>
      <c r="G275" s="245">
        <v>1000</v>
      </c>
      <c r="H275" s="171">
        <v>70.83</v>
      </c>
      <c r="I275" s="171"/>
      <c r="J275" s="171">
        <v>70.83</v>
      </c>
      <c r="K275" s="172" t="s">
        <v>42</v>
      </c>
      <c r="L275" s="171">
        <v>606305</v>
      </c>
      <c r="M275" s="171"/>
      <c r="N275" s="173"/>
      <c r="O275" s="247">
        <v>606305</v>
      </c>
      <c r="P275" s="163">
        <v>1.052</v>
      </c>
      <c r="Q275" s="163">
        <v>1.0209999999999999</v>
      </c>
      <c r="R275" s="163">
        <v>1.0349999999999999</v>
      </c>
      <c r="S275" s="163">
        <v>1.0249999999999999</v>
      </c>
      <c r="T275" s="163">
        <v>1.02</v>
      </c>
      <c r="U275" s="163">
        <v>1.03</v>
      </c>
      <c r="V275" s="248">
        <f t="shared" si="14"/>
        <v>725828.87823364441</v>
      </c>
      <c r="W275" s="249">
        <v>1.2</v>
      </c>
      <c r="X275" s="250">
        <f t="shared" si="13"/>
        <v>870994.65388037323</v>
      </c>
      <c r="Y275" s="251">
        <f t="shared" si="15"/>
        <v>870.99465388037322</v>
      </c>
      <c r="BP275" s="166"/>
      <c r="BQ275" s="174"/>
    </row>
    <row r="276" spans="1:69" s="122" customFormat="1" ht="67.5" x14ac:dyDescent="0.25">
      <c r="A276" s="242" t="s">
        <v>510</v>
      </c>
      <c r="B276" s="243" t="s">
        <v>1737</v>
      </c>
      <c r="C276" s="368" t="s">
        <v>5147</v>
      </c>
      <c r="D276" s="368"/>
      <c r="E276" s="368"/>
      <c r="F276" s="244" t="s">
        <v>437</v>
      </c>
      <c r="G276" s="245">
        <v>1000</v>
      </c>
      <c r="H276" s="171">
        <v>311.04000000000002</v>
      </c>
      <c r="I276" s="171"/>
      <c r="J276" s="171">
        <v>311.04000000000002</v>
      </c>
      <c r="K276" s="172" t="s">
        <v>42</v>
      </c>
      <c r="L276" s="171">
        <v>2662502</v>
      </c>
      <c r="M276" s="171"/>
      <c r="N276" s="173"/>
      <c r="O276" s="247">
        <v>2662502</v>
      </c>
      <c r="P276" s="163">
        <v>1.052</v>
      </c>
      <c r="Q276" s="163">
        <v>1.0209999999999999</v>
      </c>
      <c r="R276" s="163">
        <v>1.0349999999999999</v>
      </c>
      <c r="S276" s="163">
        <v>1.0249999999999999</v>
      </c>
      <c r="T276" s="163">
        <v>1.02</v>
      </c>
      <c r="U276" s="163">
        <v>1.03</v>
      </c>
      <c r="V276" s="248">
        <f t="shared" si="14"/>
        <v>3187374.0773287951</v>
      </c>
      <c r="W276" s="249">
        <v>1.2</v>
      </c>
      <c r="X276" s="250">
        <f t="shared" si="13"/>
        <v>3824848.8927945541</v>
      </c>
      <c r="Y276" s="251">
        <f t="shared" si="15"/>
        <v>3824.8488927945541</v>
      </c>
      <c r="BP276" s="166"/>
      <c r="BQ276" s="174"/>
    </row>
    <row r="277" spans="1:69" s="122" customFormat="1" ht="67.5" x14ac:dyDescent="0.25">
      <c r="A277" s="242" t="s">
        <v>511</v>
      </c>
      <c r="B277" s="243" t="s">
        <v>2838</v>
      </c>
      <c r="C277" s="368" t="s">
        <v>5351</v>
      </c>
      <c r="D277" s="368"/>
      <c r="E277" s="368"/>
      <c r="F277" s="244" t="s">
        <v>437</v>
      </c>
      <c r="G277" s="245">
        <v>1000</v>
      </c>
      <c r="H277" s="171">
        <v>23.04</v>
      </c>
      <c r="I277" s="171"/>
      <c r="J277" s="171">
        <v>23.04</v>
      </c>
      <c r="K277" s="172" t="s">
        <v>42</v>
      </c>
      <c r="L277" s="171">
        <v>197222</v>
      </c>
      <c r="M277" s="171"/>
      <c r="N277" s="173"/>
      <c r="O277" s="247">
        <v>197222</v>
      </c>
      <c r="P277" s="163">
        <v>1.052</v>
      </c>
      <c r="Q277" s="163">
        <v>1.0209999999999999</v>
      </c>
      <c r="R277" s="163">
        <v>1.0349999999999999</v>
      </c>
      <c r="S277" s="163">
        <v>1.0249999999999999</v>
      </c>
      <c r="T277" s="163">
        <v>1.02</v>
      </c>
      <c r="U277" s="163">
        <v>1.03</v>
      </c>
      <c r="V277" s="248">
        <f t="shared" si="14"/>
        <v>236101.34012253874</v>
      </c>
      <c r="W277" s="249">
        <v>1.2</v>
      </c>
      <c r="X277" s="250">
        <f t="shared" si="13"/>
        <v>283321.60814704647</v>
      </c>
      <c r="Y277" s="251">
        <f t="shared" si="15"/>
        <v>283.32160814704645</v>
      </c>
      <c r="BP277" s="166"/>
      <c r="BQ277" s="174"/>
    </row>
    <row r="278" spans="1:69" s="122" customFormat="1" ht="67.5" x14ac:dyDescent="0.25">
      <c r="A278" s="242" t="s">
        <v>515</v>
      </c>
      <c r="B278" s="243" t="s">
        <v>1778</v>
      </c>
      <c r="C278" s="368" t="s">
        <v>1884</v>
      </c>
      <c r="D278" s="368"/>
      <c r="E278" s="368"/>
      <c r="F278" s="244" t="s">
        <v>437</v>
      </c>
      <c r="G278" s="245">
        <v>2000</v>
      </c>
      <c r="H278" s="171">
        <v>1.17</v>
      </c>
      <c r="I278" s="171"/>
      <c r="J278" s="171">
        <v>1.17</v>
      </c>
      <c r="K278" s="172" t="s">
        <v>42</v>
      </c>
      <c r="L278" s="171">
        <v>20030</v>
      </c>
      <c r="M278" s="171"/>
      <c r="N278" s="173"/>
      <c r="O278" s="247">
        <v>20030</v>
      </c>
      <c r="P278" s="163">
        <v>1.052</v>
      </c>
      <c r="Q278" s="163">
        <v>1.0209999999999999</v>
      </c>
      <c r="R278" s="163">
        <v>1.0349999999999999</v>
      </c>
      <c r="S278" s="163">
        <v>1.0249999999999999</v>
      </c>
      <c r="T278" s="163">
        <v>1.02</v>
      </c>
      <c r="U278" s="163">
        <v>1.03</v>
      </c>
      <c r="V278" s="248">
        <f t="shared" si="14"/>
        <v>23978.612135839052</v>
      </c>
      <c r="W278" s="249">
        <v>1.2</v>
      </c>
      <c r="X278" s="250">
        <f t="shared" si="13"/>
        <v>28774.334563006862</v>
      </c>
      <c r="Y278" s="251">
        <f t="shared" si="15"/>
        <v>14.38716728150343</v>
      </c>
      <c r="BP278" s="166"/>
      <c r="BQ278" s="174"/>
    </row>
    <row r="279" spans="1:69" s="122" customFormat="1" ht="18.75" hidden="1" x14ac:dyDescent="0.25">
      <c r="A279" s="371" t="s">
        <v>5352</v>
      </c>
      <c r="B279" s="372"/>
      <c r="C279" s="372"/>
      <c r="D279" s="372"/>
      <c r="E279" s="372"/>
      <c r="F279" s="372"/>
      <c r="G279" s="372"/>
      <c r="H279" s="372"/>
      <c r="I279" s="372"/>
      <c r="J279" s="372"/>
      <c r="K279" s="372"/>
      <c r="L279" s="372"/>
      <c r="M279" s="372"/>
      <c r="N279" s="372"/>
      <c r="O279" s="373"/>
      <c r="P279" s="163">
        <v>1.052</v>
      </c>
      <c r="Q279" s="163">
        <v>1.0209999999999999</v>
      </c>
      <c r="R279" s="163">
        <v>1.0349999999999999</v>
      </c>
      <c r="S279" s="163">
        <v>1.0249999999999999</v>
      </c>
      <c r="T279" s="163">
        <v>1.02</v>
      </c>
      <c r="U279" s="163">
        <v>1.03</v>
      </c>
      <c r="V279" s="123"/>
      <c r="W279" s="124">
        <v>1.2</v>
      </c>
      <c r="X279" s="125">
        <f t="shared" si="13"/>
        <v>0</v>
      </c>
      <c r="Y279" s="126"/>
      <c r="BP279" s="166"/>
      <c r="BQ279" s="174"/>
    </row>
    <row r="280" spans="1:69" s="122" customFormat="1" ht="67.5" x14ac:dyDescent="0.25">
      <c r="A280" s="242" t="s">
        <v>517</v>
      </c>
      <c r="B280" s="243" t="s">
        <v>3245</v>
      </c>
      <c r="C280" s="368" t="s">
        <v>1770</v>
      </c>
      <c r="D280" s="368"/>
      <c r="E280" s="368"/>
      <c r="F280" s="244" t="s">
        <v>437</v>
      </c>
      <c r="G280" s="245">
        <v>250</v>
      </c>
      <c r="H280" s="171">
        <v>72.86</v>
      </c>
      <c r="I280" s="171"/>
      <c r="J280" s="171">
        <v>72.86</v>
      </c>
      <c r="K280" s="172" t="s">
        <v>42</v>
      </c>
      <c r="L280" s="171">
        <v>155920</v>
      </c>
      <c r="M280" s="171"/>
      <c r="N280" s="173"/>
      <c r="O280" s="247">
        <v>155920</v>
      </c>
      <c r="P280" s="163">
        <v>1.052</v>
      </c>
      <c r="Q280" s="163">
        <v>1.0209999999999999</v>
      </c>
      <c r="R280" s="163">
        <v>1.0349999999999999</v>
      </c>
      <c r="S280" s="163">
        <v>1.0249999999999999</v>
      </c>
      <c r="T280" s="163">
        <v>1.02</v>
      </c>
      <c r="U280" s="163">
        <v>1.03</v>
      </c>
      <c r="V280" s="248">
        <f t="shared" si="14"/>
        <v>186657.27429955191</v>
      </c>
      <c r="W280" s="249">
        <v>1.2</v>
      </c>
      <c r="X280" s="250">
        <f t="shared" si="13"/>
        <v>223988.72915946229</v>
      </c>
      <c r="Y280" s="252">
        <f t="shared" si="15"/>
        <v>895.95491663784912</v>
      </c>
      <c r="BP280" s="166"/>
      <c r="BQ280" s="174"/>
    </row>
    <row r="281" spans="1:69" s="122" customFormat="1" ht="67.5" x14ac:dyDescent="0.25">
      <c r="A281" s="242" t="s">
        <v>522</v>
      </c>
      <c r="B281" s="243" t="s">
        <v>5353</v>
      </c>
      <c r="C281" s="368" t="s">
        <v>5354</v>
      </c>
      <c r="D281" s="368"/>
      <c r="E281" s="368"/>
      <c r="F281" s="244" t="s">
        <v>437</v>
      </c>
      <c r="G281" s="245">
        <v>400</v>
      </c>
      <c r="H281" s="171">
        <v>6.03</v>
      </c>
      <c r="I281" s="171"/>
      <c r="J281" s="171">
        <v>6.03</v>
      </c>
      <c r="K281" s="172" t="s">
        <v>42</v>
      </c>
      <c r="L281" s="171">
        <v>20647</v>
      </c>
      <c r="M281" s="171"/>
      <c r="N281" s="173"/>
      <c r="O281" s="247">
        <v>20647</v>
      </c>
      <c r="P281" s="163">
        <v>1.052</v>
      </c>
      <c r="Q281" s="163">
        <v>1.0209999999999999</v>
      </c>
      <c r="R281" s="163">
        <v>1.0349999999999999</v>
      </c>
      <c r="S281" s="163">
        <v>1.0249999999999999</v>
      </c>
      <c r="T281" s="163">
        <v>1.02</v>
      </c>
      <c r="U281" s="163">
        <v>1.03</v>
      </c>
      <c r="V281" s="248">
        <f t="shared" si="14"/>
        <v>24717.244371875637</v>
      </c>
      <c r="W281" s="249">
        <v>1.2</v>
      </c>
      <c r="X281" s="250">
        <f t="shared" si="13"/>
        <v>29660.693246250761</v>
      </c>
      <c r="Y281" s="251">
        <f t="shared" si="15"/>
        <v>74.151733115626897</v>
      </c>
      <c r="BP281" s="166"/>
      <c r="BQ281" s="174"/>
    </row>
    <row r="282" spans="1:69" s="122" customFormat="1" ht="67.5" hidden="1" x14ac:dyDescent="0.25">
      <c r="A282" s="167" t="s">
        <v>1785</v>
      </c>
      <c r="B282" s="168" t="s">
        <v>1757</v>
      </c>
      <c r="C282" s="370" t="s">
        <v>1758</v>
      </c>
      <c r="D282" s="370"/>
      <c r="E282" s="370"/>
      <c r="F282" s="169" t="s">
        <v>238</v>
      </c>
      <c r="G282" s="202">
        <v>37</v>
      </c>
      <c r="H282" s="171" t="s">
        <v>1759</v>
      </c>
      <c r="I282" s="171" t="s">
        <v>1760</v>
      </c>
      <c r="J282" s="171">
        <v>603.04999999999995</v>
      </c>
      <c r="K282" s="172" t="s">
        <v>42</v>
      </c>
      <c r="L282" s="171">
        <v>750392</v>
      </c>
      <c r="M282" s="171">
        <v>474494</v>
      </c>
      <c r="N282" s="173" t="s">
        <v>5355</v>
      </c>
      <c r="O282" s="171">
        <v>190998</v>
      </c>
      <c r="P282" s="163">
        <v>1.052</v>
      </c>
      <c r="Q282" s="163">
        <v>1.0209999999999999</v>
      </c>
      <c r="R282" s="163">
        <v>1.0349999999999999</v>
      </c>
      <c r="S282" s="163">
        <v>1.0249999999999999</v>
      </c>
      <c r="T282" s="163">
        <v>1.02</v>
      </c>
      <c r="U282" s="163">
        <v>1.03</v>
      </c>
      <c r="V282" s="123">
        <f t="shared" si="14"/>
        <v>228650.37247733338</v>
      </c>
      <c r="W282" s="124">
        <v>1.2</v>
      </c>
      <c r="X282" s="125">
        <f t="shared" si="13"/>
        <v>274380.44697280007</v>
      </c>
      <c r="Y282" s="126">
        <f t="shared" si="15"/>
        <v>7415.6877560216235</v>
      </c>
      <c r="BP282" s="166"/>
      <c r="BQ282" s="174"/>
    </row>
    <row r="283" spans="1:69" s="122" customFormat="1" ht="18.75" hidden="1" x14ac:dyDescent="0.25">
      <c r="A283" s="175"/>
      <c r="B283" s="176"/>
      <c r="C283" s="177" t="s">
        <v>5356</v>
      </c>
      <c r="D283" s="178"/>
      <c r="E283" s="178"/>
      <c r="F283" s="179"/>
      <c r="G283" s="178"/>
      <c r="H283" s="178"/>
      <c r="I283" s="178"/>
      <c r="J283" s="178"/>
      <c r="K283" s="178"/>
      <c r="L283" s="178"/>
      <c r="M283" s="178"/>
      <c r="N283" s="178"/>
      <c r="O283" s="180"/>
      <c r="P283" s="163">
        <v>1.052</v>
      </c>
      <c r="Q283" s="163">
        <v>1.0209999999999999</v>
      </c>
      <c r="R283" s="163">
        <v>1.0349999999999999</v>
      </c>
      <c r="S283" s="163">
        <v>1.0249999999999999</v>
      </c>
      <c r="T283" s="163">
        <v>1.02</v>
      </c>
      <c r="U283" s="163">
        <v>1.03</v>
      </c>
      <c r="V283" s="123"/>
      <c r="W283" s="124">
        <v>1.2</v>
      </c>
      <c r="X283" s="125">
        <f t="shared" si="13"/>
        <v>0</v>
      </c>
      <c r="Y283" s="126"/>
      <c r="BP283" s="166"/>
      <c r="BQ283" s="174"/>
    </row>
    <row r="284" spans="1:69" s="122" customFormat="1" ht="18.75" hidden="1" x14ac:dyDescent="0.25">
      <c r="A284" s="181"/>
      <c r="B284" s="182"/>
      <c r="C284" s="182"/>
      <c r="D284" s="182"/>
      <c r="E284" s="183" t="s">
        <v>5357</v>
      </c>
      <c r="F284" s="184"/>
      <c r="G284" s="185"/>
      <c r="H284" s="186"/>
      <c r="I284" s="140"/>
      <c r="J284" s="140"/>
      <c r="K284" s="140"/>
      <c r="L284" s="187">
        <v>464369</v>
      </c>
      <c r="M284" s="188"/>
      <c r="N284" s="188"/>
      <c r="O284" s="189"/>
      <c r="P284" s="163">
        <v>1.052</v>
      </c>
      <c r="Q284" s="163">
        <v>1.0209999999999999</v>
      </c>
      <c r="R284" s="163">
        <v>1.0349999999999999</v>
      </c>
      <c r="S284" s="163">
        <v>1.0249999999999999</v>
      </c>
      <c r="T284" s="163">
        <v>1.02</v>
      </c>
      <c r="U284" s="163">
        <v>1.03</v>
      </c>
      <c r="V284" s="123"/>
      <c r="W284" s="124">
        <v>1.2</v>
      </c>
      <c r="X284" s="125">
        <f t="shared" si="13"/>
        <v>0</v>
      </c>
      <c r="Y284" s="126"/>
      <c r="BP284" s="166"/>
      <c r="BQ284" s="174"/>
    </row>
    <row r="285" spans="1:69" s="122" customFormat="1" ht="18.75" hidden="1" x14ac:dyDescent="0.25">
      <c r="A285" s="181"/>
      <c r="B285" s="182"/>
      <c r="C285" s="182"/>
      <c r="D285" s="182"/>
      <c r="E285" s="183" t="s">
        <v>5358</v>
      </c>
      <c r="F285" s="184"/>
      <c r="G285" s="185"/>
      <c r="H285" s="186"/>
      <c r="I285" s="140"/>
      <c r="J285" s="140"/>
      <c r="K285" s="140"/>
      <c r="L285" s="187">
        <v>244153</v>
      </c>
      <c r="M285" s="188"/>
      <c r="N285" s="188"/>
      <c r="O285" s="189"/>
      <c r="P285" s="163">
        <v>1.052</v>
      </c>
      <c r="Q285" s="163">
        <v>1.0209999999999999</v>
      </c>
      <c r="R285" s="163">
        <v>1.0349999999999999</v>
      </c>
      <c r="S285" s="163">
        <v>1.0249999999999999</v>
      </c>
      <c r="T285" s="163">
        <v>1.02</v>
      </c>
      <c r="U285" s="163">
        <v>1.03</v>
      </c>
      <c r="V285" s="123"/>
      <c r="W285" s="124">
        <v>1.2</v>
      </c>
      <c r="X285" s="125">
        <f t="shared" si="13"/>
        <v>0</v>
      </c>
      <c r="Y285" s="126"/>
      <c r="BP285" s="166"/>
      <c r="BQ285" s="174"/>
    </row>
    <row r="286" spans="1:69" s="122" customFormat="1" ht="18.75" hidden="1" x14ac:dyDescent="0.25">
      <c r="A286" s="181"/>
      <c r="B286" s="182"/>
      <c r="C286" s="182"/>
      <c r="D286" s="182"/>
      <c r="E286" s="183" t="s">
        <v>47</v>
      </c>
      <c r="F286" s="184"/>
      <c r="G286" s="185"/>
      <c r="H286" s="186"/>
      <c r="I286" s="140"/>
      <c r="J286" s="140"/>
      <c r="K286" s="140"/>
      <c r="L286" s="187">
        <v>1458914</v>
      </c>
      <c r="M286" s="188"/>
      <c r="N286" s="188"/>
      <c r="O286" s="189"/>
      <c r="P286" s="163">
        <v>1.052</v>
      </c>
      <c r="Q286" s="163">
        <v>1.0209999999999999</v>
      </c>
      <c r="R286" s="163">
        <v>1.0349999999999999</v>
      </c>
      <c r="S286" s="163">
        <v>1.0249999999999999</v>
      </c>
      <c r="T286" s="163">
        <v>1.02</v>
      </c>
      <c r="U286" s="163">
        <v>1.03</v>
      </c>
      <c r="V286" s="123"/>
      <c r="W286" s="124">
        <v>1.2</v>
      </c>
      <c r="X286" s="125">
        <f t="shared" si="13"/>
        <v>0</v>
      </c>
      <c r="Y286" s="126"/>
      <c r="BP286" s="166"/>
      <c r="BQ286" s="174"/>
    </row>
    <row r="287" spans="1:69" s="122" customFormat="1" ht="67.5" x14ac:dyDescent="0.25">
      <c r="A287" s="242" t="s">
        <v>529</v>
      </c>
      <c r="B287" s="243" t="s">
        <v>2281</v>
      </c>
      <c r="C287" s="368" t="s">
        <v>5359</v>
      </c>
      <c r="D287" s="368"/>
      <c r="E287" s="368"/>
      <c r="F287" s="244" t="s">
        <v>265</v>
      </c>
      <c r="G287" s="245">
        <v>1545</v>
      </c>
      <c r="H287" s="171">
        <v>360.65</v>
      </c>
      <c r="I287" s="171"/>
      <c r="J287" s="171">
        <v>360.65</v>
      </c>
      <c r="K287" s="172" t="s">
        <v>42</v>
      </c>
      <c r="L287" s="171">
        <v>4769668</v>
      </c>
      <c r="M287" s="171"/>
      <c r="N287" s="173"/>
      <c r="O287" s="247">
        <v>4769668</v>
      </c>
      <c r="P287" s="163">
        <v>1.052</v>
      </c>
      <c r="Q287" s="163">
        <v>1.0209999999999999</v>
      </c>
      <c r="R287" s="163">
        <v>1.0349999999999999</v>
      </c>
      <c r="S287" s="163">
        <v>1.0249999999999999</v>
      </c>
      <c r="T287" s="163">
        <v>1.02</v>
      </c>
      <c r="U287" s="163">
        <v>1.03</v>
      </c>
      <c r="V287" s="248">
        <f t="shared" ref="V287:V348" si="16">O287*P287*Q287*R287*S287*T287*U287</f>
        <v>5709936.0453681089</v>
      </c>
      <c r="W287" s="249">
        <v>1.2</v>
      </c>
      <c r="X287" s="250">
        <f t="shared" ref="X287:X350" si="17">V287*W287</f>
        <v>6851923.2544417307</v>
      </c>
      <c r="Y287" s="251">
        <f t="shared" ref="Y287:Y348" si="18">X287/G287</f>
        <v>4434.9017828101814</v>
      </c>
      <c r="BP287" s="166"/>
      <c r="BQ287" s="174"/>
    </row>
    <row r="288" spans="1:69" s="122" customFormat="1" ht="18.75" hidden="1" x14ac:dyDescent="0.25">
      <c r="A288" s="175"/>
      <c r="B288" s="176"/>
      <c r="C288" s="177" t="s">
        <v>3514</v>
      </c>
      <c r="D288" s="178"/>
      <c r="E288" s="178"/>
      <c r="F288" s="179"/>
      <c r="G288" s="178"/>
      <c r="H288" s="178"/>
      <c r="I288" s="178"/>
      <c r="J288" s="178"/>
      <c r="K288" s="178"/>
      <c r="L288" s="178"/>
      <c r="M288" s="178"/>
      <c r="N288" s="178"/>
      <c r="O288" s="180"/>
      <c r="P288" s="163">
        <v>1.052</v>
      </c>
      <c r="Q288" s="163">
        <v>1.0209999999999999</v>
      </c>
      <c r="R288" s="163">
        <v>1.0349999999999999</v>
      </c>
      <c r="S288" s="163">
        <v>1.0249999999999999</v>
      </c>
      <c r="T288" s="163">
        <v>1.02</v>
      </c>
      <c r="U288" s="163">
        <v>1.03</v>
      </c>
      <c r="V288" s="123"/>
      <c r="W288" s="124">
        <v>1.2</v>
      </c>
      <c r="X288" s="125">
        <f t="shared" si="17"/>
        <v>0</v>
      </c>
      <c r="Y288" s="126"/>
      <c r="BP288" s="166"/>
      <c r="BQ288" s="174"/>
    </row>
    <row r="289" spans="1:69" s="122" customFormat="1" ht="67.5" x14ac:dyDescent="0.25">
      <c r="A289" s="242" t="s">
        <v>531</v>
      </c>
      <c r="B289" s="243" t="s">
        <v>2281</v>
      </c>
      <c r="C289" s="368" t="s">
        <v>5360</v>
      </c>
      <c r="D289" s="368"/>
      <c r="E289" s="368"/>
      <c r="F289" s="244" t="s">
        <v>265</v>
      </c>
      <c r="G289" s="245">
        <v>2266</v>
      </c>
      <c r="H289" s="171">
        <v>237.03</v>
      </c>
      <c r="I289" s="171"/>
      <c r="J289" s="171">
        <v>237.03</v>
      </c>
      <c r="K289" s="172" t="s">
        <v>42</v>
      </c>
      <c r="L289" s="171">
        <v>4597661</v>
      </c>
      <c r="M289" s="171"/>
      <c r="N289" s="173"/>
      <c r="O289" s="247">
        <v>4597661</v>
      </c>
      <c r="P289" s="163">
        <v>1.052</v>
      </c>
      <c r="Q289" s="163">
        <v>1.0209999999999999</v>
      </c>
      <c r="R289" s="163">
        <v>1.0349999999999999</v>
      </c>
      <c r="S289" s="163">
        <v>1.0249999999999999</v>
      </c>
      <c r="T289" s="163">
        <v>1.02</v>
      </c>
      <c r="U289" s="163">
        <v>1.03</v>
      </c>
      <c r="V289" s="248">
        <f t="shared" si="16"/>
        <v>5504020.4618609045</v>
      </c>
      <c r="W289" s="249">
        <v>1.2</v>
      </c>
      <c r="X289" s="250">
        <f t="shared" si="17"/>
        <v>6604824.5542330854</v>
      </c>
      <c r="Y289" s="251">
        <f t="shared" si="18"/>
        <v>2914.7504652396669</v>
      </c>
      <c r="BP289" s="166"/>
      <c r="BQ289" s="174"/>
    </row>
    <row r="290" spans="1:69" s="122" customFormat="1" ht="18.75" hidden="1" x14ac:dyDescent="0.25">
      <c r="A290" s="175"/>
      <c r="B290" s="176"/>
      <c r="C290" s="177" t="s">
        <v>5361</v>
      </c>
      <c r="D290" s="178"/>
      <c r="E290" s="178"/>
      <c r="F290" s="179"/>
      <c r="G290" s="178"/>
      <c r="H290" s="178"/>
      <c r="I290" s="178"/>
      <c r="J290" s="178"/>
      <c r="K290" s="178"/>
      <c r="L290" s="178"/>
      <c r="M290" s="178"/>
      <c r="N290" s="178"/>
      <c r="O290" s="180"/>
      <c r="P290" s="163">
        <v>1.052</v>
      </c>
      <c r="Q290" s="163">
        <v>1.0209999999999999</v>
      </c>
      <c r="R290" s="163">
        <v>1.0349999999999999</v>
      </c>
      <c r="S290" s="163">
        <v>1.0249999999999999</v>
      </c>
      <c r="T290" s="163">
        <v>1.02</v>
      </c>
      <c r="U290" s="163">
        <v>1.03</v>
      </c>
      <c r="V290" s="123"/>
      <c r="W290" s="124">
        <v>1.2</v>
      </c>
      <c r="X290" s="125">
        <f t="shared" si="17"/>
        <v>0</v>
      </c>
      <c r="Y290" s="126"/>
      <c r="BP290" s="166"/>
      <c r="BQ290" s="174"/>
    </row>
    <row r="291" spans="1:69" s="122" customFormat="1" ht="67.5" hidden="1" x14ac:dyDescent="0.25">
      <c r="A291" s="167" t="s">
        <v>533</v>
      </c>
      <c r="B291" s="168" t="s">
        <v>5362</v>
      </c>
      <c r="C291" s="370" t="s">
        <v>5363</v>
      </c>
      <c r="D291" s="370"/>
      <c r="E291" s="370"/>
      <c r="F291" s="169" t="s">
        <v>238</v>
      </c>
      <c r="G291" s="170">
        <v>0.5</v>
      </c>
      <c r="H291" s="171" t="s">
        <v>5364</v>
      </c>
      <c r="I291" s="171" t="s">
        <v>5365</v>
      </c>
      <c r="J291" s="171">
        <v>343.53</v>
      </c>
      <c r="K291" s="172" t="s">
        <v>42</v>
      </c>
      <c r="L291" s="171">
        <v>12681</v>
      </c>
      <c r="M291" s="171">
        <v>9627</v>
      </c>
      <c r="N291" s="173" t="s">
        <v>5366</v>
      </c>
      <c r="O291" s="171">
        <v>1470</v>
      </c>
      <c r="P291" s="163">
        <v>1.052</v>
      </c>
      <c r="Q291" s="163">
        <v>1.0209999999999999</v>
      </c>
      <c r="R291" s="163">
        <v>1.0349999999999999</v>
      </c>
      <c r="S291" s="163">
        <v>1.0249999999999999</v>
      </c>
      <c r="T291" s="163">
        <v>1.02</v>
      </c>
      <c r="U291" s="163">
        <v>1.03</v>
      </c>
      <c r="V291" s="123">
        <f t="shared" si="16"/>
        <v>1759.7883095198906</v>
      </c>
      <c r="W291" s="124">
        <v>1.2</v>
      </c>
      <c r="X291" s="125">
        <f t="shared" si="17"/>
        <v>2111.7459714238685</v>
      </c>
      <c r="Y291" s="126">
        <f t="shared" si="18"/>
        <v>4223.4919428477369</v>
      </c>
      <c r="BP291" s="166"/>
      <c r="BQ291" s="174"/>
    </row>
    <row r="292" spans="1:69" s="122" customFormat="1" ht="18.75" hidden="1" x14ac:dyDescent="0.25">
      <c r="A292" s="175"/>
      <c r="B292" s="176"/>
      <c r="C292" s="177" t="s">
        <v>1406</v>
      </c>
      <c r="D292" s="178"/>
      <c r="E292" s="178"/>
      <c r="F292" s="179"/>
      <c r="G292" s="178"/>
      <c r="H292" s="178"/>
      <c r="I292" s="178"/>
      <c r="J292" s="178"/>
      <c r="K292" s="178"/>
      <c r="L292" s="178"/>
      <c r="M292" s="178"/>
      <c r="N292" s="178"/>
      <c r="O292" s="180"/>
      <c r="P292" s="163">
        <v>1.052</v>
      </c>
      <c r="Q292" s="163">
        <v>1.0209999999999999</v>
      </c>
      <c r="R292" s="163">
        <v>1.0349999999999999</v>
      </c>
      <c r="S292" s="163">
        <v>1.0249999999999999</v>
      </c>
      <c r="T292" s="163">
        <v>1.02</v>
      </c>
      <c r="U292" s="163">
        <v>1.03</v>
      </c>
      <c r="V292" s="123"/>
      <c r="W292" s="124">
        <v>1.2</v>
      </c>
      <c r="X292" s="125">
        <f t="shared" si="17"/>
        <v>0</v>
      </c>
      <c r="Y292" s="126"/>
      <c r="BP292" s="166"/>
      <c r="BQ292" s="174"/>
    </row>
    <row r="293" spans="1:69" s="122" customFormat="1" ht="18.75" hidden="1" x14ac:dyDescent="0.25">
      <c r="A293" s="181"/>
      <c r="B293" s="182"/>
      <c r="C293" s="182"/>
      <c r="D293" s="182"/>
      <c r="E293" s="183" t="s">
        <v>5367</v>
      </c>
      <c r="F293" s="184"/>
      <c r="G293" s="185"/>
      <c r="H293" s="186"/>
      <c r="I293" s="140"/>
      <c r="J293" s="140"/>
      <c r="K293" s="140"/>
      <c r="L293" s="187">
        <v>9563</v>
      </c>
      <c r="M293" s="188"/>
      <c r="N293" s="188"/>
      <c r="O293" s="189"/>
      <c r="P293" s="163">
        <v>1.052</v>
      </c>
      <c r="Q293" s="163">
        <v>1.0209999999999999</v>
      </c>
      <c r="R293" s="163">
        <v>1.0349999999999999</v>
      </c>
      <c r="S293" s="163">
        <v>1.0249999999999999</v>
      </c>
      <c r="T293" s="163">
        <v>1.02</v>
      </c>
      <c r="U293" s="163">
        <v>1.03</v>
      </c>
      <c r="V293" s="123"/>
      <c r="W293" s="124">
        <v>1.2</v>
      </c>
      <c r="X293" s="125">
        <f t="shared" si="17"/>
        <v>0</v>
      </c>
      <c r="Y293" s="126"/>
      <c r="BP293" s="166"/>
      <c r="BQ293" s="174"/>
    </row>
    <row r="294" spans="1:69" s="122" customFormat="1" ht="18.75" hidden="1" x14ac:dyDescent="0.25">
      <c r="A294" s="181"/>
      <c r="B294" s="182"/>
      <c r="C294" s="182"/>
      <c r="D294" s="182"/>
      <c r="E294" s="183" t="s">
        <v>5368</v>
      </c>
      <c r="F294" s="184"/>
      <c r="G294" s="185"/>
      <c r="H294" s="186"/>
      <c r="I294" s="140"/>
      <c r="J294" s="140"/>
      <c r="K294" s="140"/>
      <c r="L294" s="187">
        <v>5028</v>
      </c>
      <c r="M294" s="188"/>
      <c r="N294" s="188"/>
      <c r="O294" s="189"/>
      <c r="P294" s="163">
        <v>1.052</v>
      </c>
      <c r="Q294" s="163">
        <v>1.0209999999999999</v>
      </c>
      <c r="R294" s="163">
        <v>1.0349999999999999</v>
      </c>
      <c r="S294" s="163">
        <v>1.0249999999999999</v>
      </c>
      <c r="T294" s="163">
        <v>1.02</v>
      </c>
      <c r="U294" s="163">
        <v>1.03</v>
      </c>
      <c r="V294" s="123"/>
      <c r="W294" s="124">
        <v>1.2</v>
      </c>
      <c r="X294" s="125">
        <f t="shared" si="17"/>
        <v>0</v>
      </c>
      <c r="Y294" s="126"/>
      <c r="BP294" s="166"/>
      <c r="BQ294" s="174"/>
    </row>
    <row r="295" spans="1:69" s="122" customFormat="1" ht="18.75" hidden="1" x14ac:dyDescent="0.25">
      <c r="A295" s="181"/>
      <c r="B295" s="182"/>
      <c r="C295" s="182"/>
      <c r="D295" s="182"/>
      <c r="E295" s="183" t="s">
        <v>47</v>
      </c>
      <c r="F295" s="184"/>
      <c r="G295" s="185"/>
      <c r="H295" s="186"/>
      <c r="I295" s="140"/>
      <c r="J295" s="140"/>
      <c r="K295" s="140"/>
      <c r="L295" s="187">
        <v>27272</v>
      </c>
      <c r="M295" s="188"/>
      <c r="N295" s="188"/>
      <c r="O295" s="189"/>
      <c r="P295" s="163">
        <v>1.052</v>
      </c>
      <c r="Q295" s="163">
        <v>1.0209999999999999</v>
      </c>
      <c r="R295" s="163">
        <v>1.0349999999999999</v>
      </c>
      <c r="S295" s="163">
        <v>1.0249999999999999</v>
      </c>
      <c r="T295" s="163">
        <v>1.02</v>
      </c>
      <c r="U295" s="163">
        <v>1.03</v>
      </c>
      <c r="V295" s="123"/>
      <c r="W295" s="124">
        <v>1.2</v>
      </c>
      <c r="X295" s="125">
        <f t="shared" si="17"/>
        <v>0</v>
      </c>
      <c r="Y295" s="126"/>
      <c r="BP295" s="166"/>
      <c r="BQ295" s="174"/>
    </row>
    <row r="296" spans="1:69" s="122" customFormat="1" ht="67.5" x14ac:dyDescent="0.25">
      <c r="A296" s="242" t="s">
        <v>541</v>
      </c>
      <c r="B296" s="243" t="s">
        <v>2201</v>
      </c>
      <c r="C296" s="368" t="s">
        <v>5369</v>
      </c>
      <c r="D296" s="368"/>
      <c r="E296" s="368"/>
      <c r="F296" s="244" t="s">
        <v>265</v>
      </c>
      <c r="G296" s="246">
        <v>51.5</v>
      </c>
      <c r="H296" s="171">
        <v>144.88</v>
      </c>
      <c r="I296" s="171"/>
      <c r="J296" s="171">
        <v>144.88</v>
      </c>
      <c r="K296" s="172" t="s">
        <v>42</v>
      </c>
      <c r="L296" s="171">
        <v>63869</v>
      </c>
      <c r="M296" s="171"/>
      <c r="N296" s="173"/>
      <c r="O296" s="247">
        <v>63869</v>
      </c>
      <c r="P296" s="163">
        <v>1.052</v>
      </c>
      <c r="Q296" s="163">
        <v>1.0209999999999999</v>
      </c>
      <c r="R296" s="163">
        <v>1.0349999999999999</v>
      </c>
      <c r="S296" s="163">
        <v>1.0249999999999999</v>
      </c>
      <c r="T296" s="163">
        <v>1.02</v>
      </c>
      <c r="U296" s="163">
        <v>1.03</v>
      </c>
      <c r="V296" s="248">
        <f t="shared" si="16"/>
        <v>76459.80921137816</v>
      </c>
      <c r="W296" s="249">
        <v>1.2</v>
      </c>
      <c r="X296" s="250">
        <f t="shared" si="17"/>
        <v>91751.771053653792</v>
      </c>
      <c r="Y296" s="251">
        <f t="shared" si="18"/>
        <v>1781.5877874495882</v>
      </c>
      <c r="BP296" s="166"/>
      <c r="BQ296" s="174"/>
    </row>
    <row r="297" spans="1:69" s="122" customFormat="1" ht="18.75" hidden="1" x14ac:dyDescent="0.25">
      <c r="A297" s="175"/>
      <c r="B297" s="176"/>
      <c r="C297" s="177" t="s">
        <v>321</v>
      </c>
      <c r="D297" s="178"/>
      <c r="E297" s="178"/>
      <c r="F297" s="179"/>
      <c r="G297" s="178"/>
      <c r="H297" s="178"/>
      <c r="I297" s="178"/>
      <c r="J297" s="178"/>
      <c r="K297" s="178"/>
      <c r="L297" s="178"/>
      <c r="M297" s="178"/>
      <c r="N297" s="178"/>
      <c r="O297" s="180"/>
      <c r="P297" s="163">
        <v>1.052</v>
      </c>
      <c r="Q297" s="163">
        <v>1.0209999999999999</v>
      </c>
      <c r="R297" s="163">
        <v>1.0349999999999999</v>
      </c>
      <c r="S297" s="163">
        <v>1.0249999999999999</v>
      </c>
      <c r="T297" s="163">
        <v>1.02</v>
      </c>
      <c r="U297" s="163">
        <v>1.03</v>
      </c>
      <c r="V297" s="123"/>
      <c r="W297" s="124">
        <v>1.2</v>
      </c>
      <c r="X297" s="125">
        <f t="shared" si="17"/>
        <v>0</v>
      </c>
      <c r="Y297" s="126"/>
      <c r="BP297" s="166"/>
      <c r="BQ297" s="174"/>
    </row>
    <row r="298" spans="1:69" s="122" customFormat="1" ht="67.5" hidden="1" x14ac:dyDescent="0.25">
      <c r="A298" s="167" t="s">
        <v>544</v>
      </c>
      <c r="B298" s="168" t="s">
        <v>1747</v>
      </c>
      <c r="C298" s="370" t="s">
        <v>1748</v>
      </c>
      <c r="D298" s="370"/>
      <c r="E298" s="370"/>
      <c r="F298" s="169" t="s">
        <v>238</v>
      </c>
      <c r="G298" s="170">
        <v>0.6</v>
      </c>
      <c r="H298" s="171" t="s">
        <v>1749</v>
      </c>
      <c r="I298" s="171" t="s">
        <v>1750</v>
      </c>
      <c r="J298" s="171">
        <v>358.16</v>
      </c>
      <c r="K298" s="172" t="s">
        <v>42</v>
      </c>
      <c r="L298" s="171">
        <v>13018</v>
      </c>
      <c r="M298" s="171">
        <v>9468</v>
      </c>
      <c r="N298" s="173" t="s">
        <v>2198</v>
      </c>
      <c r="O298" s="171">
        <v>1840</v>
      </c>
      <c r="P298" s="163">
        <v>1.052</v>
      </c>
      <c r="Q298" s="163">
        <v>1.0209999999999999</v>
      </c>
      <c r="R298" s="163">
        <v>1.0349999999999999</v>
      </c>
      <c r="S298" s="163">
        <v>1.0249999999999999</v>
      </c>
      <c r="T298" s="163">
        <v>1.02</v>
      </c>
      <c r="U298" s="163">
        <v>1.03</v>
      </c>
      <c r="V298" s="123">
        <f t="shared" si="16"/>
        <v>2202.7282241609514</v>
      </c>
      <c r="W298" s="124">
        <v>1.2</v>
      </c>
      <c r="X298" s="125">
        <f t="shared" si="17"/>
        <v>2643.2738689931416</v>
      </c>
      <c r="Y298" s="126">
        <f t="shared" si="18"/>
        <v>4405.4564483219028</v>
      </c>
      <c r="BP298" s="166"/>
      <c r="BQ298" s="174"/>
    </row>
    <row r="299" spans="1:69" s="122" customFormat="1" ht="18.75" hidden="1" x14ac:dyDescent="0.25">
      <c r="A299" s="175"/>
      <c r="B299" s="176"/>
      <c r="C299" s="177" t="s">
        <v>1303</v>
      </c>
      <c r="D299" s="178"/>
      <c r="E299" s="178"/>
      <c r="F299" s="179"/>
      <c r="G299" s="178"/>
      <c r="H299" s="178"/>
      <c r="I299" s="178"/>
      <c r="J299" s="178"/>
      <c r="K299" s="178"/>
      <c r="L299" s="178"/>
      <c r="M299" s="178"/>
      <c r="N299" s="178"/>
      <c r="O299" s="180"/>
      <c r="P299" s="163">
        <v>1.052</v>
      </c>
      <c r="Q299" s="163">
        <v>1.0209999999999999</v>
      </c>
      <c r="R299" s="163">
        <v>1.0349999999999999</v>
      </c>
      <c r="S299" s="163">
        <v>1.0249999999999999</v>
      </c>
      <c r="T299" s="163">
        <v>1.02</v>
      </c>
      <c r="U299" s="163">
        <v>1.03</v>
      </c>
      <c r="V299" s="123"/>
      <c r="W299" s="124">
        <v>1.2</v>
      </c>
      <c r="X299" s="125">
        <f t="shared" si="17"/>
        <v>0</v>
      </c>
      <c r="Y299" s="126"/>
      <c r="BP299" s="166"/>
      <c r="BQ299" s="174"/>
    </row>
    <row r="300" spans="1:69" s="122" customFormat="1" ht="18.75" hidden="1" x14ac:dyDescent="0.25">
      <c r="A300" s="181"/>
      <c r="B300" s="182"/>
      <c r="C300" s="182"/>
      <c r="D300" s="182"/>
      <c r="E300" s="183" t="s">
        <v>2199</v>
      </c>
      <c r="F300" s="184"/>
      <c r="G300" s="185"/>
      <c r="H300" s="186"/>
      <c r="I300" s="140"/>
      <c r="J300" s="140"/>
      <c r="K300" s="140"/>
      <c r="L300" s="187">
        <v>9421</v>
      </c>
      <c r="M300" s="188"/>
      <c r="N300" s="188"/>
      <c r="O300" s="189"/>
      <c r="P300" s="163">
        <v>1.052</v>
      </c>
      <c r="Q300" s="163">
        <v>1.0209999999999999</v>
      </c>
      <c r="R300" s="163">
        <v>1.0349999999999999</v>
      </c>
      <c r="S300" s="163">
        <v>1.0249999999999999</v>
      </c>
      <c r="T300" s="163">
        <v>1.02</v>
      </c>
      <c r="U300" s="163">
        <v>1.03</v>
      </c>
      <c r="V300" s="123"/>
      <c r="W300" s="124">
        <v>1.2</v>
      </c>
      <c r="X300" s="125">
        <f t="shared" si="17"/>
        <v>0</v>
      </c>
      <c r="Y300" s="126"/>
      <c r="BP300" s="166"/>
      <c r="BQ300" s="174"/>
    </row>
    <row r="301" spans="1:69" s="122" customFormat="1" ht="18.75" hidden="1" x14ac:dyDescent="0.25">
      <c r="A301" s="181"/>
      <c r="B301" s="182"/>
      <c r="C301" s="182"/>
      <c r="D301" s="182"/>
      <c r="E301" s="183" t="s">
        <v>2200</v>
      </c>
      <c r="F301" s="184"/>
      <c r="G301" s="185"/>
      <c r="H301" s="186"/>
      <c r="I301" s="140"/>
      <c r="J301" s="140"/>
      <c r="K301" s="140"/>
      <c r="L301" s="187">
        <v>4953</v>
      </c>
      <c r="M301" s="188"/>
      <c r="N301" s="188"/>
      <c r="O301" s="189"/>
      <c r="P301" s="163">
        <v>1.052</v>
      </c>
      <c r="Q301" s="163">
        <v>1.0209999999999999</v>
      </c>
      <c r="R301" s="163">
        <v>1.0349999999999999</v>
      </c>
      <c r="S301" s="163">
        <v>1.0249999999999999</v>
      </c>
      <c r="T301" s="163">
        <v>1.02</v>
      </c>
      <c r="U301" s="163">
        <v>1.03</v>
      </c>
      <c r="V301" s="123"/>
      <c r="W301" s="124">
        <v>1.2</v>
      </c>
      <c r="X301" s="125">
        <f t="shared" si="17"/>
        <v>0</v>
      </c>
      <c r="Y301" s="126"/>
      <c r="BP301" s="166"/>
      <c r="BQ301" s="174"/>
    </row>
    <row r="302" spans="1:69" s="122" customFormat="1" ht="18.75" hidden="1" x14ac:dyDescent="0.25">
      <c r="A302" s="181"/>
      <c r="B302" s="182"/>
      <c r="C302" s="182"/>
      <c r="D302" s="182"/>
      <c r="E302" s="183" t="s">
        <v>47</v>
      </c>
      <c r="F302" s="184"/>
      <c r="G302" s="185"/>
      <c r="H302" s="186"/>
      <c r="I302" s="140"/>
      <c r="J302" s="140"/>
      <c r="K302" s="140"/>
      <c r="L302" s="187">
        <v>27392</v>
      </c>
      <c r="M302" s="188"/>
      <c r="N302" s="188"/>
      <c r="O302" s="189"/>
      <c r="P302" s="163">
        <v>1.052</v>
      </c>
      <c r="Q302" s="163">
        <v>1.0209999999999999</v>
      </c>
      <c r="R302" s="163">
        <v>1.0349999999999999</v>
      </c>
      <c r="S302" s="163">
        <v>1.0249999999999999</v>
      </c>
      <c r="T302" s="163">
        <v>1.02</v>
      </c>
      <c r="U302" s="163">
        <v>1.03</v>
      </c>
      <c r="V302" s="123"/>
      <c r="W302" s="124">
        <v>1.2</v>
      </c>
      <c r="X302" s="125">
        <f t="shared" si="17"/>
        <v>0</v>
      </c>
      <c r="Y302" s="126"/>
      <c r="BP302" s="166"/>
      <c r="BQ302" s="174"/>
    </row>
    <row r="303" spans="1:69" s="122" customFormat="1" ht="67.5" x14ac:dyDescent="0.25">
      <c r="A303" s="242" t="s">
        <v>546</v>
      </c>
      <c r="B303" s="243" t="s">
        <v>2201</v>
      </c>
      <c r="C303" s="368" t="s">
        <v>1756</v>
      </c>
      <c r="D303" s="368"/>
      <c r="E303" s="368"/>
      <c r="F303" s="244" t="s">
        <v>265</v>
      </c>
      <c r="G303" s="246">
        <v>61.8</v>
      </c>
      <c r="H303" s="171">
        <v>95.72</v>
      </c>
      <c r="I303" s="171"/>
      <c r="J303" s="171">
        <v>95.72</v>
      </c>
      <c r="K303" s="172" t="s">
        <v>42</v>
      </c>
      <c r="L303" s="171">
        <v>50637</v>
      </c>
      <c r="M303" s="171"/>
      <c r="N303" s="173"/>
      <c r="O303" s="247">
        <v>50637</v>
      </c>
      <c r="P303" s="163">
        <v>1.052</v>
      </c>
      <c r="Q303" s="163">
        <v>1.0209999999999999</v>
      </c>
      <c r="R303" s="163">
        <v>1.0349999999999999</v>
      </c>
      <c r="S303" s="163">
        <v>1.0249999999999999</v>
      </c>
      <c r="T303" s="163">
        <v>1.02</v>
      </c>
      <c r="U303" s="163">
        <v>1.03</v>
      </c>
      <c r="V303" s="248">
        <f t="shared" si="16"/>
        <v>60619.320155890266</v>
      </c>
      <c r="W303" s="249">
        <v>1.2</v>
      </c>
      <c r="X303" s="250">
        <f t="shared" si="17"/>
        <v>72743.184187068313</v>
      </c>
      <c r="Y303" s="251">
        <f t="shared" si="18"/>
        <v>1177.074177784277</v>
      </c>
      <c r="BP303" s="166"/>
      <c r="BQ303" s="174"/>
    </row>
    <row r="304" spans="1:69" s="122" customFormat="1" ht="18.75" hidden="1" x14ac:dyDescent="0.25">
      <c r="A304" s="175"/>
      <c r="B304" s="176"/>
      <c r="C304" s="177" t="s">
        <v>2202</v>
      </c>
      <c r="D304" s="178"/>
      <c r="E304" s="178"/>
      <c r="F304" s="179"/>
      <c r="G304" s="178"/>
      <c r="H304" s="178"/>
      <c r="I304" s="178"/>
      <c r="J304" s="178"/>
      <c r="K304" s="178"/>
      <c r="L304" s="178"/>
      <c r="M304" s="178"/>
      <c r="N304" s="178"/>
      <c r="O304" s="180"/>
      <c r="P304" s="163">
        <v>1.052</v>
      </c>
      <c r="Q304" s="163">
        <v>1.0209999999999999</v>
      </c>
      <c r="R304" s="163">
        <v>1.0349999999999999</v>
      </c>
      <c r="S304" s="163">
        <v>1.0249999999999999</v>
      </c>
      <c r="T304" s="163">
        <v>1.02</v>
      </c>
      <c r="U304" s="163">
        <v>1.03</v>
      </c>
      <c r="V304" s="123"/>
      <c r="W304" s="124">
        <v>1.2</v>
      </c>
      <c r="X304" s="125">
        <f t="shared" si="17"/>
        <v>0</v>
      </c>
      <c r="Y304" s="126"/>
      <c r="BP304" s="166"/>
      <c r="BQ304" s="174"/>
    </row>
    <row r="305" spans="1:69" s="122" customFormat="1" ht="67.5" x14ac:dyDescent="0.25">
      <c r="A305" s="242" t="s">
        <v>554</v>
      </c>
      <c r="B305" s="243" t="s">
        <v>1911</v>
      </c>
      <c r="C305" s="368" t="s">
        <v>3897</v>
      </c>
      <c r="D305" s="368"/>
      <c r="E305" s="368"/>
      <c r="F305" s="244" t="s">
        <v>437</v>
      </c>
      <c r="G305" s="245">
        <v>3060</v>
      </c>
      <c r="H305" s="171">
        <v>4.28</v>
      </c>
      <c r="I305" s="171"/>
      <c r="J305" s="171">
        <v>4.28</v>
      </c>
      <c r="K305" s="172" t="s">
        <v>42</v>
      </c>
      <c r="L305" s="171">
        <v>112109</v>
      </c>
      <c r="M305" s="171"/>
      <c r="N305" s="173"/>
      <c r="O305" s="247">
        <v>112109</v>
      </c>
      <c r="P305" s="163">
        <v>1.052</v>
      </c>
      <c r="Q305" s="163">
        <v>1.0209999999999999</v>
      </c>
      <c r="R305" s="163">
        <v>1.0349999999999999</v>
      </c>
      <c r="S305" s="163">
        <v>1.0249999999999999</v>
      </c>
      <c r="T305" s="163">
        <v>1.02</v>
      </c>
      <c r="U305" s="163">
        <v>1.03</v>
      </c>
      <c r="V305" s="248">
        <f t="shared" si="16"/>
        <v>134209.59700133701</v>
      </c>
      <c r="W305" s="249">
        <v>1.2</v>
      </c>
      <c r="X305" s="250">
        <f t="shared" si="17"/>
        <v>161051.5164016044</v>
      </c>
      <c r="Y305" s="251">
        <f t="shared" si="18"/>
        <v>52.631214510328235</v>
      </c>
      <c r="BP305" s="166"/>
      <c r="BQ305" s="174"/>
    </row>
    <row r="306" spans="1:69" s="122" customFormat="1" ht="67.5" x14ac:dyDescent="0.25">
      <c r="A306" s="242" t="s">
        <v>556</v>
      </c>
      <c r="B306" s="243" t="s">
        <v>1911</v>
      </c>
      <c r="C306" s="368" t="s">
        <v>2779</v>
      </c>
      <c r="D306" s="368"/>
      <c r="E306" s="368"/>
      <c r="F306" s="244" t="s">
        <v>437</v>
      </c>
      <c r="G306" s="245">
        <v>4400</v>
      </c>
      <c r="H306" s="171">
        <v>2.96</v>
      </c>
      <c r="I306" s="171"/>
      <c r="J306" s="171">
        <v>2.96</v>
      </c>
      <c r="K306" s="172" t="s">
        <v>42</v>
      </c>
      <c r="L306" s="171">
        <v>111485</v>
      </c>
      <c r="M306" s="171"/>
      <c r="N306" s="173"/>
      <c r="O306" s="247">
        <v>111485</v>
      </c>
      <c r="P306" s="163">
        <v>1.052</v>
      </c>
      <c r="Q306" s="163">
        <v>1.0209999999999999</v>
      </c>
      <c r="R306" s="163">
        <v>1.0349999999999999</v>
      </c>
      <c r="S306" s="163">
        <v>1.0249999999999999</v>
      </c>
      <c r="T306" s="163">
        <v>1.02</v>
      </c>
      <c r="U306" s="163">
        <v>1.03</v>
      </c>
      <c r="V306" s="248">
        <f t="shared" si="16"/>
        <v>133462.58482096938</v>
      </c>
      <c r="W306" s="249">
        <v>1.2</v>
      </c>
      <c r="X306" s="250">
        <f t="shared" si="17"/>
        <v>160155.10178516325</v>
      </c>
      <c r="Y306" s="251">
        <f t="shared" si="18"/>
        <v>36.398886769355286</v>
      </c>
      <c r="BP306" s="166"/>
      <c r="BQ306" s="174"/>
    </row>
    <row r="307" spans="1:69" s="122" customFormat="1" ht="67.5" x14ac:dyDescent="0.25">
      <c r="A307" s="242" t="s">
        <v>558</v>
      </c>
      <c r="B307" s="243" t="s">
        <v>2721</v>
      </c>
      <c r="C307" s="368" t="s">
        <v>2284</v>
      </c>
      <c r="D307" s="368"/>
      <c r="E307" s="368"/>
      <c r="F307" s="244" t="s">
        <v>437</v>
      </c>
      <c r="G307" s="245">
        <v>10444</v>
      </c>
      <c r="H307" s="171">
        <v>1.67</v>
      </c>
      <c r="I307" s="171"/>
      <c r="J307" s="171">
        <v>1.67</v>
      </c>
      <c r="K307" s="172" t="s">
        <v>42</v>
      </c>
      <c r="L307" s="171">
        <v>149299</v>
      </c>
      <c r="M307" s="171"/>
      <c r="N307" s="173"/>
      <c r="O307" s="247">
        <v>149299</v>
      </c>
      <c r="P307" s="163">
        <v>1.052</v>
      </c>
      <c r="Q307" s="163">
        <v>1.0209999999999999</v>
      </c>
      <c r="R307" s="163">
        <v>1.0349999999999999</v>
      </c>
      <c r="S307" s="163">
        <v>1.0249999999999999</v>
      </c>
      <c r="T307" s="163">
        <v>1.02</v>
      </c>
      <c r="U307" s="163">
        <v>1.03</v>
      </c>
      <c r="V307" s="248">
        <f t="shared" si="16"/>
        <v>178731.04409728583</v>
      </c>
      <c r="W307" s="249">
        <v>1.2</v>
      </c>
      <c r="X307" s="250">
        <f t="shared" si="17"/>
        <v>214477.25291674299</v>
      </c>
      <c r="Y307" s="251">
        <f t="shared" si="18"/>
        <v>20.535929999688147</v>
      </c>
      <c r="BP307" s="166"/>
      <c r="BQ307" s="174"/>
    </row>
    <row r="308" spans="1:69" s="122" customFormat="1" ht="67.5" x14ac:dyDescent="0.25">
      <c r="A308" s="242" t="s">
        <v>567</v>
      </c>
      <c r="B308" s="243" t="s">
        <v>5349</v>
      </c>
      <c r="C308" s="368" t="s">
        <v>1787</v>
      </c>
      <c r="D308" s="368"/>
      <c r="E308" s="368"/>
      <c r="F308" s="244" t="s">
        <v>437</v>
      </c>
      <c r="G308" s="245">
        <v>4476</v>
      </c>
      <c r="H308" s="171">
        <v>3.01</v>
      </c>
      <c r="I308" s="171"/>
      <c r="J308" s="171">
        <v>3.01</v>
      </c>
      <c r="K308" s="172" t="s">
        <v>42</v>
      </c>
      <c r="L308" s="171">
        <v>115327</v>
      </c>
      <c r="M308" s="171"/>
      <c r="N308" s="173"/>
      <c r="O308" s="247">
        <v>115327</v>
      </c>
      <c r="P308" s="163">
        <v>1.052</v>
      </c>
      <c r="Q308" s="163">
        <v>1.0209999999999999</v>
      </c>
      <c r="R308" s="163">
        <v>1.0349999999999999</v>
      </c>
      <c r="S308" s="163">
        <v>1.0249999999999999</v>
      </c>
      <c r="T308" s="163">
        <v>1.02</v>
      </c>
      <c r="U308" s="163">
        <v>1.03</v>
      </c>
      <c r="V308" s="248">
        <f t="shared" si="16"/>
        <v>138061.9771238098</v>
      </c>
      <c r="W308" s="249">
        <v>1.2</v>
      </c>
      <c r="X308" s="250">
        <f t="shared" si="17"/>
        <v>165674.37254857176</v>
      </c>
      <c r="Y308" s="251">
        <f t="shared" si="18"/>
        <v>37.013934885739893</v>
      </c>
      <c r="BP308" s="166"/>
      <c r="BQ308" s="174"/>
    </row>
    <row r="309" spans="1:69" s="122" customFormat="1" ht="67.5" x14ac:dyDescent="0.25">
      <c r="A309" s="242" t="s">
        <v>569</v>
      </c>
      <c r="B309" s="243" t="s">
        <v>2286</v>
      </c>
      <c r="C309" s="368" t="s">
        <v>5347</v>
      </c>
      <c r="D309" s="368"/>
      <c r="E309" s="368"/>
      <c r="F309" s="244" t="s">
        <v>437</v>
      </c>
      <c r="G309" s="245">
        <v>20000</v>
      </c>
      <c r="H309" s="171">
        <v>1.57</v>
      </c>
      <c r="I309" s="171"/>
      <c r="J309" s="171">
        <v>1.57</v>
      </c>
      <c r="K309" s="172" t="s">
        <v>42</v>
      </c>
      <c r="L309" s="171">
        <v>268784</v>
      </c>
      <c r="M309" s="171"/>
      <c r="N309" s="173"/>
      <c r="O309" s="247">
        <v>268784</v>
      </c>
      <c r="P309" s="163">
        <v>1.052</v>
      </c>
      <c r="Q309" s="163">
        <v>1.0209999999999999</v>
      </c>
      <c r="R309" s="163">
        <v>1.0349999999999999</v>
      </c>
      <c r="S309" s="163">
        <v>1.0249999999999999</v>
      </c>
      <c r="T309" s="163">
        <v>1.02</v>
      </c>
      <c r="U309" s="163">
        <v>1.03</v>
      </c>
      <c r="V309" s="248">
        <f t="shared" si="16"/>
        <v>321770.70815373759</v>
      </c>
      <c r="W309" s="249">
        <v>1.2</v>
      </c>
      <c r="X309" s="250">
        <f t="shared" si="17"/>
        <v>386124.84978448512</v>
      </c>
      <c r="Y309" s="251">
        <f t="shared" si="18"/>
        <v>19.306242489224257</v>
      </c>
      <c r="BP309" s="166"/>
      <c r="BQ309" s="174"/>
    </row>
    <row r="310" spans="1:69" s="122" customFormat="1" ht="18.75" hidden="1" x14ac:dyDescent="0.25">
      <c r="A310" s="175"/>
      <c r="B310" s="176"/>
      <c r="C310" s="177" t="s">
        <v>5370</v>
      </c>
      <c r="D310" s="178"/>
      <c r="E310" s="178"/>
      <c r="F310" s="179"/>
      <c r="G310" s="178"/>
      <c r="H310" s="178"/>
      <c r="I310" s="178"/>
      <c r="J310" s="178"/>
      <c r="K310" s="178"/>
      <c r="L310" s="178"/>
      <c r="M310" s="178"/>
      <c r="N310" s="178"/>
      <c r="O310" s="180"/>
      <c r="P310" s="163">
        <v>1.052</v>
      </c>
      <c r="Q310" s="163">
        <v>1.0209999999999999</v>
      </c>
      <c r="R310" s="163">
        <v>1.0349999999999999</v>
      </c>
      <c r="S310" s="163">
        <v>1.0249999999999999</v>
      </c>
      <c r="T310" s="163">
        <v>1.02</v>
      </c>
      <c r="U310" s="163">
        <v>1.03</v>
      </c>
      <c r="V310" s="123"/>
      <c r="W310" s="124">
        <v>1.2</v>
      </c>
      <c r="X310" s="125">
        <f t="shared" si="17"/>
        <v>0</v>
      </c>
      <c r="Y310" s="126"/>
      <c r="BP310" s="166"/>
      <c r="BQ310" s="174"/>
    </row>
    <row r="311" spans="1:69" s="122" customFormat="1" ht="67.5" x14ac:dyDescent="0.25">
      <c r="A311" s="242" t="s">
        <v>1808</v>
      </c>
      <c r="B311" s="243" t="s">
        <v>5371</v>
      </c>
      <c r="C311" s="368" t="s">
        <v>5372</v>
      </c>
      <c r="D311" s="368"/>
      <c r="E311" s="368"/>
      <c r="F311" s="244" t="s">
        <v>437</v>
      </c>
      <c r="G311" s="245">
        <v>1000</v>
      </c>
      <c r="H311" s="171">
        <v>70.83</v>
      </c>
      <c r="I311" s="171"/>
      <c r="J311" s="171">
        <v>70.83</v>
      </c>
      <c r="K311" s="172" t="s">
        <v>42</v>
      </c>
      <c r="L311" s="171">
        <v>606305</v>
      </c>
      <c r="M311" s="171"/>
      <c r="N311" s="173"/>
      <c r="O311" s="247">
        <v>606305</v>
      </c>
      <c r="P311" s="163">
        <v>1.052</v>
      </c>
      <c r="Q311" s="163">
        <v>1.0209999999999999</v>
      </c>
      <c r="R311" s="163">
        <v>1.0349999999999999</v>
      </c>
      <c r="S311" s="163">
        <v>1.0249999999999999</v>
      </c>
      <c r="T311" s="163">
        <v>1.02</v>
      </c>
      <c r="U311" s="163">
        <v>1.03</v>
      </c>
      <c r="V311" s="248">
        <f t="shared" si="16"/>
        <v>725828.87823364441</v>
      </c>
      <c r="W311" s="249">
        <v>1.2</v>
      </c>
      <c r="X311" s="250">
        <f t="shared" si="17"/>
        <v>870994.65388037323</v>
      </c>
      <c r="Y311" s="251">
        <f t="shared" si="18"/>
        <v>870.99465388037322</v>
      </c>
      <c r="BP311" s="166"/>
      <c r="BQ311" s="174"/>
    </row>
    <row r="312" spans="1:69" s="122" customFormat="1" ht="67.5" x14ac:dyDescent="0.25">
      <c r="A312" s="242" t="s">
        <v>577</v>
      </c>
      <c r="B312" s="243" t="s">
        <v>1737</v>
      </c>
      <c r="C312" s="368" t="s">
        <v>5147</v>
      </c>
      <c r="D312" s="368"/>
      <c r="E312" s="368"/>
      <c r="F312" s="244" t="s">
        <v>437</v>
      </c>
      <c r="G312" s="245">
        <v>1000</v>
      </c>
      <c r="H312" s="171">
        <v>311.04000000000002</v>
      </c>
      <c r="I312" s="171"/>
      <c r="J312" s="171">
        <v>311.04000000000002</v>
      </c>
      <c r="K312" s="172" t="s">
        <v>42</v>
      </c>
      <c r="L312" s="171">
        <v>2662502</v>
      </c>
      <c r="M312" s="171"/>
      <c r="N312" s="173"/>
      <c r="O312" s="247">
        <v>2662502</v>
      </c>
      <c r="P312" s="163">
        <v>1.052</v>
      </c>
      <c r="Q312" s="163">
        <v>1.0209999999999999</v>
      </c>
      <c r="R312" s="163">
        <v>1.0349999999999999</v>
      </c>
      <c r="S312" s="163">
        <v>1.0249999999999999</v>
      </c>
      <c r="T312" s="163">
        <v>1.02</v>
      </c>
      <c r="U312" s="163">
        <v>1.03</v>
      </c>
      <c r="V312" s="248">
        <f t="shared" si="16"/>
        <v>3187374.0773287951</v>
      </c>
      <c r="W312" s="249">
        <v>1.2</v>
      </c>
      <c r="X312" s="250">
        <f t="shared" si="17"/>
        <v>3824848.8927945541</v>
      </c>
      <c r="Y312" s="251">
        <f t="shared" si="18"/>
        <v>3824.8488927945541</v>
      </c>
      <c r="BP312" s="166"/>
      <c r="BQ312" s="174"/>
    </row>
    <row r="313" spans="1:69" s="122" customFormat="1" ht="67.5" x14ac:dyDescent="0.25">
      <c r="A313" s="242" t="s">
        <v>1812</v>
      </c>
      <c r="B313" s="243" t="s">
        <v>2838</v>
      </c>
      <c r="C313" s="368" t="s">
        <v>5373</v>
      </c>
      <c r="D313" s="368"/>
      <c r="E313" s="368"/>
      <c r="F313" s="244" t="s">
        <v>437</v>
      </c>
      <c r="G313" s="245">
        <v>1000</v>
      </c>
      <c r="H313" s="171">
        <v>23.04</v>
      </c>
      <c r="I313" s="171"/>
      <c r="J313" s="171">
        <v>23.04</v>
      </c>
      <c r="K313" s="172" t="s">
        <v>42</v>
      </c>
      <c r="L313" s="171">
        <v>197222</v>
      </c>
      <c r="M313" s="171"/>
      <c r="N313" s="173"/>
      <c r="O313" s="247">
        <v>197222</v>
      </c>
      <c r="P313" s="163">
        <v>1.052</v>
      </c>
      <c r="Q313" s="163">
        <v>1.0209999999999999</v>
      </c>
      <c r="R313" s="163">
        <v>1.0349999999999999</v>
      </c>
      <c r="S313" s="163">
        <v>1.0249999999999999</v>
      </c>
      <c r="T313" s="163">
        <v>1.02</v>
      </c>
      <c r="U313" s="163">
        <v>1.03</v>
      </c>
      <c r="V313" s="248">
        <f t="shared" si="16"/>
        <v>236101.34012253874</v>
      </c>
      <c r="W313" s="249">
        <v>1.2</v>
      </c>
      <c r="X313" s="250">
        <f t="shared" si="17"/>
        <v>283321.60814704647</v>
      </c>
      <c r="Y313" s="252">
        <f t="shared" si="18"/>
        <v>283.32160814704645</v>
      </c>
      <c r="BP313" s="166"/>
      <c r="BQ313" s="174"/>
    </row>
    <row r="314" spans="1:69" s="122" customFormat="1" ht="67.5" x14ac:dyDescent="0.25">
      <c r="A314" s="242" t="s">
        <v>588</v>
      </c>
      <c r="B314" s="243" t="s">
        <v>3475</v>
      </c>
      <c r="C314" s="368" t="s">
        <v>497</v>
      </c>
      <c r="D314" s="368"/>
      <c r="E314" s="368"/>
      <c r="F314" s="244" t="s">
        <v>437</v>
      </c>
      <c r="G314" s="245">
        <v>2000</v>
      </c>
      <c r="H314" s="171">
        <v>0.11</v>
      </c>
      <c r="I314" s="171"/>
      <c r="J314" s="171">
        <v>0.11</v>
      </c>
      <c r="K314" s="172" t="s">
        <v>42</v>
      </c>
      <c r="L314" s="171">
        <v>1883</v>
      </c>
      <c r="M314" s="171"/>
      <c r="N314" s="173"/>
      <c r="O314" s="247">
        <v>1883</v>
      </c>
      <c r="P314" s="163">
        <v>1.052</v>
      </c>
      <c r="Q314" s="163">
        <v>1.0209999999999999</v>
      </c>
      <c r="R314" s="163">
        <v>1.0349999999999999</v>
      </c>
      <c r="S314" s="163">
        <v>1.0249999999999999</v>
      </c>
      <c r="T314" s="163">
        <v>1.02</v>
      </c>
      <c r="U314" s="163">
        <v>1.03</v>
      </c>
      <c r="V314" s="248">
        <f t="shared" si="16"/>
        <v>2254.2050250516695</v>
      </c>
      <c r="W314" s="249">
        <v>1.2</v>
      </c>
      <c r="X314" s="250">
        <f t="shared" si="17"/>
        <v>2705.0460300620034</v>
      </c>
      <c r="Y314" s="252">
        <f t="shared" si="18"/>
        <v>1.3525230150310017</v>
      </c>
      <c r="BP314" s="166"/>
      <c r="BQ314" s="174"/>
    </row>
    <row r="315" spans="1:69" s="122" customFormat="1" ht="18.75" hidden="1" x14ac:dyDescent="0.25">
      <c r="A315" s="371" t="s">
        <v>5374</v>
      </c>
      <c r="B315" s="372"/>
      <c r="C315" s="372"/>
      <c r="D315" s="372"/>
      <c r="E315" s="372"/>
      <c r="F315" s="372"/>
      <c r="G315" s="372"/>
      <c r="H315" s="372"/>
      <c r="I315" s="372"/>
      <c r="J315" s="372"/>
      <c r="K315" s="372"/>
      <c r="L315" s="372"/>
      <c r="M315" s="372"/>
      <c r="N315" s="372"/>
      <c r="O315" s="373"/>
      <c r="P315" s="163">
        <v>1.052</v>
      </c>
      <c r="Q315" s="163">
        <v>1.0209999999999999</v>
      </c>
      <c r="R315" s="163">
        <v>1.0349999999999999</v>
      </c>
      <c r="S315" s="163">
        <v>1.0249999999999999</v>
      </c>
      <c r="T315" s="163">
        <v>1.02</v>
      </c>
      <c r="U315" s="163">
        <v>1.03</v>
      </c>
      <c r="V315" s="123"/>
      <c r="W315" s="124">
        <v>1.2</v>
      </c>
      <c r="X315" s="125">
        <f t="shared" si="17"/>
        <v>0</v>
      </c>
      <c r="Y315" s="126"/>
      <c r="BP315" s="166"/>
      <c r="BQ315" s="174"/>
    </row>
    <row r="316" spans="1:69" s="122" customFormat="1" ht="67.5" hidden="1" x14ac:dyDescent="0.25">
      <c r="A316" s="167" t="s">
        <v>1815</v>
      </c>
      <c r="B316" s="168" t="s">
        <v>1916</v>
      </c>
      <c r="C316" s="370" t="s">
        <v>1917</v>
      </c>
      <c r="D316" s="370"/>
      <c r="E316" s="370"/>
      <c r="F316" s="169" t="s">
        <v>1918</v>
      </c>
      <c r="G316" s="207">
        <v>1.0774999999999999</v>
      </c>
      <c r="H316" s="171" t="s">
        <v>1919</v>
      </c>
      <c r="I316" s="171"/>
      <c r="J316" s="171"/>
      <c r="K316" s="172" t="s">
        <v>42</v>
      </c>
      <c r="L316" s="171">
        <v>63587</v>
      </c>
      <c r="M316" s="171">
        <v>63587</v>
      </c>
      <c r="N316" s="173"/>
      <c r="O316" s="171"/>
      <c r="P316" s="163">
        <v>1.052</v>
      </c>
      <c r="Q316" s="163">
        <v>1.0209999999999999</v>
      </c>
      <c r="R316" s="163">
        <v>1.0349999999999999</v>
      </c>
      <c r="S316" s="163">
        <v>1.0249999999999999</v>
      </c>
      <c r="T316" s="163">
        <v>1.02</v>
      </c>
      <c r="U316" s="163">
        <v>1.03</v>
      </c>
      <c r="V316" s="123"/>
      <c r="W316" s="124">
        <v>1.2</v>
      </c>
      <c r="X316" s="125">
        <f t="shared" si="17"/>
        <v>0</v>
      </c>
      <c r="Y316" s="126"/>
      <c r="BP316" s="166"/>
      <c r="BQ316" s="174"/>
    </row>
    <row r="317" spans="1:69" s="122" customFormat="1" ht="18.75" hidden="1" x14ac:dyDescent="0.25">
      <c r="A317" s="175"/>
      <c r="B317" s="176"/>
      <c r="C317" s="177" t="s">
        <v>5375</v>
      </c>
      <c r="D317" s="178"/>
      <c r="E317" s="178"/>
      <c r="F317" s="179"/>
      <c r="G317" s="178"/>
      <c r="H317" s="178"/>
      <c r="I317" s="178"/>
      <c r="J317" s="178"/>
      <c r="K317" s="178"/>
      <c r="L317" s="178"/>
      <c r="M317" s="178"/>
      <c r="N317" s="178"/>
      <c r="O317" s="180"/>
      <c r="P317" s="163">
        <v>1.052</v>
      </c>
      <c r="Q317" s="163">
        <v>1.0209999999999999</v>
      </c>
      <c r="R317" s="163">
        <v>1.0349999999999999</v>
      </c>
      <c r="S317" s="163">
        <v>1.0249999999999999</v>
      </c>
      <c r="T317" s="163">
        <v>1.02</v>
      </c>
      <c r="U317" s="163">
        <v>1.03</v>
      </c>
      <c r="V317" s="123"/>
      <c r="W317" s="124">
        <v>1.2</v>
      </c>
      <c r="X317" s="125">
        <f t="shared" si="17"/>
        <v>0</v>
      </c>
      <c r="Y317" s="126"/>
      <c r="BP317" s="166"/>
      <c r="BQ317" s="174"/>
    </row>
    <row r="318" spans="1:69" s="122" customFormat="1" ht="18.75" hidden="1" x14ac:dyDescent="0.25">
      <c r="A318" s="181"/>
      <c r="B318" s="182"/>
      <c r="C318" s="182"/>
      <c r="D318" s="182"/>
      <c r="E318" s="183" t="s">
        <v>5376</v>
      </c>
      <c r="F318" s="184"/>
      <c r="G318" s="185"/>
      <c r="H318" s="186"/>
      <c r="I318" s="140"/>
      <c r="J318" s="140"/>
      <c r="K318" s="140"/>
      <c r="L318" s="187">
        <v>56592</v>
      </c>
      <c r="M318" s="188"/>
      <c r="N318" s="188"/>
      <c r="O318" s="189"/>
      <c r="P318" s="163">
        <v>1.052</v>
      </c>
      <c r="Q318" s="163">
        <v>1.0209999999999999</v>
      </c>
      <c r="R318" s="163">
        <v>1.0349999999999999</v>
      </c>
      <c r="S318" s="163">
        <v>1.0249999999999999</v>
      </c>
      <c r="T318" s="163">
        <v>1.02</v>
      </c>
      <c r="U318" s="163">
        <v>1.03</v>
      </c>
      <c r="V318" s="123"/>
      <c r="W318" s="124">
        <v>1.2</v>
      </c>
      <c r="X318" s="125">
        <f t="shared" si="17"/>
        <v>0</v>
      </c>
      <c r="Y318" s="126"/>
      <c r="BP318" s="166"/>
      <c r="BQ318" s="174"/>
    </row>
    <row r="319" spans="1:69" s="122" customFormat="1" ht="18.75" hidden="1" x14ac:dyDescent="0.25">
      <c r="A319" s="181"/>
      <c r="B319" s="182"/>
      <c r="C319" s="182"/>
      <c r="D319" s="182"/>
      <c r="E319" s="183" t="s">
        <v>5377</v>
      </c>
      <c r="F319" s="184"/>
      <c r="G319" s="185"/>
      <c r="H319" s="186"/>
      <c r="I319" s="140"/>
      <c r="J319" s="140"/>
      <c r="K319" s="140"/>
      <c r="L319" s="187">
        <v>25435</v>
      </c>
      <c r="M319" s="188"/>
      <c r="N319" s="188"/>
      <c r="O319" s="189"/>
      <c r="P319" s="163">
        <v>1.052</v>
      </c>
      <c r="Q319" s="163">
        <v>1.0209999999999999</v>
      </c>
      <c r="R319" s="163">
        <v>1.0349999999999999</v>
      </c>
      <c r="S319" s="163">
        <v>1.0249999999999999</v>
      </c>
      <c r="T319" s="163">
        <v>1.02</v>
      </c>
      <c r="U319" s="163">
        <v>1.03</v>
      </c>
      <c r="V319" s="123"/>
      <c r="W319" s="124">
        <v>1.2</v>
      </c>
      <c r="X319" s="125">
        <f t="shared" si="17"/>
        <v>0</v>
      </c>
      <c r="Y319" s="126"/>
      <c r="BP319" s="166"/>
      <c r="BQ319" s="174"/>
    </row>
    <row r="320" spans="1:69" s="122" customFormat="1" ht="18.75" hidden="1" x14ac:dyDescent="0.25">
      <c r="A320" s="181"/>
      <c r="B320" s="182"/>
      <c r="C320" s="182"/>
      <c r="D320" s="182"/>
      <c r="E320" s="183" t="s">
        <v>47</v>
      </c>
      <c r="F320" s="184"/>
      <c r="G320" s="185"/>
      <c r="H320" s="186"/>
      <c r="I320" s="140"/>
      <c r="J320" s="140"/>
      <c r="K320" s="140"/>
      <c r="L320" s="187">
        <v>145614</v>
      </c>
      <c r="M320" s="188"/>
      <c r="N320" s="188"/>
      <c r="O320" s="189"/>
      <c r="P320" s="163">
        <v>1.052</v>
      </c>
      <c r="Q320" s="163">
        <v>1.0209999999999999</v>
      </c>
      <c r="R320" s="163">
        <v>1.0349999999999999</v>
      </c>
      <c r="S320" s="163">
        <v>1.0249999999999999</v>
      </c>
      <c r="T320" s="163">
        <v>1.02</v>
      </c>
      <c r="U320" s="163">
        <v>1.03</v>
      </c>
      <c r="V320" s="123"/>
      <c r="W320" s="124">
        <v>1.2</v>
      </c>
      <c r="X320" s="125">
        <f t="shared" si="17"/>
        <v>0</v>
      </c>
      <c r="Y320" s="126"/>
      <c r="BP320" s="166"/>
      <c r="BQ320" s="174"/>
    </row>
    <row r="321" spans="1:69" s="122" customFormat="1" ht="67.5" hidden="1" x14ac:dyDescent="0.25">
      <c r="A321" s="167" t="s">
        <v>600</v>
      </c>
      <c r="B321" s="168" t="s">
        <v>1923</v>
      </c>
      <c r="C321" s="370" t="s">
        <v>1924</v>
      </c>
      <c r="D321" s="370"/>
      <c r="E321" s="370"/>
      <c r="F321" s="169" t="s">
        <v>1918</v>
      </c>
      <c r="G321" s="207">
        <v>1.0774999999999999</v>
      </c>
      <c r="H321" s="171" t="s">
        <v>1925</v>
      </c>
      <c r="I321" s="171"/>
      <c r="J321" s="171"/>
      <c r="K321" s="172" t="s">
        <v>42</v>
      </c>
      <c r="L321" s="171">
        <v>35133</v>
      </c>
      <c r="M321" s="171">
        <v>35133</v>
      </c>
      <c r="N321" s="173"/>
      <c r="O321" s="171"/>
      <c r="P321" s="163">
        <v>1.052</v>
      </c>
      <c r="Q321" s="163">
        <v>1.0209999999999999</v>
      </c>
      <c r="R321" s="163">
        <v>1.0349999999999999</v>
      </c>
      <c r="S321" s="163">
        <v>1.0249999999999999</v>
      </c>
      <c r="T321" s="163">
        <v>1.02</v>
      </c>
      <c r="U321" s="163">
        <v>1.03</v>
      </c>
      <c r="V321" s="123"/>
      <c r="W321" s="124">
        <v>1.2</v>
      </c>
      <c r="X321" s="125">
        <f t="shared" si="17"/>
        <v>0</v>
      </c>
      <c r="Y321" s="126"/>
      <c r="BP321" s="166"/>
      <c r="BQ321" s="174"/>
    </row>
    <row r="322" spans="1:69" s="122" customFormat="1" ht="18.75" hidden="1" x14ac:dyDescent="0.25">
      <c r="A322" s="181"/>
      <c r="B322" s="182"/>
      <c r="C322" s="182"/>
      <c r="D322" s="182"/>
      <c r="E322" s="183" t="s">
        <v>5378</v>
      </c>
      <c r="F322" s="184"/>
      <c r="G322" s="185"/>
      <c r="H322" s="186"/>
      <c r="I322" s="140"/>
      <c r="J322" s="140"/>
      <c r="K322" s="140"/>
      <c r="L322" s="187">
        <v>31268</v>
      </c>
      <c r="M322" s="188"/>
      <c r="N322" s="188"/>
      <c r="O322" s="189"/>
      <c r="P322" s="163">
        <v>1.052</v>
      </c>
      <c r="Q322" s="163">
        <v>1.0209999999999999</v>
      </c>
      <c r="R322" s="163">
        <v>1.0349999999999999</v>
      </c>
      <c r="S322" s="163">
        <v>1.0249999999999999</v>
      </c>
      <c r="T322" s="163">
        <v>1.02</v>
      </c>
      <c r="U322" s="163">
        <v>1.03</v>
      </c>
      <c r="V322" s="123"/>
      <c r="W322" s="124">
        <v>1.2</v>
      </c>
      <c r="X322" s="125">
        <f t="shared" si="17"/>
        <v>0</v>
      </c>
      <c r="Y322" s="126"/>
      <c r="BP322" s="166"/>
      <c r="BQ322" s="174"/>
    </row>
    <row r="323" spans="1:69" s="122" customFormat="1" ht="18.75" hidden="1" x14ac:dyDescent="0.25">
      <c r="A323" s="181"/>
      <c r="B323" s="182"/>
      <c r="C323" s="182"/>
      <c r="D323" s="182"/>
      <c r="E323" s="183" t="s">
        <v>5379</v>
      </c>
      <c r="F323" s="184"/>
      <c r="G323" s="185"/>
      <c r="H323" s="186"/>
      <c r="I323" s="140"/>
      <c r="J323" s="140"/>
      <c r="K323" s="140"/>
      <c r="L323" s="187">
        <v>14053</v>
      </c>
      <c r="M323" s="188"/>
      <c r="N323" s="188"/>
      <c r="O323" s="189"/>
      <c r="P323" s="163">
        <v>1.052</v>
      </c>
      <c r="Q323" s="163">
        <v>1.0209999999999999</v>
      </c>
      <c r="R323" s="163">
        <v>1.0349999999999999</v>
      </c>
      <c r="S323" s="163">
        <v>1.0249999999999999</v>
      </c>
      <c r="T323" s="163">
        <v>1.02</v>
      </c>
      <c r="U323" s="163">
        <v>1.03</v>
      </c>
      <c r="V323" s="123"/>
      <c r="W323" s="124">
        <v>1.2</v>
      </c>
      <c r="X323" s="125">
        <f t="shared" si="17"/>
        <v>0</v>
      </c>
      <c r="Y323" s="126"/>
      <c r="BP323" s="166"/>
      <c r="BQ323" s="174"/>
    </row>
    <row r="324" spans="1:69" s="122" customFormat="1" ht="18.75" hidden="1" x14ac:dyDescent="0.25">
      <c r="A324" s="181"/>
      <c r="B324" s="182"/>
      <c r="C324" s="182"/>
      <c r="D324" s="182"/>
      <c r="E324" s="183" t="s">
        <v>47</v>
      </c>
      <c r="F324" s="184"/>
      <c r="G324" s="185"/>
      <c r="H324" s="186"/>
      <c r="I324" s="140"/>
      <c r="J324" s="140"/>
      <c r="K324" s="140"/>
      <c r="L324" s="187">
        <v>80454</v>
      </c>
      <c r="M324" s="188"/>
      <c r="N324" s="188"/>
      <c r="O324" s="189"/>
      <c r="P324" s="163">
        <v>1.052</v>
      </c>
      <c r="Q324" s="163">
        <v>1.0209999999999999</v>
      </c>
      <c r="R324" s="163">
        <v>1.0349999999999999</v>
      </c>
      <c r="S324" s="163">
        <v>1.0249999999999999</v>
      </c>
      <c r="T324" s="163">
        <v>1.02</v>
      </c>
      <c r="U324" s="163">
        <v>1.03</v>
      </c>
      <c r="V324" s="123"/>
      <c r="W324" s="124">
        <v>1.2</v>
      </c>
      <c r="X324" s="125">
        <f t="shared" si="17"/>
        <v>0</v>
      </c>
      <c r="Y324" s="126"/>
      <c r="BP324" s="166"/>
      <c r="BQ324" s="174"/>
    </row>
    <row r="325" spans="1:69" s="122" customFormat="1" ht="67.5" hidden="1" x14ac:dyDescent="0.25">
      <c r="A325" s="167" t="s">
        <v>1820</v>
      </c>
      <c r="B325" s="168" t="s">
        <v>1064</v>
      </c>
      <c r="C325" s="370" t="s">
        <v>1929</v>
      </c>
      <c r="D325" s="370"/>
      <c r="E325" s="370"/>
      <c r="F325" s="169" t="s">
        <v>238</v>
      </c>
      <c r="G325" s="203">
        <v>4.3099999999999996</v>
      </c>
      <c r="H325" s="171" t="s">
        <v>1066</v>
      </c>
      <c r="I325" s="171" t="s">
        <v>1067</v>
      </c>
      <c r="J325" s="171">
        <v>124.14</v>
      </c>
      <c r="K325" s="172" t="s">
        <v>42</v>
      </c>
      <c r="L325" s="171">
        <v>42447</v>
      </c>
      <c r="M325" s="171">
        <v>33052</v>
      </c>
      <c r="N325" s="173" t="s">
        <v>5380</v>
      </c>
      <c r="O325" s="171">
        <v>4581</v>
      </c>
      <c r="P325" s="163">
        <v>1.052</v>
      </c>
      <c r="Q325" s="163">
        <v>1.0209999999999999</v>
      </c>
      <c r="R325" s="163">
        <v>1.0349999999999999</v>
      </c>
      <c r="S325" s="163">
        <v>1.0249999999999999</v>
      </c>
      <c r="T325" s="163">
        <v>1.02</v>
      </c>
      <c r="U325" s="163">
        <v>1.03</v>
      </c>
      <c r="V325" s="123">
        <f t="shared" si="16"/>
        <v>5484.0749972181084</v>
      </c>
      <c r="W325" s="124">
        <v>1.2</v>
      </c>
      <c r="X325" s="125">
        <f t="shared" si="17"/>
        <v>6580.88999666173</v>
      </c>
      <c r="Y325" s="126">
        <f t="shared" si="18"/>
        <v>1526.8886303159468</v>
      </c>
      <c r="BP325" s="166"/>
      <c r="BQ325" s="174"/>
    </row>
    <row r="326" spans="1:69" s="122" customFormat="1" ht="18.75" hidden="1" x14ac:dyDescent="0.25">
      <c r="A326" s="175"/>
      <c r="B326" s="176"/>
      <c r="C326" s="177" t="s">
        <v>5381</v>
      </c>
      <c r="D326" s="178"/>
      <c r="E326" s="178"/>
      <c r="F326" s="179"/>
      <c r="G326" s="178"/>
      <c r="H326" s="178"/>
      <c r="I326" s="178"/>
      <c r="J326" s="178"/>
      <c r="K326" s="178"/>
      <c r="L326" s="178"/>
      <c r="M326" s="178"/>
      <c r="N326" s="178"/>
      <c r="O326" s="180"/>
      <c r="P326" s="163">
        <v>1.052</v>
      </c>
      <c r="Q326" s="163">
        <v>1.0209999999999999</v>
      </c>
      <c r="R326" s="163">
        <v>1.0349999999999999</v>
      </c>
      <c r="S326" s="163">
        <v>1.0249999999999999</v>
      </c>
      <c r="T326" s="163">
        <v>1.02</v>
      </c>
      <c r="U326" s="163">
        <v>1.03</v>
      </c>
      <c r="V326" s="123"/>
      <c r="W326" s="124">
        <v>1.2</v>
      </c>
      <c r="X326" s="125">
        <f t="shared" si="17"/>
        <v>0</v>
      </c>
      <c r="Y326" s="126"/>
      <c r="BP326" s="166"/>
      <c r="BQ326" s="174"/>
    </row>
    <row r="327" spans="1:69" s="122" customFormat="1" ht="18.75" hidden="1" x14ac:dyDescent="0.25">
      <c r="A327" s="181"/>
      <c r="B327" s="182"/>
      <c r="C327" s="182"/>
      <c r="D327" s="182"/>
      <c r="E327" s="183" t="s">
        <v>5382</v>
      </c>
      <c r="F327" s="184"/>
      <c r="G327" s="185"/>
      <c r="H327" s="186"/>
      <c r="I327" s="140"/>
      <c r="J327" s="140"/>
      <c r="K327" s="140"/>
      <c r="L327" s="187">
        <v>32645</v>
      </c>
      <c r="M327" s="188"/>
      <c r="N327" s="188"/>
      <c r="O327" s="189"/>
      <c r="P327" s="163">
        <v>1.052</v>
      </c>
      <c r="Q327" s="163">
        <v>1.0209999999999999</v>
      </c>
      <c r="R327" s="163">
        <v>1.0349999999999999</v>
      </c>
      <c r="S327" s="163">
        <v>1.0249999999999999</v>
      </c>
      <c r="T327" s="163">
        <v>1.02</v>
      </c>
      <c r="U327" s="163">
        <v>1.03</v>
      </c>
      <c r="V327" s="123"/>
      <c r="W327" s="124">
        <v>1.2</v>
      </c>
      <c r="X327" s="125">
        <f t="shared" si="17"/>
        <v>0</v>
      </c>
      <c r="Y327" s="126"/>
      <c r="BP327" s="166"/>
      <c r="BQ327" s="174"/>
    </row>
    <row r="328" spans="1:69" s="122" customFormat="1" ht="18.75" hidden="1" x14ac:dyDescent="0.25">
      <c r="A328" s="181"/>
      <c r="B328" s="182"/>
      <c r="C328" s="182"/>
      <c r="D328" s="182"/>
      <c r="E328" s="183" t="s">
        <v>5383</v>
      </c>
      <c r="F328" s="184"/>
      <c r="G328" s="185"/>
      <c r="H328" s="186"/>
      <c r="I328" s="140"/>
      <c r="J328" s="140"/>
      <c r="K328" s="140"/>
      <c r="L328" s="187">
        <v>17164</v>
      </c>
      <c r="M328" s="188"/>
      <c r="N328" s="188"/>
      <c r="O328" s="189"/>
      <c r="P328" s="163">
        <v>1.052</v>
      </c>
      <c r="Q328" s="163">
        <v>1.0209999999999999</v>
      </c>
      <c r="R328" s="163">
        <v>1.0349999999999999</v>
      </c>
      <c r="S328" s="163">
        <v>1.0249999999999999</v>
      </c>
      <c r="T328" s="163">
        <v>1.02</v>
      </c>
      <c r="U328" s="163">
        <v>1.03</v>
      </c>
      <c r="V328" s="123"/>
      <c r="W328" s="124">
        <v>1.2</v>
      </c>
      <c r="X328" s="125">
        <f t="shared" si="17"/>
        <v>0</v>
      </c>
      <c r="Y328" s="126"/>
      <c r="BP328" s="166"/>
      <c r="BQ328" s="174"/>
    </row>
    <row r="329" spans="1:69" s="122" customFormat="1" ht="18.75" hidden="1" x14ac:dyDescent="0.25">
      <c r="A329" s="181"/>
      <c r="B329" s="182"/>
      <c r="C329" s="182"/>
      <c r="D329" s="182"/>
      <c r="E329" s="183" t="s">
        <v>47</v>
      </c>
      <c r="F329" s="184"/>
      <c r="G329" s="185"/>
      <c r="H329" s="186"/>
      <c r="I329" s="140"/>
      <c r="J329" s="140"/>
      <c r="K329" s="140"/>
      <c r="L329" s="187">
        <v>92256</v>
      </c>
      <c r="M329" s="188"/>
      <c r="N329" s="188"/>
      <c r="O329" s="189"/>
      <c r="P329" s="163">
        <v>1.052</v>
      </c>
      <c r="Q329" s="163">
        <v>1.0209999999999999</v>
      </c>
      <c r="R329" s="163">
        <v>1.0349999999999999</v>
      </c>
      <c r="S329" s="163">
        <v>1.0249999999999999</v>
      </c>
      <c r="T329" s="163">
        <v>1.02</v>
      </c>
      <c r="U329" s="163">
        <v>1.03</v>
      </c>
      <c r="V329" s="123"/>
      <c r="W329" s="124">
        <v>1.2</v>
      </c>
      <c r="X329" s="125">
        <f t="shared" si="17"/>
        <v>0</v>
      </c>
      <c r="Y329" s="126"/>
      <c r="BP329" s="166"/>
      <c r="BQ329" s="174"/>
    </row>
    <row r="330" spans="1:69" s="122" customFormat="1" ht="67.5" hidden="1" x14ac:dyDescent="0.25">
      <c r="A330" s="167" t="s">
        <v>611</v>
      </c>
      <c r="B330" s="168" t="s">
        <v>812</v>
      </c>
      <c r="C330" s="370" t="s">
        <v>813</v>
      </c>
      <c r="D330" s="370"/>
      <c r="E330" s="370"/>
      <c r="F330" s="169" t="s">
        <v>238</v>
      </c>
      <c r="G330" s="203">
        <v>27.99</v>
      </c>
      <c r="H330" s="171" t="s">
        <v>1934</v>
      </c>
      <c r="I330" s="171" t="s">
        <v>815</v>
      </c>
      <c r="J330" s="171">
        <v>22.32</v>
      </c>
      <c r="K330" s="172" t="s">
        <v>42</v>
      </c>
      <c r="L330" s="171">
        <v>315692</v>
      </c>
      <c r="M330" s="171">
        <v>275419</v>
      </c>
      <c r="N330" s="173" t="s">
        <v>5384</v>
      </c>
      <c r="O330" s="171">
        <v>5348</v>
      </c>
      <c r="P330" s="163">
        <v>1.052</v>
      </c>
      <c r="Q330" s="163">
        <v>1.0209999999999999</v>
      </c>
      <c r="R330" s="163">
        <v>1.0349999999999999</v>
      </c>
      <c r="S330" s="163">
        <v>1.0249999999999999</v>
      </c>
      <c r="T330" s="163">
        <v>1.02</v>
      </c>
      <c r="U330" s="163">
        <v>1.03</v>
      </c>
      <c r="V330" s="123">
        <f t="shared" si="16"/>
        <v>6402.2774689199823</v>
      </c>
      <c r="W330" s="124">
        <v>1.2</v>
      </c>
      <c r="X330" s="125">
        <f t="shared" si="17"/>
        <v>7682.732962703978</v>
      </c>
      <c r="Y330" s="126">
        <f t="shared" si="18"/>
        <v>274.48134914983848</v>
      </c>
      <c r="BP330" s="166"/>
      <c r="BQ330" s="174"/>
    </row>
    <row r="331" spans="1:69" s="122" customFormat="1" ht="18.75" hidden="1" x14ac:dyDescent="0.25">
      <c r="A331" s="175"/>
      <c r="B331" s="176"/>
      <c r="C331" s="177" t="s">
        <v>5385</v>
      </c>
      <c r="D331" s="178"/>
      <c r="E331" s="178"/>
      <c r="F331" s="179"/>
      <c r="G331" s="178"/>
      <c r="H331" s="178"/>
      <c r="I331" s="178"/>
      <c r="J331" s="178"/>
      <c r="K331" s="178"/>
      <c r="L331" s="178"/>
      <c r="M331" s="178"/>
      <c r="N331" s="178"/>
      <c r="O331" s="180"/>
      <c r="P331" s="163">
        <v>1.052</v>
      </c>
      <c r="Q331" s="163">
        <v>1.0209999999999999</v>
      </c>
      <c r="R331" s="163">
        <v>1.0349999999999999</v>
      </c>
      <c r="S331" s="163">
        <v>1.0249999999999999</v>
      </c>
      <c r="T331" s="163">
        <v>1.02</v>
      </c>
      <c r="U331" s="163">
        <v>1.03</v>
      </c>
      <c r="V331" s="123"/>
      <c r="W331" s="124">
        <v>1.2</v>
      </c>
      <c r="X331" s="125">
        <f t="shared" si="17"/>
        <v>0</v>
      </c>
      <c r="Y331" s="126"/>
      <c r="BP331" s="166"/>
      <c r="BQ331" s="174"/>
    </row>
    <row r="332" spans="1:69" s="122" customFormat="1" ht="18.75" hidden="1" x14ac:dyDescent="0.25">
      <c r="A332" s="181"/>
      <c r="B332" s="182"/>
      <c r="C332" s="182"/>
      <c r="D332" s="182"/>
      <c r="E332" s="183" t="s">
        <v>5386</v>
      </c>
      <c r="F332" s="184"/>
      <c r="G332" s="185"/>
      <c r="H332" s="186"/>
      <c r="I332" s="140"/>
      <c r="J332" s="140"/>
      <c r="K332" s="140"/>
      <c r="L332" s="187">
        <v>271469</v>
      </c>
      <c r="M332" s="188"/>
      <c r="N332" s="188"/>
      <c r="O332" s="189"/>
      <c r="P332" s="163">
        <v>1.052</v>
      </c>
      <c r="Q332" s="163">
        <v>1.0209999999999999</v>
      </c>
      <c r="R332" s="163">
        <v>1.0349999999999999</v>
      </c>
      <c r="S332" s="163">
        <v>1.0249999999999999</v>
      </c>
      <c r="T332" s="163">
        <v>1.02</v>
      </c>
      <c r="U332" s="163">
        <v>1.03</v>
      </c>
      <c r="V332" s="123"/>
      <c r="W332" s="124">
        <v>1.2</v>
      </c>
      <c r="X332" s="125">
        <f t="shared" si="17"/>
        <v>0</v>
      </c>
      <c r="Y332" s="126"/>
      <c r="BP332" s="166"/>
      <c r="BQ332" s="174"/>
    </row>
    <row r="333" spans="1:69" s="122" customFormat="1" ht="18.75" hidden="1" x14ac:dyDescent="0.25">
      <c r="A333" s="181"/>
      <c r="B333" s="182"/>
      <c r="C333" s="182"/>
      <c r="D333" s="182"/>
      <c r="E333" s="183" t="s">
        <v>5387</v>
      </c>
      <c r="F333" s="184"/>
      <c r="G333" s="185"/>
      <c r="H333" s="186"/>
      <c r="I333" s="140"/>
      <c r="J333" s="140"/>
      <c r="K333" s="140"/>
      <c r="L333" s="187">
        <v>142731</v>
      </c>
      <c r="M333" s="188"/>
      <c r="N333" s="188"/>
      <c r="O333" s="189"/>
      <c r="P333" s="163">
        <v>1.052</v>
      </c>
      <c r="Q333" s="163">
        <v>1.0209999999999999</v>
      </c>
      <c r="R333" s="163">
        <v>1.0349999999999999</v>
      </c>
      <c r="S333" s="163">
        <v>1.0249999999999999</v>
      </c>
      <c r="T333" s="163">
        <v>1.02</v>
      </c>
      <c r="U333" s="163">
        <v>1.03</v>
      </c>
      <c r="V333" s="123"/>
      <c r="W333" s="124">
        <v>1.2</v>
      </c>
      <c r="X333" s="125">
        <f t="shared" si="17"/>
        <v>0</v>
      </c>
      <c r="Y333" s="126"/>
      <c r="BP333" s="166"/>
      <c r="BQ333" s="174"/>
    </row>
    <row r="334" spans="1:69" s="122" customFormat="1" ht="18.75" hidden="1" x14ac:dyDescent="0.25">
      <c r="A334" s="181"/>
      <c r="B334" s="182"/>
      <c r="C334" s="182"/>
      <c r="D334" s="182"/>
      <c r="E334" s="183" t="s">
        <v>47</v>
      </c>
      <c r="F334" s="184"/>
      <c r="G334" s="185"/>
      <c r="H334" s="186"/>
      <c r="I334" s="140"/>
      <c r="J334" s="140"/>
      <c r="K334" s="140"/>
      <c r="L334" s="187">
        <v>729892</v>
      </c>
      <c r="M334" s="188"/>
      <c r="N334" s="188"/>
      <c r="O334" s="189"/>
      <c r="P334" s="163">
        <v>1.052</v>
      </c>
      <c r="Q334" s="163">
        <v>1.0209999999999999</v>
      </c>
      <c r="R334" s="163">
        <v>1.0349999999999999</v>
      </c>
      <c r="S334" s="163">
        <v>1.0249999999999999</v>
      </c>
      <c r="T334" s="163">
        <v>1.02</v>
      </c>
      <c r="U334" s="163">
        <v>1.03</v>
      </c>
      <c r="V334" s="123"/>
      <c r="W334" s="124">
        <v>1.2</v>
      </c>
      <c r="X334" s="125">
        <f t="shared" si="17"/>
        <v>0</v>
      </c>
      <c r="Y334" s="126"/>
      <c r="BP334" s="166"/>
      <c r="BQ334" s="174"/>
    </row>
    <row r="335" spans="1:69" s="122" customFormat="1" ht="67.5" x14ac:dyDescent="0.25">
      <c r="A335" s="242" t="s">
        <v>619</v>
      </c>
      <c r="B335" s="243" t="s">
        <v>1939</v>
      </c>
      <c r="C335" s="368" t="s">
        <v>822</v>
      </c>
      <c r="D335" s="368"/>
      <c r="E335" s="368"/>
      <c r="F335" s="244" t="s">
        <v>265</v>
      </c>
      <c r="G335" s="245">
        <v>3230</v>
      </c>
      <c r="H335" s="171">
        <v>35.549999999999997</v>
      </c>
      <c r="I335" s="171"/>
      <c r="J335" s="171">
        <v>35.549999999999997</v>
      </c>
      <c r="K335" s="172" t="s">
        <v>42</v>
      </c>
      <c r="L335" s="171">
        <v>982915</v>
      </c>
      <c r="M335" s="171"/>
      <c r="N335" s="173"/>
      <c r="O335" s="247">
        <v>982915</v>
      </c>
      <c r="P335" s="163">
        <v>1.052</v>
      </c>
      <c r="Q335" s="163">
        <v>1.0209999999999999</v>
      </c>
      <c r="R335" s="163">
        <v>1.0349999999999999</v>
      </c>
      <c r="S335" s="163">
        <v>1.0249999999999999</v>
      </c>
      <c r="T335" s="163">
        <v>1.02</v>
      </c>
      <c r="U335" s="163">
        <v>1.03</v>
      </c>
      <c r="V335" s="248">
        <f t="shared" si="16"/>
        <v>1176681.854593023</v>
      </c>
      <c r="W335" s="249">
        <v>1.2</v>
      </c>
      <c r="X335" s="250">
        <f t="shared" si="17"/>
        <v>1412018.2255116275</v>
      </c>
      <c r="Y335" s="252">
        <f t="shared" si="18"/>
        <v>437.15734535963702</v>
      </c>
      <c r="BP335" s="166"/>
      <c r="BQ335" s="174"/>
    </row>
    <row r="336" spans="1:69" s="122" customFormat="1" ht="67.5" hidden="1" x14ac:dyDescent="0.25">
      <c r="A336" s="167" t="s">
        <v>623</v>
      </c>
      <c r="B336" s="168" t="s">
        <v>1971</v>
      </c>
      <c r="C336" s="370" t="s">
        <v>1972</v>
      </c>
      <c r="D336" s="370"/>
      <c r="E336" s="370"/>
      <c r="F336" s="169" t="s">
        <v>1973</v>
      </c>
      <c r="G336" s="202">
        <v>70</v>
      </c>
      <c r="H336" s="171" t="s">
        <v>1974</v>
      </c>
      <c r="I336" s="171"/>
      <c r="J336" s="171">
        <v>791.2</v>
      </c>
      <c r="K336" s="172" t="s">
        <v>42</v>
      </c>
      <c r="L336" s="171">
        <v>647310</v>
      </c>
      <c r="M336" s="171">
        <v>173223</v>
      </c>
      <c r="N336" s="173"/>
      <c r="O336" s="171">
        <v>474087</v>
      </c>
      <c r="P336" s="163">
        <v>1.052</v>
      </c>
      <c r="Q336" s="163">
        <v>1.0209999999999999</v>
      </c>
      <c r="R336" s="163">
        <v>1.0349999999999999</v>
      </c>
      <c r="S336" s="163">
        <v>1.0249999999999999</v>
      </c>
      <c r="T336" s="163">
        <v>1.02</v>
      </c>
      <c r="U336" s="163">
        <v>1.03</v>
      </c>
      <c r="V336" s="123">
        <f t="shared" si="16"/>
        <v>567546.09543901787</v>
      </c>
      <c r="W336" s="124">
        <v>1.2</v>
      </c>
      <c r="X336" s="125">
        <f t="shared" si="17"/>
        <v>681055.31452682137</v>
      </c>
      <c r="Y336" s="126">
        <f t="shared" si="18"/>
        <v>9729.3616360974484</v>
      </c>
      <c r="BP336" s="166"/>
      <c r="BQ336" s="174"/>
    </row>
    <row r="337" spans="1:69" s="122" customFormat="1" ht="18.75" hidden="1" x14ac:dyDescent="0.25">
      <c r="A337" s="181"/>
      <c r="B337" s="182"/>
      <c r="C337" s="182"/>
      <c r="D337" s="182"/>
      <c r="E337" s="183" t="s">
        <v>5388</v>
      </c>
      <c r="F337" s="184"/>
      <c r="G337" s="185"/>
      <c r="H337" s="186"/>
      <c r="I337" s="140"/>
      <c r="J337" s="140"/>
      <c r="K337" s="140"/>
      <c r="L337" s="187">
        <v>154168</v>
      </c>
      <c r="M337" s="188"/>
      <c r="N337" s="188"/>
      <c r="O337" s="189"/>
      <c r="P337" s="163">
        <v>1.052</v>
      </c>
      <c r="Q337" s="163">
        <v>1.0209999999999999</v>
      </c>
      <c r="R337" s="163">
        <v>1.0349999999999999</v>
      </c>
      <c r="S337" s="163">
        <v>1.0249999999999999</v>
      </c>
      <c r="T337" s="163">
        <v>1.02</v>
      </c>
      <c r="U337" s="163">
        <v>1.03</v>
      </c>
      <c r="V337" s="123"/>
      <c r="W337" s="124">
        <v>1.2</v>
      </c>
      <c r="X337" s="125">
        <f t="shared" si="17"/>
        <v>0</v>
      </c>
      <c r="Y337" s="126"/>
      <c r="BP337" s="166"/>
      <c r="BQ337" s="174"/>
    </row>
    <row r="338" spans="1:69" s="122" customFormat="1" ht="18.75" hidden="1" x14ac:dyDescent="0.25">
      <c r="A338" s="181"/>
      <c r="B338" s="182"/>
      <c r="C338" s="182"/>
      <c r="D338" s="182"/>
      <c r="E338" s="183" t="s">
        <v>5389</v>
      </c>
      <c r="F338" s="184"/>
      <c r="G338" s="185"/>
      <c r="H338" s="186"/>
      <c r="I338" s="140"/>
      <c r="J338" s="140"/>
      <c r="K338" s="140"/>
      <c r="L338" s="187">
        <v>69289</v>
      </c>
      <c r="M338" s="188"/>
      <c r="N338" s="188"/>
      <c r="O338" s="189"/>
      <c r="P338" s="163">
        <v>1.052</v>
      </c>
      <c r="Q338" s="163">
        <v>1.0209999999999999</v>
      </c>
      <c r="R338" s="163">
        <v>1.0349999999999999</v>
      </c>
      <c r="S338" s="163">
        <v>1.0249999999999999</v>
      </c>
      <c r="T338" s="163">
        <v>1.02</v>
      </c>
      <c r="U338" s="163">
        <v>1.03</v>
      </c>
      <c r="V338" s="123"/>
      <c r="W338" s="124">
        <v>1.2</v>
      </c>
      <c r="X338" s="125">
        <f t="shared" si="17"/>
        <v>0</v>
      </c>
      <c r="Y338" s="126"/>
      <c r="BP338" s="166"/>
      <c r="BQ338" s="174"/>
    </row>
    <row r="339" spans="1:69" s="122" customFormat="1" ht="18.75" hidden="1" x14ac:dyDescent="0.25">
      <c r="A339" s="181"/>
      <c r="B339" s="182"/>
      <c r="C339" s="182"/>
      <c r="D339" s="182"/>
      <c r="E339" s="183" t="s">
        <v>47</v>
      </c>
      <c r="F339" s="184"/>
      <c r="G339" s="185"/>
      <c r="H339" s="186"/>
      <c r="I339" s="140"/>
      <c r="J339" s="140"/>
      <c r="K339" s="140"/>
      <c r="L339" s="187">
        <v>870767</v>
      </c>
      <c r="M339" s="188"/>
      <c r="N339" s="188"/>
      <c r="O339" s="189"/>
      <c r="P339" s="163">
        <v>1.052</v>
      </c>
      <c r="Q339" s="163">
        <v>1.0209999999999999</v>
      </c>
      <c r="R339" s="163">
        <v>1.0349999999999999</v>
      </c>
      <c r="S339" s="163">
        <v>1.0249999999999999</v>
      </c>
      <c r="T339" s="163">
        <v>1.02</v>
      </c>
      <c r="U339" s="163">
        <v>1.03</v>
      </c>
      <c r="V339" s="123"/>
      <c r="W339" s="124">
        <v>1.2</v>
      </c>
      <c r="X339" s="125">
        <f t="shared" si="17"/>
        <v>0</v>
      </c>
      <c r="Y339" s="126"/>
      <c r="BP339" s="166"/>
      <c r="BQ339" s="174"/>
    </row>
    <row r="340" spans="1:69" s="122" customFormat="1" ht="67.5" hidden="1" x14ac:dyDescent="0.25">
      <c r="A340" s="167" t="s">
        <v>627</v>
      </c>
      <c r="B340" s="168" t="s">
        <v>849</v>
      </c>
      <c r="C340" s="370" t="s">
        <v>850</v>
      </c>
      <c r="D340" s="370"/>
      <c r="E340" s="370"/>
      <c r="F340" s="169" t="s">
        <v>520</v>
      </c>
      <c r="G340" s="202">
        <v>7</v>
      </c>
      <c r="H340" s="171" t="s">
        <v>851</v>
      </c>
      <c r="I340" s="171" t="s">
        <v>852</v>
      </c>
      <c r="J340" s="171">
        <v>69.58</v>
      </c>
      <c r="K340" s="172" t="s">
        <v>42</v>
      </c>
      <c r="L340" s="171">
        <v>44795</v>
      </c>
      <c r="M340" s="171">
        <v>34601</v>
      </c>
      <c r="N340" s="173" t="s">
        <v>5390</v>
      </c>
      <c r="O340" s="171">
        <v>4170</v>
      </c>
      <c r="P340" s="163">
        <v>1.052</v>
      </c>
      <c r="Q340" s="163">
        <v>1.0209999999999999</v>
      </c>
      <c r="R340" s="163">
        <v>1.0349999999999999</v>
      </c>
      <c r="S340" s="163">
        <v>1.0249999999999999</v>
      </c>
      <c r="T340" s="163">
        <v>1.02</v>
      </c>
      <c r="U340" s="163">
        <v>1.03</v>
      </c>
      <c r="V340" s="123">
        <f t="shared" si="16"/>
        <v>4992.0525514952005</v>
      </c>
      <c r="W340" s="124">
        <v>1.2</v>
      </c>
      <c r="X340" s="125">
        <f t="shared" si="17"/>
        <v>5990.4630617942403</v>
      </c>
      <c r="Y340" s="126">
        <f t="shared" si="18"/>
        <v>855.78043739917723</v>
      </c>
      <c r="BP340" s="166"/>
      <c r="BQ340" s="174"/>
    </row>
    <row r="341" spans="1:69" s="122" customFormat="1" ht="18.75" hidden="1" x14ac:dyDescent="0.25">
      <c r="A341" s="175"/>
      <c r="B341" s="176"/>
      <c r="C341" s="177" t="s">
        <v>5391</v>
      </c>
      <c r="D341" s="178"/>
      <c r="E341" s="178"/>
      <c r="F341" s="179"/>
      <c r="G341" s="178"/>
      <c r="H341" s="178"/>
      <c r="I341" s="178"/>
      <c r="J341" s="178"/>
      <c r="K341" s="178"/>
      <c r="L341" s="178"/>
      <c r="M341" s="178"/>
      <c r="N341" s="178"/>
      <c r="O341" s="180"/>
      <c r="P341" s="163">
        <v>1.052</v>
      </c>
      <c r="Q341" s="163">
        <v>1.0209999999999999</v>
      </c>
      <c r="R341" s="163">
        <v>1.0349999999999999</v>
      </c>
      <c r="S341" s="163">
        <v>1.0249999999999999</v>
      </c>
      <c r="T341" s="163">
        <v>1.02</v>
      </c>
      <c r="U341" s="163">
        <v>1.03</v>
      </c>
      <c r="V341" s="123"/>
      <c r="W341" s="124">
        <v>1.2</v>
      </c>
      <c r="X341" s="125">
        <f t="shared" si="17"/>
        <v>0</v>
      </c>
      <c r="Y341" s="126"/>
      <c r="BP341" s="166"/>
      <c r="BQ341" s="174"/>
    </row>
    <row r="342" spans="1:69" s="122" customFormat="1" ht="18.75" hidden="1" x14ac:dyDescent="0.25">
      <c r="A342" s="181"/>
      <c r="B342" s="182"/>
      <c r="C342" s="182"/>
      <c r="D342" s="182"/>
      <c r="E342" s="183" t="s">
        <v>5392</v>
      </c>
      <c r="F342" s="184"/>
      <c r="G342" s="185"/>
      <c r="H342" s="186"/>
      <c r="I342" s="140"/>
      <c r="J342" s="140"/>
      <c r="K342" s="140"/>
      <c r="L342" s="187">
        <v>34383</v>
      </c>
      <c r="M342" s="188"/>
      <c r="N342" s="188"/>
      <c r="O342" s="189"/>
      <c r="P342" s="163">
        <v>1.052</v>
      </c>
      <c r="Q342" s="163">
        <v>1.0209999999999999</v>
      </c>
      <c r="R342" s="163">
        <v>1.0349999999999999</v>
      </c>
      <c r="S342" s="163">
        <v>1.0249999999999999</v>
      </c>
      <c r="T342" s="163">
        <v>1.02</v>
      </c>
      <c r="U342" s="163">
        <v>1.03</v>
      </c>
      <c r="V342" s="123"/>
      <c r="W342" s="124">
        <v>1.2</v>
      </c>
      <c r="X342" s="125">
        <f t="shared" si="17"/>
        <v>0</v>
      </c>
      <c r="Y342" s="126"/>
      <c r="BP342" s="166"/>
      <c r="BQ342" s="174"/>
    </row>
    <row r="343" spans="1:69" s="122" customFormat="1" ht="18.75" hidden="1" x14ac:dyDescent="0.25">
      <c r="A343" s="181"/>
      <c r="B343" s="182"/>
      <c r="C343" s="182"/>
      <c r="D343" s="182"/>
      <c r="E343" s="183" t="s">
        <v>5393</v>
      </c>
      <c r="F343" s="184"/>
      <c r="G343" s="185"/>
      <c r="H343" s="186"/>
      <c r="I343" s="140"/>
      <c r="J343" s="140"/>
      <c r="K343" s="140"/>
      <c r="L343" s="187">
        <v>18077</v>
      </c>
      <c r="M343" s="188"/>
      <c r="N343" s="188"/>
      <c r="O343" s="189"/>
      <c r="P343" s="163">
        <v>1.052</v>
      </c>
      <c r="Q343" s="163">
        <v>1.0209999999999999</v>
      </c>
      <c r="R343" s="163">
        <v>1.0349999999999999</v>
      </c>
      <c r="S343" s="163">
        <v>1.0249999999999999</v>
      </c>
      <c r="T343" s="163">
        <v>1.02</v>
      </c>
      <c r="U343" s="163">
        <v>1.03</v>
      </c>
      <c r="V343" s="123"/>
      <c r="W343" s="124">
        <v>1.2</v>
      </c>
      <c r="X343" s="125">
        <f t="shared" si="17"/>
        <v>0</v>
      </c>
      <c r="Y343" s="126"/>
      <c r="BP343" s="166"/>
      <c r="BQ343" s="174"/>
    </row>
    <row r="344" spans="1:69" s="122" customFormat="1" ht="18.75" hidden="1" x14ac:dyDescent="0.25">
      <c r="A344" s="181"/>
      <c r="B344" s="182"/>
      <c r="C344" s="182"/>
      <c r="D344" s="182"/>
      <c r="E344" s="183" t="s">
        <v>47</v>
      </c>
      <c r="F344" s="184"/>
      <c r="G344" s="185"/>
      <c r="H344" s="186"/>
      <c r="I344" s="140"/>
      <c r="J344" s="140"/>
      <c r="K344" s="140"/>
      <c r="L344" s="187">
        <v>97255</v>
      </c>
      <c r="M344" s="188"/>
      <c r="N344" s="188"/>
      <c r="O344" s="189"/>
      <c r="P344" s="163">
        <v>1.052</v>
      </c>
      <c r="Q344" s="163">
        <v>1.0209999999999999</v>
      </c>
      <c r="R344" s="163">
        <v>1.0349999999999999</v>
      </c>
      <c r="S344" s="163">
        <v>1.0249999999999999</v>
      </c>
      <c r="T344" s="163">
        <v>1.02</v>
      </c>
      <c r="U344" s="163">
        <v>1.03</v>
      </c>
      <c r="V344" s="123"/>
      <c r="W344" s="124">
        <v>1.2</v>
      </c>
      <c r="X344" s="125">
        <f t="shared" si="17"/>
        <v>0</v>
      </c>
      <c r="Y344" s="126"/>
      <c r="BP344" s="166"/>
      <c r="BQ344" s="174"/>
    </row>
    <row r="345" spans="1:69" s="122" customFormat="1" ht="67.5" x14ac:dyDescent="0.25">
      <c r="A345" s="242" t="s">
        <v>629</v>
      </c>
      <c r="B345" s="243" t="s">
        <v>1985</v>
      </c>
      <c r="C345" s="368" t="s">
        <v>1986</v>
      </c>
      <c r="D345" s="368"/>
      <c r="E345" s="368"/>
      <c r="F345" s="244" t="s">
        <v>437</v>
      </c>
      <c r="G345" s="245">
        <v>70</v>
      </c>
      <c r="H345" s="171">
        <v>148.94999999999999</v>
      </c>
      <c r="I345" s="171"/>
      <c r="J345" s="171">
        <v>148.94999999999999</v>
      </c>
      <c r="K345" s="172" t="s">
        <v>42</v>
      </c>
      <c r="L345" s="171">
        <v>89251</v>
      </c>
      <c r="M345" s="171"/>
      <c r="N345" s="173"/>
      <c r="O345" s="247">
        <v>89251</v>
      </c>
      <c r="P345" s="163">
        <v>1.052</v>
      </c>
      <c r="Q345" s="163">
        <v>1.0209999999999999</v>
      </c>
      <c r="R345" s="163">
        <v>1.0349999999999999</v>
      </c>
      <c r="S345" s="163">
        <v>1.0249999999999999</v>
      </c>
      <c r="T345" s="163">
        <v>1.02</v>
      </c>
      <c r="U345" s="163">
        <v>1.03</v>
      </c>
      <c r="V345" s="248">
        <f t="shared" si="16"/>
        <v>106845.48735575494</v>
      </c>
      <c r="W345" s="249">
        <v>1.2</v>
      </c>
      <c r="X345" s="250">
        <f t="shared" si="17"/>
        <v>128214.58482690592</v>
      </c>
      <c r="Y345" s="252">
        <f t="shared" si="18"/>
        <v>1831.636926098656</v>
      </c>
      <c r="BP345" s="166"/>
      <c r="BQ345" s="174"/>
    </row>
    <row r="346" spans="1:69" s="122" customFormat="1" ht="67.5" x14ac:dyDescent="0.25">
      <c r="A346" s="242" t="s">
        <v>633</v>
      </c>
      <c r="B346" s="243" t="s">
        <v>1940</v>
      </c>
      <c r="C346" s="368" t="s">
        <v>824</v>
      </c>
      <c r="D346" s="368"/>
      <c r="E346" s="368"/>
      <c r="F346" s="244" t="s">
        <v>437</v>
      </c>
      <c r="G346" s="245">
        <v>4256</v>
      </c>
      <c r="H346" s="171">
        <v>48.46</v>
      </c>
      <c r="I346" s="171"/>
      <c r="J346" s="171">
        <v>48.46</v>
      </c>
      <c r="K346" s="172" t="s">
        <v>42</v>
      </c>
      <c r="L346" s="171">
        <v>1765464</v>
      </c>
      <c r="M346" s="171"/>
      <c r="N346" s="173"/>
      <c r="O346" s="247">
        <v>1765464</v>
      </c>
      <c r="P346" s="163">
        <v>1.052</v>
      </c>
      <c r="Q346" s="163">
        <v>1.0209999999999999</v>
      </c>
      <c r="R346" s="163">
        <v>1.0349999999999999</v>
      </c>
      <c r="S346" s="163">
        <v>1.0249999999999999</v>
      </c>
      <c r="T346" s="163">
        <v>1.02</v>
      </c>
      <c r="U346" s="163">
        <v>1.03</v>
      </c>
      <c r="V346" s="248">
        <f t="shared" si="16"/>
        <v>2113498.5769239622</v>
      </c>
      <c r="W346" s="249">
        <v>1.2</v>
      </c>
      <c r="X346" s="250">
        <f t="shared" si="17"/>
        <v>2536198.2923087548</v>
      </c>
      <c r="Y346" s="251">
        <f t="shared" si="18"/>
        <v>595.91125289209458</v>
      </c>
      <c r="BP346" s="166"/>
      <c r="BQ346" s="174"/>
    </row>
    <row r="347" spans="1:69" s="122" customFormat="1" ht="67.5" x14ac:dyDescent="0.25">
      <c r="A347" s="242" t="s">
        <v>636</v>
      </c>
      <c r="B347" s="243" t="s">
        <v>1960</v>
      </c>
      <c r="C347" s="368" t="s">
        <v>1961</v>
      </c>
      <c r="D347" s="368"/>
      <c r="E347" s="368"/>
      <c r="F347" s="244" t="s">
        <v>437</v>
      </c>
      <c r="G347" s="245">
        <v>5</v>
      </c>
      <c r="H347" s="171">
        <v>389.35</v>
      </c>
      <c r="I347" s="171"/>
      <c r="J347" s="171">
        <v>389.35</v>
      </c>
      <c r="K347" s="172" t="s">
        <v>42</v>
      </c>
      <c r="L347" s="171">
        <v>16664</v>
      </c>
      <c r="M347" s="171"/>
      <c r="N347" s="173"/>
      <c r="O347" s="247">
        <v>16664</v>
      </c>
      <c r="P347" s="163">
        <v>1.052</v>
      </c>
      <c r="Q347" s="163">
        <v>1.0209999999999999</v>
      </c>
      <c r="R347" s="163">
        <v>1.0349999999999999</v>
      </c>
      <c r="S347" s="163">
        <v>1.0249999999999999</v>
      </c>
      <c r="T347" s="163">
        <v>1.02</v>
      </c>
      <c r="U347" s="163">
        <v>1.03</v>
      </c>
      <c r="V347" s="248">
        <f t="shared" si="16"/>
        <v>19949.056047509835</v>
      </c>
      <c r="W347" s="249">
        <v>1.2</v>
      </c>
      <c r="X347" s="250">
        <f t="shared" si="17"/>
        <v>23938.867257011803</v>
      </c>
      <c r="Y347" s="252">
        <f t="shared" si="18"/>
        <v>4787.7734514023605</v>
      </c>
      <c r="BP347" s="166"/>
      <c r="BQ347" s="174"/>
    </row>
    <row r="348" spans="1:69" s="122" customFormat="1" ht="67.5" hidden="1" x14ac:dyDescent="0.25">
      <c r="A348" s="167" t="s">
        <v>641</v>
      </c>
      <c r="B348" s="168" t="s">
        <v>1988</v>
      </c>
      <c r="C348" s="370" t="s">
        <v>5394</v>
      </c>
      <c r="D348" s="370"/>
      <c r="E348" s="370"/>
      <c r="F348" s="169" t="s">
        <v>238</v>
      </c>
      <c r="G348" s="205">
        <v>7.0000000000000001E-3</v>
      </c>
      <c r="H348" s="171" t="s">
        <v>1990</v>
      </c>
      <c r="I348" s="171" t="s">
        <v>1991</v>
      </c>
      <c r="J348" s="171">
        <v>217.75</v>
      </c>
      <c r="K348" s="172" t="s">
        <v>42</v>
      </c>
      <c r="L348" s="171">
        <v>258</v>
      </c>
      <c r="M348" s="171">
        <v>213</v>
      </c>
      <c r="N348" s="173" t="s">
        <v>5395</v>
      </c>
      <c r="O348" s="171">
        <v>14</v>
      </c>
      <c r="P348" s="163">
        <v>1.052</v>
      </c>
      <c r="Q348" s="163">
        <v>1.0209999999999999</v>
      </c>
      <c r="R348" s="163">
        <v>1.0349999999999999</v>
      </c>
      <c r="S348" s="163">
        <v>1.0249999999999999</v>
      </c>
      <c r="T348" s="163">
        <v>1.02</v>
      </c>
      <c r="U348" s="163">
        <v>1.03</v>
      </c>
      <c r="V348" s="123">
        <f t="shared" si="16"/>
        <v>16.759888662094198</v>
      </c>
      <c r="W348" s="124">
        <v>1.2</v>
      </c>
      <c r="X348" s="125">
        <f t="shared" si="17"/>
        <v>20.111866394513036</v>
      </c>
      <c r="Y348" s="126">
        <f t="shared" si="18"/>
        <v>2873.1237706447196</v>
      </c>
      <c r="BP348" s="166"/>
      <c r="BQ348" s="174"/>
    </row>
    <row r="349" spans="1:69" s="122" customFormat="1" ht="18.75" hidden="1" x14ac:dyDescent="0.25">
      <c r="A349" s="175"/>
      <c r="B349" s="176"/>
      <c r="C349" s="177" t="s">
        <v>5396</v>
      </c>
      <c r="D349" s="178"/>
      <c r="E349" s="178"/>
      <c r="F349" s="179"/>
      <c r="G349" s="178"/>
      <c r="H349" s="178"/>
      <c r="I349" s="178"/>
      <c r="J349" s="178"/>
      <c r="K349" s="178"/>
      <c r="L349" s="178"/>
      <c r="M349" s="178"/>
      <c r="N349" s="178"/>
      <c r="O349" s="180"/>
      <c r="P349" s="163">
        <v>1.052</v>
      </c>
      <c r="Q349" s="163">
        <v>1.0209999999999999</v>
      </c>
      <c r="R349" s="163">
        <v>1.0349999999999999</v>
      </c>
      <c r="S349" s="163">
        <v>1.0249999999999999</v>
      </c>
      <c r="T349" s="163">
        <v>1.02</v>
      </c>
      <c r="U349" s="163">
        <v>1.03</v>
      </c>
      <c r="V349" s="123"/>
      <c r="W349" s="124">
        <v>1.2</v>
      </c>
      <c r="X349" s="125">
        <f t="shared" si="17"/>
        <v>0</v>
      </c>
      <c r="Y349" s="126"/>
      <c r="BP349" s="166"/>
      <c r="BQ349" s="174"/>
    </row>
    <row r="350" spans="1:69" s="122" customFormat="1" ht="18.75" hidden="1" x14ac:dyDescent="0.25">
      <c r="A350" s="181"/>
      <c r="B350" s="182"/>
      <c r="C350" s="182"/>
      <c r="D350" s="182"/>
      <c r="E350" s="183" t="s">
        <v>5397</v>
      </c>
      <c r="F350" s="184"/>
      <c r="G350" s="185"/>
      <c r="H350" s="186"/>
      <c r="I350" s="140"/>
      <c r="J350" s="140"/>
      <c r="K350" s="140"/>
      <c r="L350" s="187">
        <v>234</v>
      </c>
      <c r="M350" s="188"/>
      <c r="N350" s="188"/>
      <c r="O350" s="189"/>
      <c r="P350" s="163">
        <v>1.052</v>
      </c>
      <c r="Q350" s="163">
        <v>1.0209999999999999</v>
      </c>
      <c r="R350" s="163">
        <v>1.0349999999999999</v>
      </c>
      <c r="S350" s="163">
        <v>1.0249999999999999</v>
      </c>
      <c r="T350" s="163">
        <v>1.02</v>
      </c>
      <c r="U350" s="163">
        <v>1.03</v>
      </c>
      <c r="V350" s="123"/>
      <c r="W350" s="124">
        <v>1.2</v>
      </c>
      <c r="X350" s="125">
        <f t="shared" si="17"/>
        <v>0</v>
      </c>
      <c r="Y350" s="126"/>
      <c r="BP350" s="166"/>
      <c r="BQ350" s="174"/>
    </row>
    <row r="351" spans="1:69" s="122" customFormat="1" ht="18.75" hidden="1" x14ac:dyDescent="0.25">
      <c r="A351" s="181"/>
      <c r="B351" s="182"/>
      <c r="C351" s="182"/>
      <c r="D351" s="182"/>
      <c r="E351" s="183" t="s">
        <v>5398</v>
      </c>
      <c r="F351" s="184"/>
      <c r="G351" s="185"/>
      <c r="H351" s="186"/>
      <c r="I351" s="140"/>
      <c r="J351" s="140"/>
      <c r="K351" s="140"/>
      <c r="L351" s="187">
        <v>123</v>
      </c>
      <c r="M351" s="188"/>
      <c r="N351" s="188"/>
      <c r="O351" s="189"/>
      <c r="P351" s="163">
        <v>1.052</v>
      </c>
      <c r="Q351" s="163">
        <v>1.0209999999999999</v>
      </c>
      <c r="R351" s="163">
        <v>1.0349999999999999</v>
      </c>
      <c r="S351" s="163">
        <v>1.0249999999999999</v>
      </c>
      <c r="T351" s="163">
        <v>1.02</v>
      </c>
      <c r="U351" s="163">
        <v>1.03</v>
      </c>
      <c r="V351" s="123"/>
      <c r="W351" s="124">
        <v>1.2</v>
      </c>
      <c r="X351" s="125">
        <f t="shared" ref="X351:X396" si="19">V351*W351</f>
        <v>0</v>
      </c>
      <c r="Y351" s="126"/>
      <c r="BP351" s="166"/>
      <c r="BQ351" s="174"/>
    </row>
    <row r="352" spans="1:69" s="122" customFormat="1" ht="18.75" hidden="1" x14ac:dyDescent="0.25">
      <c r="A352" s="181"/>
      <c r="B352" s="182"/>
      <c r="C352" s="182"/>
      <c r="D352" s="182"/>
      <c r="E352" s="183" t="s">
        <v>47</v>
      </c>
      <c r="F352" s="184"/>
      <c r="G352" s="185"/>
      <c r="H352" s="186"/>
      <c r="I352" s="140"/>
      <c r="J352" s="140"/>
      <c r="K352" s="140"/>
      <c r="L352" s="187">
        <v>615</v>
      </c>
      <c r="M352" s="188"/>
      <c r="N352" s="188"/>
      <c r="O352" s="189"/>
      <c r="P352" s="163">
        <v>1.052</v>
      </c>
      <c r="Q352" s="163">
        <v>1.0209999999999999</v>
      </c>
      <c r="R352" s="163">
        <v>1.0349999999999999</v>
      </c>
      <c r="S352" s="163">
        <v>1.0249999999999999</v>
      </c>
      <c r="T352" s="163">
        <v>1.02</v>
      </c>
      <c r="U352" s="163">
        <v>1.03</v>
      </c>
      <c r="V352" s="123"/>
      <c r="W352" s="124">
        <v>1.2</v>
      </c>
      <c r="X352" s="125">
        <f t="shared" si="19"/>
        <v>0</v>
      </c>
      <c r="Y352" s="126"/>
      <c r="BP352" s="166"/>
      <c r="BQ352" s="174"/>
    </row>
    <row r="353" spans="1:69" s="122" customFormat="1" ht="67.5" x14ac:dyDescent="0.25">
      <c r="A353" s="242" t="s">
        <v>644</v>
      </c>
      <c r="B353" s="243" t="s">
        <v>5399</v>
      </c>
      <c r="C353" s="368" t="s">
        <v>5400</v>
      </c>
      <c r="D353" s="368"/>
      <c r="E353" s="368"/>
      <c r="F353" s="244" t="s">
        <v>437</v>
      </c>
      <c r="G353" s="245">
        <v>1</v>
      </c>
      <c r="H353" s="171">
        <v>643.07000000000005</v>
      </c>
      <c r="I353" s="171"/>
      <c r="J353" s="171">
        <v>643.07000000000005</v>
      </c>
      <c r="K353" s="172" t="s">
        <v>42</v>
      </c>
      <c r="L353" s="171">
        <v>5505</v>
      </c>
      <c r="M353" s="171"/>
      <c r="N353" s="173"/>
      <c r="O353" s="247">
        <v>5505</v>
      </c>
      <c r="P353" s="163">
        <v>1.052</v>
      </c>
      <c r="Q353" s="163">
        <v>1.0209999999999999</v>
      </c>
      <c r="R353" s="163">
        <v>1.0349999999999999</v>
      </c>
      <c r="S353" s="163">
        <v>1.0249999999999999</v>
      </c>
      <c r="T353" s="163">
        <v>1.02</v>
      </c>
      <c r="U353" s="163">
        <v>1.03</v>
      </c>
      <c r="V353" s="248">
        <f t="shared" ref="V353:V396" si="20">O353*P353*Q353*R353*S353*T353*U353</f>
        <v>6590.227648916326</v>
      </c>
      <c r="W353" s="249">
        <v>1.2</v>
      </c>
      <c r="X353" s="250">
        <f t="shared" si="19"/>
        <v>7908.273178699591</v>
      </c>
      <c r="Y353" s="252">
        <f t="shared" ref="Y353:Y396" si="21">X353/G353</f>
        <v>7908.273178699591</v>
      </c>
      <c r="BP353" s="166"/>
      <c r="BQ353" s="174"/>
    </row>
    <row r="354" spans="1:69" s="122" customFormat="1" ht="67.5" x14ac:dyDescent="0.25">
      <c r="A354" s="242" t="s">
        <v>647</v>
      </c>
      <c r="B354" s="243" t="s">
        <v>2972</v>
      </c>
      <c r="C354" s="368" t="s">
        <v>2973</v>
      </c>
      <c r="D354" s="368"/>
      <c r="E354" s="368"/>
      <c r="F354" s="244" t="s">
        <v>437</v>
      </c>
      <c r="G354" s="245">
        <v>1</v>
      </c>
      <c r="H354" s="171">
        <v>1336.96</v>
      </c>
      <c r="I354" s="171"/>
      <c r="J354" s="171">
        <v>1336.96</v>
      </c>
      <c r="K354" s="172" t="s">
        <v>42</v>
      </c>
      <c r="L354" s="171">
        <v>11444</v>
      </c>
      <c r="M354" s="171"/>
      <c r="N354" s="173"/>
      <c r="O354" s="247">
        <v>11444</v>
      </c>
      <c r="P354" s="163">
        <v>1.052</v>
      </c>
      <c r="Q354" s="163">
        <v>1.0209999999999999</v>
      </c>
      <c r="R354" s="163">
        <v>1.0349999999999999</v>
      </c>
      <c r="S354" s="163">
        <v>1.0249999999999999</v>
      </c>
      <c r="T354" s="163">
        <v>1.02</v>
      </c>
      <c r="U354" s="163">
        <v>1.03</v>
      </c>
      <c r="V354" s="248">
        <f t="shared" si="20"/>
        <v>13700.011846357571</v>
      </c>
      <c r="W354" s="249">
        <v>1.2</v>
      </c>
      <c r="X354" s="250">
        <f t="shared" si="19"/>
        <v>16440.014215629086</v>
      </c>
      <c r="Y354" s="252">
        <f t="shared" si="21"/>
        <v>16440.014215629086</v>
      </c>
      <c r="BP354" s="166"/>
      <c r="BQ354" s="174"/>
    </row>
    <row r="355" spans="1:69" s="122" customFormat="1" ht="18.75" hidden="1" x14ac:dyDescent="0.25">
      <c r="A355" s="371" t="s">
        <v>5401</v>
      </c>
      <c r="B355" s="372"/>
      <c r="C355" s="372"/>
      <c r="D355" s="372"/>
      <c r="E355" s="372"/>
      <c r="F355" s="372"/>
      <c r="G355" s="372"/>
      <c r="H355" s="372"/>
      <c r="I355" s="372"/>
      <c r="J355" s="372"/>
      <c r="K355" s="372"/>
      <c r="L355" s="372"/>
      <c r="M355" s="372"/>
      <c r="N355" s="372"/>
      <c r="O355" s="373"/>
      <c r="P355" s="163">
        <v>1.052</v>
      </c>
      <c r="Q355" s="163">
        <v>1.0209999999999999</v>
      </c>
      <c r="R355" s="163">
        <v>1.0349999999999999</v>
      </c>
      <c r="S355" s="163">
        <v>1.0249999999999999</v>
      </c>
      <c r="T355" s="163">
        <v>1.02</v>
      </c>
      <c r="U355" s="163">
        <v>1.03</v>
      </c>
      <c r="V355" s="123"/>
      <c r="W355" s="124">
        <v>1.2</v>
      </c>
      <c r="X355" s="125">
        <f t="shared" si="19"/>
        <v>0</v>
      </c>
      <c r="Y355" s="126"/>
      <c r="BP355" s="166"/>
      <c r="BQ355" s="174"/>
    </row>
    <row r="356" spans="1:69" s="122" customFormat="1" ht="67.5" hidden="1" x14ac:dyDescent="0.25">
      <c r="A356" s="167" t="s">
        <v>652</v>
      </c>
      <c r="B356" s="168" t="s">
        <v>5402</v>
      </c>
      <c r="C356" s="370" t="s">
        <v>5403</v>
      </c>
      <c r="D356" s="370"/>
      <c r="E356" s="370"/>
      <c r="F356" s="169" t="s">
        <v>174</v>
      </c>
      <c r="G356" s="202">
        <v>3</v>
      </c>
      <c r="H356" s="171" t="s">
        <v>5404</v>
      </c>
      <c r="I356" s="171" t="s">
        <v>5405</v>
      </c>
      <c r="J356" s="171"/>
      <c r="K356" s="172" t="s">
        <v>42</v>
      </c>
      <c r="L356" s="171">
        <v>128363</v>
      </c>
      <c r="M356" s="171">
        <v>68786</v>
      </c>
      <c r="N356" s="173" t="s">
        <v>5406</v>
      </c>
      <c r="O356" s="171"/>
      <c r="P356" s="163">
        <v>1.052</v>
      </c>
      <c r="Q356" s="163">
        <v>1.0209999999999999</v>
      </c>
      <c r="R356" s="163">
        <v>1.0349999999999999</v>
      </c>
      <c r="S356" s="163">
        <v>1.0249999999999999</v>
      </c>
      <c r="T356" s="163">
        <v>1.02</v>
      </c>
      <c r="U356" s="163">
        <v>1.03</v>
      </c>
      <c r="V356" s="123"/>
      <c r="W356" s="124">
        <v>1.2</v>
      </c>
      <c r="X356" s="125">
        <f t="shared" si="19"/>
        <v>0</v>
      </c>
      <c r="Y356" s="126"/>
      <c r="BP356" s="166"/>
      <c r="BQ356" s="174"/>
    </row>
    <row r="357" spans="1:69" s="122" customFormat="1" ht="18.75" hidden="1" x14ac:dyDescent="0.25">
      <c r="A357" s="175"/>
      <c r="B357" s="176"/>
      <c r="C357" s="177" t="s">
        <v>454</v>
      </c>
      <c r="D357" s="178"/>
      <c r="E357" s="178"/>
      <c r="F357" s="179"/>
      <c r="G357" s="178"/>
      <c r="H357" s="178"/>
      <c r="I357" s="178"/>
      <c r="J357" s="178"/>
      <c r="K357" s="178"/>
      <c r="L357" s="178"/>
      <c r="M357" s="178"/>
      <c r="N357" s="178"/>
      <c r="O357" s="180"/>
      <c r="P357" s="163">
        <v>1.052</v>
      </c>
      <c r="Q357" s="163">
        <v>1.0209999999999999</v>
      </c>
      <c r="R357" s="163">
        <v>1.0349999999999999</v>
      </c>
      <c r="S357" s="163">
        <v>1.0249999999999999</v>
      </c>
      <c r="T357" s="163">
        <v>1.02</v>
      </c>
      <c r="U357" s="163">
        <v>1.03</v>
      </c>
      <c r="V357" s="123"/>
      <c r="W357" s="124">
        <v>1.2</v>
      </c>
      <c r="X357" s="125">
        <f t="shared" si="19"/>
        <v>0</v>
      </c>
      <c r="Y357" s="126"/>
      <c r="BP357" s="166"/>
      <c r="BQ357" s="174"/>
    </row>
    <row r="358" spans="1:69" s="122" customFormat="1" ht="18.75" hidden="1" x14ac:dyDescent="0.25">
      <c r="A358" s="181"/>
      <c r="B358" s="182"/>
      <c r="C358" s="182"/>
      <c r="D358" s="182"/>
      <c r="E358" s="183" t="s">
        <v>5407</v>
      </c>
      <c r="F358" s="184"/>
      <c r="G358" s="185"/>
      <c r="H358" s="186"/>
      <c r="I358" s="140"/>
      <c r="J358" s="140"/>
      <c r="K358" s="140"/>
      <c r="L358" s="187">
        <v>92222</v>
      </c>
      <c r="M358" s="188"/>
      <c r="N358" s="188"/>
      <c r="O358" s="189"/>
      <c r="P358" s="163">
        <v>1.052</v>
      </c>
      <c r="Q358" s="163">
        <v>1.0209999999999999</v>
      </c>
      <c r="R358" s="163">
        <v>1.0349999999999999</v>
      </c>
      <c r="S358" s="163">
        <v>1.0249999999999999</v>
      </c>
      <c r="T358" s="163">
        <v>1.02</v>
      </c>
      <c r="U358" s="163">
        <v>1.03</v>
      </c>
      <c r="V358" s="123"/>
      <c r="W358" s="124">
        <v>1.2</v>
      </c>
      <c r="X358" s="125">
        <f t="shared" si="19"/>
        <v>0</v>
      </c>
      <c r="Y358" s="126"/>
      <c r="BP358" s="166"/>
      <c r="BQ358" s="174"/>
    </row>
    <row r="359" spans="1:69" s="122" customFormat="1" ht="18.75" hidden="1" x14ac:dyDescent="0.25">
      <c r="A359" s="181"/>
      <c r="B359" s="182"/>
      <c r="C359" s="182"/>
      <c r="D359" s="182"/>
      <c r="E359" s="183" t="s">
        <v>5408</v>
      </c>
      <c r="F359" s="184"/>
      <c r="G359" s="185"/>
      <c r="H359" s="186"/>
      <c r="I359" s="140"/>
      <c r="J359" s="140"/>
      <c r="K359" s="140"/>
      <c r="L359" s="187">
        <v>52826</v>
      </c>
      <c r="M359" s="188"/>
      <c r="N359" s="188"/>
      <c r="O359" s="189"/>
      <c r="P359" s="163">
        <v>1.052</v>
      </c>
      <c r="Q359" s="163">
        <v>1.0209999999999999</v>
      </c>
      <c r="R359" s="163">
        <v>1.0349999999999999</v>
      </c>
      <c r="S359" s="163">
        <v>1.0249999999999999</v>
      </c>
      <c r="T359" s="163">
        <v>1.02</v>
      </c>
      <c r="U359" s="163">
        <v>1.03</v>
      </c>
      <c r="V359" s="123"/>
      <c r="W359" s="124">
        <v>1.2</v>
      </c>
      <c r="X359" s="125">
        <f t="shared" si="19"/>
        <v>0</v>
      </c>
      <c r="Y359" s="126"/>
      <c r="BP359" s="166"/>
      <c r="BQ359" s="174"/>
    </row>
    <row r="360" spans="1:69" s="122" customFormat="1" ht="18.75" hidden="1" x14ac:dyDescent="0.25">
      <c r="A360" s="181"/>
      <c r="B360" s="182"/>
      <c r="C360" s="182"/>
      <c r="D360" s="182"/>
      <c r="E360" s="183" t="s">
        <v>47</v>
      </c>
      <c r="F360" s="184"/>
      <c r="G360" s="185"/>
      <c r="H360" s="186"/>
      <c r="I360" s="140"/>
      <c r="J360" s="140"/>
      <c r="K360" s="140"/>
      <c r="L360" s="187">
        <v>273411</v>
      </c>
      <c r="M360" s="188"/>
      <c r="N360" s="188"/>
      <c r="O360" s="189"/>
      <c r="P360" s="163">
        <v>1.052</v>
      </c>
      <c r="Q360" s="163">
        <v>1.0209999999999999</v>
      </c>
      <c r="R360" s="163">
        <v>1.0349999999999999</v>
      </c>
      <c r="S360" s="163">
        <v>1.0249999999999999</v>
      </c>
      <c r="T360" s="163">
        <v>1.02</v>
      </c>
      <c r="U360" s="163">
        <v>1.03</v>
      </c>
      <c r="V360" s="123"/>
      <c r="W360" s="124">
        <v>1.2</v>
      </c>
      <c r="X360" s="125">
        <f t="shared" si="19"/>
        <v>0</v>
      </c>
      <c r="Y360" s="126"/>
      <c r="BP360" s="166"/>
      <c r="BQ360" s="174"/>
    </row>
    <row r="361" spans="1:69" s="122" customFormat="1" ht="67.5" hidden="1" x14ac:dyDescent="0.25">
      <c r="A361" s="167" t="s">
        <v>662</v>
      </c>
      <c r="B361" s="168" t="s">
        <v>324</v>
      </c>
      <c r="C361" s="370" t="s">
        <v>325</v>
      </c>
      <c r="D361" s="370"/>
      <c r="E361" s="370"/>
      <c r="F361" s="169" t="s">
        <v>326</v>
      </c>
      <c r="G361" s="202">
        <v>300</v>
      </c>
      <c r="H361" s="171" t="s">
        <v>1438</v>
      </c>
      <c r="I361" s="171"/>
      <c r="J361" s="171">
        <v>1.55</v>
      </c>
      <c r="K361" s="172" t="s">
        <v>42</v>
      </c>
      <c r="L361" s="171">
        <v>57846</v>
      </c>
      <c r="M361" s="171">
        <v>53866</v>
      </c>
      <c r="N361" s="173"/>
      <c r="O361" s="171">
        <v>3980</v>
      </c>
      <c r="P361" s="163">
        <v>1.052</v>
      </c>
      <c r="Q361" s="163">
        <v>1.0209999999999999</v>
      </c>
      <c r="R361" s="163">
        <v>1.0349999999999999</v>
      </c>
      <c r="S361" s="163">
        <v>1.0249999999999999</v>
      </c>
      <c r="T361" s="163">
        <v>1.02</v>
      </c>
      <c r="U361" s="163">
        <v>1.03</v>
      </c>
      <c r="V361" s="123">
        <f t="shared" si="20"/>
        <v>4764.5969196524929</v>
      </c>
      <c r="W361" s="124">
        <v>1.2</v>
      </c>
      <c r="X361" s="125">
        <f t="shared" si="19"/>
        <v>5717.516303582991</v>
      </c>
      <c r="Y361" s="126">
        <f t="shared" si="21"/>
        <v>19.058387678609972</v>
      </c>
      <c r="BP361" s="166"/>
      <c r="BQ361" s="174"/>
    </row>
    <row r="362" spans="1:69" s="122" customFormat="1" ht="18.75" hidden="1" x14ac:dyDescent="0.25">
      <c r="A362" s="181"/>
      <c r="B362" s="182"/>
      <c r="C362" s="182"/>
      <c r="D362" s="182"/>
      <c r="E362" s="183" t="s">
        <v>5409</v>
      </c>
      <c r="F362" s="184"/>
      <c r="G362" s="185"/>
      <c r="H362" s="186"/>
      <c r="I362" s="140"/>
      <c r="J362" s="140"/>
      <c r="K362" s="140"/>
      <c r="L362" s="187">
        <v>52250</v>
      </c>
      <c r="M362" s="188"/>
      <c r="N362" s="188"/>
      <c r="O362" s="189"/>
      <c r="P362" s="163">
        <v>1.052</v>
      </c>
      <c r="Q362" s="163">
        <v>1.0209999999999999</v>
      </c>
      <c r="R362" s="163">
        <v>1.0349999999999999</v>
      </c>
      <c r="S362" s="163">
        <v>1.0249999999999999</v>
      </c>
      <c r="T362" s="163">
        <v>1.02</v>
      </c>
      <c r="U362" s="163">
        <v>1.03</v>
      </c>
      <c r="V362" s="123"/>
      <c r="W362" s="124">
        <v>1.2</v>
      </c>
      <c r="X362" s="125">
        <f t="shared" si="19"/>
        <v>0</v>
      </c>
      <c r="Y362" s="126"/>
      <c r="BP362" s="166"/>
      <c r="BQ362" s="174"/>
    </row>
    <row r="363" spans="1:69" s="122" customFormat="1" ht="18.75" hidden="1" x14ac:dyDescent="0.25">
      <c r="A363" s="181"/>
      <c r="B363" s="182"/>
      <c r="C363" s="182"/>
      <c r="D363" s="182"/>
      <c r="E363" s="183" t="s">
        <v>5410</v>
      </c>
      <c r="F363" s="184"/>
      <c r="G363" s="185"/>
      <c r="H363" s="186"/>
      <c r="I363" s="140"/>
      <c r="J363" s="140"/>
      <c r="K363" s="140"/>
      <c r="L363" s="187">
        <v>27472</v>
      </c>
      <c r="M363" s="188"/>
      <c r="N363" s="188"/>
      <c r="O363" s="189"/>
      <c r="P363" s="163">
        <v>1.052</v>
      </c>
      <c r="Q363" s="163">
        <v>1.0209999999999999</v>
      </c>
      <c r="R363" s="163">
        <v>1.0349999999999999</v>
      </c>
      <c r="S363" s="163">
        <v>1.0249999999999999</v>
      </c>
      <c r="T363" s="163">
        <v>1.02</v>
      </c>
      <c r="U363" s="163">
        <v>1.03</v>
      </c>
      <c r="V363" s="123"/>
      <c r="W363" s="124">
        <v>1.2</v>
      </c>
      <c r="X363" s="125">
        <f t="shared" si="19"/>
        <v>0</v>
      </c>
      <c r="Y363" s="126"/>
      <c r="BP363" s="166"/>
      <c r="BQ363" s="174"/>
    </row>
    <row r="364" spans="1:69" s="122" customFormat="1" ht="18.75" hidden="1" x14ac:dyDescent="0.25">
      <c r="A364" s="181"/>
      <c r="B364" s="182"/>
      <c r="C364" s="182"/>
      <c r="D364" s="182"/>
      <c r="E364" s="183" t="s">
        <v>47</v>
      </c>
      <c r="F364" s="184"/>
      <c r="G364" s="185"/>
      <c r="H364" s="186"/>
      <c r="I364" s="140"/>
      <c r="J364" s="140"/>
      <c r="K364" s="140"/>
      <c r="L364" s="187">
        <v>137568</v>
      </c>
      <c r="M364" s="188"/>
      <c r="N364" s="188"/>
      <c r="O364" s="189"/>
      <c r="P364" s="163">
        <v>1.052</v>
      </c>
      <c r="Q364" s="163">
        <v>1.0209999999999999</v>
      </c>
      <c r="R364" s="163">
        <v>1.0349999999999999</v>
      </c>
      <c r="S364" s="163">
        <v>1.0249999999999999</v>
      </c>
      <c r="T364" s="163">
        <v>1.02</v>
      </c>
      <c r="U364" s="163">
        <v>1.03</v>
      </c>
      <c r="V364" s="123"/>
      <c r="W364" s="124">
        <v>1.2</v>
      </c>
      <c r="X364" s="125">
        <f t="shared" si="19"/>
        <v>0</v>
      </c>
      <c r="Y364" s="126"/>
      <c r="BP364" s="166"/>
      <c r="BQ364" s="174"/>
    </row>
    <row r="365" spans="1:69" s="122" customFormat="1" ht="67.5" x14ac:dyDescent="0.25">
      <c r="A365" s="242" t="s">
        <v>669</v>
      </c>
      <c r="B365" s="243" t="s">
        <v>5411</v>
      </c>
      <c r="C365" s="368" t="s">
        <v>2165</v>
      </c>
      <c r="D365" s="368"/>
      <c r="E365" s="368"/>
      <c r="F365" s="244" t="s">
        <v>437</v>
      </c>
      <c r="G365" s="245">
        <v>5</v>
      </c>
      <c r="H365" s="171">
        <v>814.25</v>
      </c>
      <c r="I365" s="171"/>
      <c r="J365" s="171">
        <v>814.25</v>
      </c>
      <c r="K365" s="172" t="s">
        <v>42</v>
      </c>
      <c r="L365" s="171">
        <v>34850</v>
      </c>
      <c r="M365" s="171"/>
      <c r="N365" s="173"/>
      <c r="O365" s="247">
        <v>34850</v>
      </c>
      <c r="P365" s="163">
        <v>1.052</v>
      </c>
      <c r="Q365" s="163">
        <v>1.0209999999999999</v>
      </c>
      <c r="R365" s="163">
        <v>1.0349999999999999</v>
      </c>
      <c r="S365" s="163">
        <v>1.0249999999999999</v>
      </c>
      <c r="T365" s="163">
        <v>1.02</v>
      </c>
      <c r="U365" s="163">
        <v>1.03</v>
      </c>
      <c r="V365" s="248">
        <f t="shared" si="20"/>
        <v>41720.151419570204</v>
      </c>
      <c r="W365" s="249">
        <v>1.2</v>
      </c>
      <c r="X365" s="250">
        <f t="shared" si="19"/>
        <v>50064.181703484246</v>
      </c>
      <c r="Y365" s="252">
        <f t="shared" si="21"/>
        <v>10012.836340696849</v>
      </c>
      <c r="BP365" s="166"/>
      <c r="BQ365" s="174"/>
    </row>
    <row r="366" spans="1:69" s="122" customFormat="1" ht="67.5" x14ac:dyDescent="0.25">
      <c r="A366" s="242" t="s">
        <v>671</v>
      </c>
      <c r="B366" s="243" t="s">
        <v>5412</v>
      </c>
      <c r="C366" s="368" t="s">
        <v>2166</v>
      </c>
      <c r="D366" s="368"/>
      <c r="E366" s="368"/>
      <c r="F366" s="244" t="s">
        <v>437</v>
      </c>
      <c r="G366" s="245">
        <v>5</v>
      </c>
      <c r="H366" s="171">
        <v>181.62</v>
      </c>
      <c r="I366" s="171"/>
      <c r="J366" s="171">
        <v>181.62</v>
      </c>
      <c r="K366" s="172" t="s">
        <v>42</v>
      </c>
      <c r="L366" s="171">
        <v>7773</v>
      </c>
      <c r="M366" s="171"/>
      <c r="N366" s="173"/>
      <c r="O366" s="247">
        <v>7773</v>
      </c>
      <c r="P366" s="163">
        <v>1.052</v>
      </c>
      <c r="Q366" s="163">
        <v>1.0209999999999999</v>
      </c>
      <c r="R366" s="163">
        <v>1.0349999999999999</v>
      </c>
      <c r="S366" s="163">
        <v>1.0249999999999999</v>
      </c>
      <c r="T366" s="163">
        <v>1.02</v>
      </c>
      <c r="U366" s="163">
        <v>1.03</v>
      </c>
      <c r="V366" s="248">
        <f t="shared" si="20"/>
        <v>9305.3296121755848</v>
      </c>
      <c r="W366" s="249">
        <v>1.2</v>
      </c>
      <c r="X366" s="250">
        <f t="shared" si="19"/>
        <v>11166.395534610701</v>
      </c>
      <c r="Y366" s="252">
        <f t="shared" si="21"/>
        <v>2233.2791069221403</v>
      </c>
      <c r="BP366" s="166"/>
      <c r="BQ366" s="174"/>
    </row>
    <row r="367" spans="1:69" s="122" customFormat="1" ht="67.5" x14ac:dyDescent="0.25">
      <c r="A367" s="242" t="s">
        <v>674</v>
      </c>
      <c r="B367" s="243" t="s">
        <v>5413</v>
      </c>
      <c r="C367" s="368" t="s">
        <v>2167</v>
      </c>
      <c r="D367" s="368"/>
      <c r="E367" s="368"/>
      <c r="F367" s="244" t="s">
        <v>437</v>
      </c>
      <c r="G367" s="245">
        <v>1</v>
      </c>
      <c r="H367" s="171">
        <v>2214.5700000000002</v>
      </c>
      <c r="I367" s="171"/>
      <c r="J367" s="171">
        <v>2214.5700000000002</v>
      </c>
      <c r="K367" s="172" t="s">
        <v>42</v>
      </c>
      <c r="L367" s="171">
        <v>18957</v>
      </c>
      <c r="M367" s="171"/>
      <c r="N367" s="173"/>
      <c r="O367" s="247">
        <v>18957</v>
      </c>
      <c r="P367" s="163">
        <v>1.052</v>
      </c>
      <c r="Q367" s="163">
        <v>1.0209999999999999</v>
      </c>
      <c r="R367" s="163">
        <v>1.0349999999999999</v>
      </c>
      <c r="S367" s="163">
        <v>1.0249999999999999</v>
      </c>
      <c r="T367" s="163">
        <v>1.02</v>
      </c>
      <c r="U367" s="163">
        <v>1.03</v>
      </c>
      <c r="V367" s="248">
        <f t="shared" si="20"/>
        <v>22694.086383379981</v>
      </c>
      <c r="W367" s="249">
        <v>1.2</v>
      </c>
      <c r="X367" s="250">
        <f t="shared" si="19"/>
        <v>27232.903660055978</v>
      </c>
      <c r="Y367" s="252">
        <f t="shared" si="21"/>
        <v>27232.903660055978</v>
      </c>
      <c r="BP367" s="166"/>
      <c r="BQ367" s="174"/>
    </row>
    <row r="368" spans="1:69" s="122" customFormat="1" ht="18.75" hidden="1" x14ac:dyDescent="0.25">
      <c r="A368" s="371" t="s">
        <v>5414</v>
      </c>
      <c r="B368" s="372"/>
      <c r="C368" s="372"/>
      <c r="D368" s="372"/>
      <c r="E368" s="372"/>
      <c r="F368" s="372"/>
      <c r="G368" s="372"/>
      <c r="H368" s="372"/>
      <c r="I368" s="372"/>
      <c r="J368" s="372"/>
      <c r="K368" s="372"/>
      <c r="L368" s="372"/>
      <c r="M368" s="372"/>
      <c r="N368" s="372"/>
      <c r="O368" s="373"/>
      <c r="P368" s="163">
        <v>1.052</v>
      </c>
      <c r="Q368" s="163">
        <v>1.0209999999999999</v>
      </c>
      <c r="R368" s="163">
        <v>1.0349999999999999</v>
      </c>
      <c r="S368" s="163">
        <v>1.0249999999999999</v>
      </c>
      <c r="T368" s="163">
        <v>1.02</v>
      </c>
      <c r="U368" s="163">
        <v>1.03</v>
      </c>
      <c r="V368" s="123"/>
      <c r="W368" s="124">
        <v>1.2</v>
      </c>
      <c r="X368" s="125">
        <f t="shared" si="19"/>
        <v>0</v>
      </c>
      <c r="Y368" s="126"/>
      <c r="BP368" s="166"/>
      <c r="BQ368" s="174"/>
    </row>
    <row r="369" spans="1:69" s="122" customFormat="1" ht="67.5" hidden="1" x14ac:dyDescent="0.25">
      <c r="A369" s="167" t="s">
        <v>683</v>
      </c>
      <c r="B369" s="168" t="s">
        <v>737</v>
      </c>
      <c r="C369" s="370" t="s">
        <v>738</v>
      </c>
      <c r="D369" s="370"/>
      <c r="E369" s="370"/>
      <c r="F369" s="169" t="s">
        <v>739</v>
      </c>
      <c r="G369" s="170">
        <v>22.7</v>
      </c>
      <c r="H369" s="171" t="s">
        <v>2322</v>
      </c>
      <c r="I369" s="171" t="s">
        <v>741</v>
      </c>
      <c r="J369" s="171">
        <v>43.08</v>
      </c>
      <c r="K369" s="172" t="s">
        <v>42</v>
      </c>
      <c r="L369" s="171">
        <v>134955</v>
      </c>
      <c r="M369" s="171">
        <v>106419</v>
      </c>
      <c r="N369" s="173" t="s">
        <v>5415</v>
      </c>
      <c r="O369" s="171">
        <v>8371</v>
      </c>
      <c r="P369" s="163">
        <v>1.052</v>
      </c>
      <c r="Q369" s="163">
        <v>1.0209999999999999</v>
      </c>
      <c r="R369" s="163">
        <v>1.0349999999999999</v>
      </c>
      <c r="S369" s="163">
        <v>1.0249999999999999</v>
      </c>
      <c r="T369" s="163">
        <v>1.02</v>
      </c>
      <c r="U369" s="163">
        <v>1.03</v>
      </c>
      <c r="V369" s="123">
        <f t="shared" si="20"/>
        <v>10021.216285027898</v>
      </c>
      <c r="W369" s="124">
        <v>1.2</v>
      </c>
      <c r="X369" s="125">
        <f t="shared" si="19"/>
        <v>12025.459542033477</v>
      </c>
      <c r="Y369" s="126">
        <f t="shared" si="21"/>
        <v>529.75592696182719</v>
      </c>
      <c r="BP369" s="166"/>
      <c r="BQ369" s="174"/>
    </row>
    <row r="370" spans="1:69" s="122" customFormat="1" ht="18.75" hidden="1" x14ac:dyDescent="0.25">
      <c r="A370" s="175"/>
      <c r="B370" s="176"/>
      <c r="C370" s="177" t="s">
        <v>5416</v>
      </c>
      <c r="D370" s="178"/>
      <c r="E370" s="178"/>
      <c r="F370" s="179"/>
      <c r="G370" s="178"/>
      <c r="H370" s="178"/>
      <c r="I370" s="178"/>
      <c r="J370" s="178"/>
      <c r="K370" s="178"/>
      <c r="L370" s="178"/>
      <c r="M370" s="178"/>
      <c r="N370" s="178"/>
      <c r="O370" s="180"/>
      <c r="P370" s="163">
        <v>1.052</v>
      </c>
      <c r="Q370" s="163">
        <v>1.0209999999999999</v>
      </c>
      <c r="R370" s="163">
        <v>1.0349999999999999</v>
      </c>
      <c r="S370" s="163">
        <v>1.0249999999999999</v>
      </c>
      <c r="T370" s="163">
        <v>1.02</v>
      </c>
      <c r="U370" s="163">
        <v>1.03</v>
      </c>
      <c r="V370" s="123"/>
      <c r="W370" s="124">
        <v>1.2</v>
      </c>
      <c r="X370" s="125">
        <f t="shared" si="19"/>
        <v>0</v>
      </c>
      <c r="Y370" s="126"/>
      <c r="BP370" s="166"/>
      <c r="BQ370" s="174"/>
    </row>
    <row r="371" spans="1:69" s="122" customFormat="1" ht="18.75" hidden="1" x14ac:dyDescent="0.25">
      <c r="A371" s="181"/>
      <c r="B371" s="182"/>
      <c r="C371" s="182"/>
      <c r="D371" s="182"/>
      <c r="E371" s="183" t="s">
        <v>5417</v>
      </c>
      <c r="F371" s="184"/>
      <c r="G371" s="185"/>
      <c r="H371" s="186"/>
      <c r="I371" s="140"/>
      <c r="J371" s="140"/>
      <c r="K371" s="140"/>
      <c r="L371" s="187">
        <v>106028</v>
      </c>
      <c r="M371" s="188"/>
      <c r="N371" s="188"/>
      <c r="O371" s="189"/>
      <c r="P371" s="163">
        <v>1.052</v>
      </c>
      <c r="Q371" s="163">
        <v>1.0209999999999999</v>
      </c>
      <c r="R371" s="163">
        <v>1.0349999999999999</v>
      </c>
      <c r="S371" s="163">
        <v>1.0249999999999999</v>
      </c>
      <c r="T371" s="163">
        <v>1.02</v>
      </c>
      <c r="U371" s="163">
        <v>1.03</v>
      </c>
      <c r="V371" s="123"/>
      <c r="W371" s="124">
        <v>1.2</v>
      </c>
      <c r="X371" s="125">
        <f t="shared" si="19"/>
        <v>0</v>
      </c>
      <c r="Y371" s="126"/>
      <c r="BP371" s="166"/>
      <c r="BQ371" s="174"/>
    </row>
    <row r="372" spans="1:69" s="122" customFormat="1" ht="18.75" hidden="1" x14ac:dyDescent="0.25">
      <c r="A372" s="181"/>
      <c r="B372" s="182"/>
      <c r="C372" s="182"/>
      <c r="D372" s="182"/>
      <c r="E372" s="183" t="s">
        <v>5418</v>
      </c>
      <c r="F372" s="184"/>
      <c r="G372" s="185"/>
      <c r="H372" s="186"/>
      <c r="I372" s="140"/>
      <c r="J372" s="140"/>
      <c r="K372" s="140"/>
      <c r="L372" s="187">
        <v>55747</v>
      </c>
      <c r="M372" s="188"/>
      <c r="N372" s="188"/>
      <c r="O372" s="189"/>
      <c r="P372" s="163">
        <v>1.052</v>
      </c>
      <c r="Q372" s="163">
        <v>1.0209999999999999</v>
      </c>
      <c r="R372" s="163">
        <v>1.0349999999999999</v>
      </c>
      <c r="S372" s="163">
        <v>1.0249999999999999</v>
      </c>
      <c r="T372" s="163">
        <v>1.02</v>
      </c>
      <c r="U372" s="163">
        <v>1.03</v>
      </c>
      <c r="V372" s="123"/>
      <c r="W372" s="124">
        <v>1.2</v>
      </c>
      <c r="X372" s="125">
        <f t="shared" si="19"/>
        <v>0</v>
      </c>
      <c r="Y372" s="126"/>
      <c r="BP372" s="166"/>
      <c r="BQ372" s="174"/>
    </row>
    <row r="373" spans="1:69" s="122" customFormat="1" ht="18.75" hidden="1" x14ac:dyDescent="0.25">
      <c r="A373" s="181"/>
      <c r="B373" s="182"/>
      <c r="C373" s="182"/>
      <c r="D373" s="182"/>
      <c r="E373" s="183" t="s">
        <v>47</v>
      </c>
      <c r="F373" s="184"/>
      <c r="G373" s="185"/>
      <c r="H373" s="186"/>
      <c r="I373" s="140"/>
      <c r="J373" s="140"/>
      <c r="K373" s="140"/>
      <c r="L373" s="187">
        <v>296730</v>
      </c>
      <c r="M373" s="188"/>
      <c r="N373" s="188"/>
      <c r="O373" s="189"/>
      <c r="P373" s="163">
        <v>1.052</v>
      </c>
      <c r="Q373" s="163">
        <v>1.0209999999999999</v>
      </c>
      <c r="R373" s="163">
        <v>1.0349999999999999</v>
      </c>
      <c r="S373" s="163">
        <v>1.0249999999999999</v>
      </c>
      <c r="T373" s="163">
        <v>1.02</v>
      </c>
      <c r="U373" s="163">
        <v>1.03</v>
      </c>
      <c r="V373" s="123"/>
      <c r="W373" s="124">
        <v>1.2</v>
      </c>
      <c r="X373" s="125">
        <f t="shared" si="19"/>
        <v>0</v>
      </c>
      <c r="Y373" s="126"/>
      <c r="BP373" s="166"/>
      <c r="BQ373" s="174"/>
    </row>
    <row r="374" spans="1:69" s="122" customFormat="1" ht="67.5" x14ac:dyDescent="0.25">
      <c r="A374" s="242" t="s">
        <v>685</v>
      </c>
      <c r="B374" s="243" t="s">
        <v>2979</v>
      </c>
      <c r="C374" s="368" t="s">
        <v>2329</v>
      </c>
      <c r="D374" s="368"/>
      <c r="E374" s="368"/>
      <c r="F374" s="244" t="s">
        <v>265</v>
      </c>
      <c r="G374" s="245">
        <v>2652</v>
      </c>
      <c r="H374" s="171">
        <v>23.04</v>
      </c>
      <c r="I374" s="171"/>
      <c r="J374" s="171">
        <v>23.04</v>
      </c>
      <c r="K374" s="172" t="s">
        <v>42</v>
      </c>
      <c r="L374" s="171">
        <v>523034</v>
      </c>
      <c r="M374" s="171"/>
      <c r="N374" s="173"/>
      <c r="O374" s="247">
        <v>523034</v>
      </c>
      <c r="P374" s="163">
        <v>1.052</v>
      </c>
      <c r="Q374" s="163">
        <v>1.0209999999999999</v>
      </c>
      <c r="R374" s="163">
        <v>1.0349999999999999</v>
      </c>
      <c r="S374" s="163">
        <v>1.0249999999999999</v>
      </c>
      <c r="T374" s="163">
        <v>1.02</v>
      </c>
      <c r="U374" s="163">
        <v>1.03</v>
      </c>
      <c r="V374" s="248">
        <f t="shared" si="20"/>
        <v>626142.25760641263</v>
      </c>
      <c r="W374" s="249">
        <v>1.2</v>
      </c>
      <c r="X374" s="250">
        <f t="shared" si="19"/>
        <v>751370.70912769518</v>
      </c>
      <c r="Y374" s="252">
        <f t="shared" si="21"/>
        <v>283.32228850968897</v>
      </c>
      <c r="BP374" s="166"/>
      <c r="BQ374" s="174"/>
    </row>
    <row r="375" spans="1:69" s="122" customFormat="1" ht="18.75" hidden="1" x14ac:dyDescent="0.25">
      <c r="A375" s="175"/>
      <c r="B375" s="176"/>
      <c r="C375" s="177" t="s">
        <v>5269</v>
      </c>
      <c r="D375" s="178"/>
      <c r="E375" s="178"/>
      <c r="F375" s="179"/>
      <c r="G375" s="178"/>
      <c r="H375" s="178"/>
      <c r="I375" s="178"/>
      <c r="J375" s="178"/>
      <c r="K375" s="178"/>
      <c r="L375" s="178"/>
      <c r="M375" s="178"/>
      <c r="N375" s="178"/>
      <c r="O375" s="180"/>
      <c r="P375" s="163">
        <v>1.052</v>
      </c>
      <c r="Q375" s="163">
        <v>1.0209999999999999</v>
      </c>
      <c r="R375" s="163">
        <v>1.0349999999999999</v>
      </c>
      <c r="S375" s="163">
        <v>1.0249999999999999</v>
      </c>
      <c r="T375" s="163">
        <v>1.02</v>
      </c>
      <c r="U375" s="163">
        <v>1.03</v>
      </c>
      <c r="V375" s="123"/>
      <c r="W375" s="124">
        <v>1.2</v>
      </c>
      <c r="X375" s="125">
        <f t="shared" si="19"/>
        <v>0</v>
      </c>
      <c r="Y375" s="126"/>
      <c r="BP375" s="166"/>
      <c r="BQ375" s="174"/>
    </row>
    <row r="376" spans="1:69" s="122" customFormat="1" ht="67.5" x14ac:dyDescent="0.25">
      <c r="A376" s="242" t="s">
        <v>688</v>
      </c>
      <c r="B376" s="243" t="s">
        <v>2328</v>
      </c>
      <c r="C376" s="368" t="s">
        <v>5419</v>
      </c>
      <c r="D376" s="368"/>
      <c r="E376" s="368"/>
      <c r="F376" s="244" t="s">
        <v>265</v>
      </c>
      <c r="G376" s="246">
        <v>56.1</v>
      </c>
      <c r="H376" s="171">
        <v>148.31</v>
      </c>
      <c r="I376" s="171"/>
      <c r="J376" s="171">
        <v>148.31</v>
      </c>
      <c r="K376" s="172" t="s">
        <v>42</v>
      </c>
      <c r="L376" s="171">
        <v>71221</v>
      </c>
      <c r="M376" s="171"/>
      <c r="N376" s="173"/>
      <c r="O376" s="247">
        <v>71221</v>
      </c>
      <c r="P376" s="163">
        <v>1.052</v>
      </c>
      <c r="Q376" s="163">
        <v>1.0209999999999999</v>
      </c>
      <c r="R376" s="163">
        <v>1.0349999999999999</v>
      </c>
      <c r="S376" s="163">
        <v>1.0249999999999999</v>
      </c>
      <c r="T376" s="163">
        <v>1.02</v>
      </c>
      <c r="U376" s="163">
        <v>1.03</v>
      </c>
      <c r="V376" s="248">
        <f t="shared" si="20"/>
        <v>85261.145028786501</v>
      </c>
      <c r="W376" s="249">
        <v>1.2</v>
      </c>
      <c r="X376" s="250">
        <f t="shared" si="19"/>
        <v>102313.3740345438</v>
      </c>
      <c r="Y376" s="252">
        <f t="shared" si="21"/>
        <v>1823.7678081023851</v>
      </c>
      <c r="BP376" s="166"/>
      <c r="BQ376" s="174"/>
    </row>
    <row r="377" spans="1:69" s="122" customFormat="1" ht="18.75" hidden="1" x14ac:dyDescent="0.25">
      <c r="A377" s="175"/>
      <c r="B377" s="176"/>
      <c r="C377" s="177" t="s">
        <v>2909</v>
      </c>
      <c r="D377" s="178"/>
      <c r="E377" s="178"/>
      <c r="F377" s="179"/>
      <c r="G377" s="178"/>
      <c r="H377" s="178"/>
      <c r="I377" s="178"/>
      <c r="J377" s="178"/>
      <c r="K377" s="178"/>
      <c r="L377" s="178"/>
      <c r="M377" s="178"/>
      <c r="N377" s="178"/>
      <c r="O377" s="180"/>
      <c r="P377" s="163">
        <v>1.052</v>
      </c>
      <c r="Q377" s="163">
        <v>1.0209999999999999</v>
      </c>
      <c r="R377" s="163">
        <v>1.0349999999999999</v>
      </c>
      <c r="S377" s="163">
        <v>1.0249999999999999</v>
      </c>
      <c r="T377" s="163">
        <v>1.02</v>
      </c>
      <c r="U377" s="163">
        <v>1.03</v>
      </c>
      <c r="V377" s="123"/>
      <c r="W377" s="124">
        <v>1.2</v>
      </c>
      <c r="X377" s="125">
        <f t="shared" si="19"/>
        <v>0</v>
      </c>
      <c r="Y377" s="126"/>
      <c r="BP377" s="166"/>
      <c r="BQ377" s="174"/>
    </row>
    <row r="378" spans="1:69" s="122" customFormat="1" ht="67.5" x14ac:dyDescent="0.25">
      <c r="A378" s="242" t="s">
        <v>690</v>
      </c>
      <c r="B378" s="243" t="s">
        <v>5420</v>
      </c>
      <c r="C378" s="368" t="s">
        <v>5421</v>
      </c>
      <c r="D378" s="368"/>
      <c r="E378" s="368"/>
      <c r="F378" s="244" t="s">
        <v>437</v>
      </c>
      <c r="G378" s="245">
        <v>1</v>
      </c>
      <c r="H378" s="171">
        <v>981.47</v>
      </c>
      <c r="I378" s="171"/>
      <c r="J378" s="171">
        <v>981.47</v>
      </c>
      <c r="K378" s="172" t="s">
        <v>42</v>
      </c>
      <c r="L378" s="171">
        <v>8401</v>
      </c>
      <c r="M378" s="171"/>
      <c r="N378" s="173"/>
      <c r="O378" s="247">
        <v>8401</v>
      </c>
      <c r="P378" s="163">
        <v>1.052</v>
      </c>
      <c r="Q378" s="163">
        <v>1.0209999999999999</v>
      </c>
      <c r="R378" s="163">
        <v>1.0349999999999999</v>
      </c>
      <c r="S378" s="163">
        <v>1.0249999999999999</v>
      </c>
      <c r="T378" s="163">
        <v>1.02</v>
      </c>
      <c r="U378" s="163">
        <v>1.03</v>
      </c>
      <c r="V378" s="248">
        <f t="shared" si="20"/>
        <v>10057.130332160954</v>
      </c>
      <c r="W378" s="249">
        <v>1.2</v>
      </c>
      <c r="X378" s="250">
        <f t="shared" si="19"/>
        <v>12068.556398593144</v>
      </c>
      <c r="Y378" s="252">
        <f t="shared" si="21"/>
        <v>12068.556398593144</v>
      </c>
      <c r="BP378" s="166"/>
      <c r="BQ378" s="174"/>
    </row>
    <row r="379" spans="1:69" s="122" customFormat="1" ht="67.5" x14ac:dyDescent="0.25">
      <c r="A379" s="242" t="s">
        <v>695</v>
      </c>
      <c r="B379" s="243" t="s">
        <v>3249</v>
      </c>
      <c r="C379" s="368" t="s">
        <v>2383</v>
      </c>
      <c r="D379" s="368"/>
      <c r="E379" s="368"/>
      <c r="F379" s="244" t="s">
        <v>437</v>
      </c>
      <c r="G379" s="245">
        <v>20</v>
      </c>
      <c r="H379" s="171">
        <v>3350.24</v>
      </c>
      <c r="I379" s="171"/>
      <c r="J379" s="171">
        <v>3350.24</v>
      </c>
      <c r="K379" s="172" t="s">
        <v>42</v>
      </c>
      <c r="L379" s="171">
        <v>573561</v>
      </c>
      <c r="M379" s="171"/>
      <c r="N379" s="173"/>
      <c r="O379" s="247">
        <v>573561</v>
      </c>
      <c r="P379" s="163">
        <v>1.052</v>
      </c>
      <c r="Q379" s="163">
        <v>1.0209999999999999</v>
      </c>
      <c r="R379" s="163">
        <v>1.0349999999999999</v>
      </c>
      <c r="S379" s="163">
        <v>1.0249999999999999</v>
      </c>
      <c r="T379" s="163">
        <v>1.02</v>
      </c>
      <c r="U379" s="163">
        <v>1.03</v>
      </c>
      <c r="V379" s="248">
        <f t="shared" si="20"/>
        <v>686629.89292281505</v>
      </c>
      <c r="W379" s="249">
        <v>1.2</v>
      </c>
      <c r="X379" s="250">
        <f t="shared" si="19"/>
        <v>823955.87150737806</v>
      </c>
      <c r="Y379" s="252">
        <f t="shared" si="21"/>
        <v>41197.793575368902</v>
      </c>
      <c r="BP379" s="166"/>
      <c r="BQ379" s="174"/>
    </row>
    <row r="380" spans="1:69" s="122" customFormat="1" ht="67.5" x14ac:dyDescent="0.25">
      <c r="A380" s="242" t="s">
        <v>698</v>
      </c>
      <c r="B380" s="243" t="s">
        <v>2388</v>
      </c>
      <c r="C380" s="368" t="s">
        <v>2389</v>
      </c>
      <c r="D380" s="368"/>
      <c r="E380" s="368"/>
      <c r="F380" s="244" t="s">
        <v>437</v>
      </c>
      <c r="G380" s="245">
        <v>40</v>
      </c>
      <c r="H380" s="171">
        <v>17.04</v>
      </c>
      <c r="I380" s="171"/>
      <c r="J380" s="171">
        <v>17.04</v>
      </c>
      <c r="K380" s="172" t="s">
        <v>42</v>
      </c>
      <c r="L380" s="171">
        <v>5835</v>
      </c>
      <c r="M380" s="171"/>
      <c r="N380" s="173"/>
      <c r="O380" s="247">
        <v>5835</v>
      </c>
      <c r="P380" s="163">
        <v>1.052</v>
      </c>
      <c r="Q380" s="163">
        <v>1.0209999999999999</v>
      </c>
      <c r="R380" s="163">
        <v>1.0349999999999999</v>
      </c>
      <c r="S380" s="163">
        <v>1.0249999999999999</v>
      </c>
      <c r="T380" s="163">
        <v>1.02</v>
      </c>
      <c r="U380" s="163">
        <v>1.03</v>
      </c>
      <c r="V380" s="248">
        <f t="shared" si="20"/>
        <v>6985.2821673799735</v>
      </c>
      <c r="W380" s="249">
        <v>1.2</v>
      </c>
      <c r="X380" s="250">
        <f t="shared" si="19"/>
        <v>8382.3386008559683</v>
      </c>
      <c r="Y380" s="252">
        <f t="shared" si="21"/>
        <v>209.5584650213992</v>
      </c>
      <c r="BP380" s="166"/>
      <c r="BQ380" s="174"/>
    </row>
    <row r="381" spans="1:69" s="122" customFormat="1" ht="67.5" x14ac:dyDescent="0.25">
      <c r="A381" s="242" t="s">
        <v>700</v>
      </c>
      <c r="B381" s="243" t="s">
        <v>2388</v>
      </c>
      <c r="C381" s="368" t="s">
        <v>2391</v>
      </c>
      <c r="D381" s="368"/>
      <c r="E381" s="368"/>
      <c r="F381" s="244" t="s">
        <v>437</v>
      </c>
      <c r="G381" s="245">
        <v>22</v>
      </c>
      <c r="H381" s="171">
        <v>67.52</v>
      </c>
      <c r="I381" s="171"/>
      <c r="J381" s="171">
        <v>67.52</v>
      </c>
      <c r="K381" s="172" t="s">
        <v>42</v>
      </c>
      <c r="L381" s="171">
        <v>12715</v>
      </c>
      <c r="M381" s="171"/>
      <c r="N381" s="173"/>
      <c r="O381" s="247">
        <v>12715</v>
      </c>
      <c r="P381" s="163">
        <v>1.052</v>
      </c>
      <c r="Q381" s="163">
        <v>1.0209999999999999</v>
      </c>
      <c r="R381" s="163">
        <v>1.0349999999999999</v>
      </c>
      <c r="S381" s="163">
        <v>1.0249999999999999</v>
      </c>
      <c r="T381" s="163">
        <v>1.02</v>
      </c>
      <c r="U381" s="163">
        <v>1.03</v>
      </c>
      <c r="V381" s="248">
        <f t="shared" si="20"/>
        <v>15221.570309894834</v>
      </c>
      <c r="W381" s="249">
        <v>1.2</v>
      </c>
      <c r="X381" s="250">
        <f t="shared" si="19"/>
        <v>18265.884371873799</v>
      </c>
      <c r="Y381" s="252">
        <f t="shared" si="21"/>
        <v>830.26747144880903</v>
      </c>
      <c r="BP381" s="166"/>
      <c r="BQ381" s="174"/>
    </row>
    <row r="382" spans="1:69" s="122" customFormat="1" ht="67.5" hidden="1" x14ac:dyDescent="0.25">
      <c r="A382" s="167" t="s">
        <v>702</v>
      </c>
      <c r="B382" s="168" t="s">
        <v>2450</v>
      </c>
      <c r="C382" s="370" t="s">
        <v>2451</v>
      </c>
      <c r="D382" s="370"/>
      <c r="E382" s="370"/>
      <c r="F382" s="169" t="s">
        <v>739</v>
      </c>
      <c r="G382" s="170">
        <v>3.3</v>
      </c>
      <c r="H382" s="171" t="s">
        <v>2452</v>
      </c>
      <c r="I382" s="171" t="s">
        <v>2453</v>
      </c>
      <c r="J382" s="171">
        <v>422.51</v>
      </c>
      <c r="K382" s="172" t="s">
        <v>42</v>
      </c>
      <c r="L382" s="171">
        <v>109658</v>
      </c>
      <c r="M382" s="171">
        <v>21334</v>
      </c>
      <c r="N382" s="173" t="s">
        <v>5422</v>
      </c>
      <c r="O382" s="171">
        <v>11935</v>
      </c>
      <c r="P382" s="163">
        <v>1.052</v>
      </c>
      <c r="Q382" s="163">
        <v>1.0209999999999999</v>
      </c>
      <c r="R382" s="163">
        <v>1.0349999999999999</v>
      </c>
      <c r="S382" s="163">
        <v>1.0249999999999999</v>
      </c>
      <c r="T382" s="163">
        <v>1.02</v>
      </c>
      <c r="U382" s="163">
        <v>1.03</v>
      </c>
      <c r="V382" s="123">
        <f t="shared" si="20"/>
        <v>14287.805084435302</v>
      </c>
      <c r="W382" s="124">
        <v>1.2</v>
      </c>
      <c r="X382" s="125">
        <f t="shared" si="19"/>
        <v>17145.366101322361</v>
      </c>
      <c r="Y382" s="126">
        <f t="shared" si="21"/>
        <v>5195.5654852492007</v>
      </c>
      <c r="BP382" s="166"/>
      <c r="BQ382" s="174"/>
    </row>
    <row r="383" spans="1:69" s="122" customFormat="1" ht="18.75" hidden="1" x14ac:dyDescent="0.25">
      <c r="A383" s="175"/>
      <c r="B383" s="176"/>
      <c r="C383" s="177" t="s">
        <v>5423</v>
      </c>
      <c r="D383" s="178"/>
      <c r="E383" s="178"/>
      <c r="F383" s="179"/>
      <c r="G383" s="178"/>
      <c r="H383" s="178"/>
      <c r="I383" s="178"/>
      <c r="J383" s="178"/>
      <c r="K383" s="178"/>
      <c r="L383" s="178"/>
      <c r="M383" s="178"/>
      <c r="N383" s="178"/>
      <c r="O383" s="180"/>
      <c r="P383" s="163">
        <v>1.052</v>
      </c>
      <c r="Q383" s="163">
        <v>1.0209999999999999</v>
      </c>
      <c r="R383" s="163">
        <v>1.0349999999999999</v>
      </c>
      <c r="S383" s="163">
        <v>1.0249999999999999</v>
      </c>
      <c r="T383" s="163">
        <v>1.02</v>
      </c>
      <c r="U383" s="163">
        <v>1.03</v>
      </c>
      <c r="V383" s="123"/>
      <c r="W383" s="124">
        <v>1.2</v>
      </c>
      <c r="X383" s="125">
        <f t="shared" si="19"/>
        <v>0</v>
      </c>
      <c r="Y383" s="126"/>
      <c r="BP383" s="166"/>
      <c r="BQ383" s="174"/>
    </row>
    <row r="384" spans="1:69" s="122" customFormat="1" ht="18.75" hidden="1" x14ac:dyDescent="0.25">
      <c r="A384" s="181"/>
      <c r="B384" s="182"/>
      <c r="C384" s="182"/>
      <c r="D384" s="182"/>
      <c r="E384" s="183" t="s">
        <v>5424</v>
      </c>
      <c r="F384" s="184"/>
      <c r="G384" s="185"/>
      <c r="H384" s="186"/>
      <c r="I384" s="140"/>
      <c r="J384" s="140"/>
      <c r="K384" s="140"/>
      <c r="L384" s="187">
        <v>42748</v>
      </c>
      <c r="M384" s="188"/>
      <c r="N384" s="188"/>
      <c r="O384" s="189"/>
      <c r="P384" s="163">
        <v>1.052</v>
      </c>
      <c r="Q384" s="163">
        <v>1.0209999999999999</v>
      </c>
      <c r="R384" s="163">
        <v>1.0349999999999999</v>
      </c>
      <c r="S384" s="163">
        <v>1.0249999999999999</v>
      </c>
      <c r="T384" s="163">
        <v>1.02</v>
      </c>
      <c r="U384" s="163">
        <v>1.03</v>
      </c>
      <c r="V384" s="123"/>
      <c r="W384" s="124">
        <v>1.2</v>
      </c>
      <c r="X384" s="125">
        <f t="shared" si="19"/>
        <v>0</v>
      </c>
      <c r="Y384" s="126"/>
      <c r="BP384" s="166"/>
      <c r="BQ384" s="174"/>
    </row>
    <row r="385" spans="1:71" s="122" customFormat="1" ht="18.75" hidden="1" x14ac:dyDescent="0.25">
      <c r="A385" s="181"/>
      <c r="B385" s="182"/>
      <c r="C385" s="182"/>
      <c r="D385" s="182"/>
      <c r="E385" s="183" t="s">
        <v>5425</v>
      </c>
      <c r="F385" s="184"/>
      <c r="G385" s="185"/>
      <c r="H385" s="186"/>
      <c r="I385" s="140"/>
      <c r="J385" s="140"/>
      <c r="K385" s="140"/>
      <c r="L385" s="187">
        <v>22476</v>
      </c>
      <c r="M385" s="188"/>
      <c r="N385" s="188"/>
      <c r="O385" s="189"/>
      <c r="P385" s="163">
        <v>1.052</v>
      </c>
      <c r="Q385" s="163">
        <v>1.0209999999999999</v>
      </c>
      <c r="R385" s="163">
        <v>1.0349999999999999</v>
      </c>
      <c r="S385" s="163">
        <v>1.0249999999999999</v>
      </c>
      <c r="T385" s="163">
        <v>1.02</v>
      </c>
      <c r="U385" s="163">
        <v>1.03</v>
      </c>
      <c r="V385" s="123"/>
      <c r="W385" s="124">
        <v>1.2</v>
      </c>
      <c r="X385" s="125">
        <f t="shared" si="19"/>
        <v>0</v>
      </c>
      <c r="Y385" s="126"/>
      <c r="BP385" s="166"/>
      <c r="BQ385" s="174"/>
    </row>
    <row r="386" spans="1:71" s="122" customFormat="1" ht="18.75" hidden="1" x14ac:dyDescent="0.25">
      <c r="A386" s="181"/>
      <c r="B386" s="182"/>
      <c r="C386" s="182"/>
      <c r="D386" s="182"/>
      <c r="E386" s="183" t="s">
        <v>47</v>
      </c>
      <c r="F386" s="184"/>
      <c r="G386" s="185"/>
      <c r="H386" s="186"/>
      <c r="I386" s="140"/>
      <c r="J386" s="140"/>
      <c r="K386" s="140"/>
      <c r="L386" s="187">
        <v>174882</v>
      </c>
      <c r="M386" s="188"/>
      <c r="N386" s="188"/>
      <c r="O386" s="189"/>
      <c r="P386" s="163">
        <v>1.052</v>
      </c>
      <c r="Q386" s="163">
        <v>1.0209999999999999</v>
      </c>
      <c r="R386" s="163">
        <v>1.0349999999999999</v>
      </c>
      <c r="S386" s="163">
        <v>1.0249999999999999</v>
      </c>
      <c r="T386" s="163">
        <v>1.02</v>
      </c>
      <c r="U386" s="163">
        <v>1.03</v>
      </c>
      <c r="V386" s="123"/>
      <c r="W386" s="124">
        <v>1.2</v>
      </c>
      <c r="X386" s="125">
        <f t="shared" si="19"/>
        <v>0</v>
      </c>
      <c r="Y386" s="126"/>
      <c r="BP386" s="166"/>
      <c r="BQ386" s="174"/>
    </row>
    <row r="387" spans="1:71" s="122" customFormat="1" ht="67.5" x14ac:dyDescent="0.25">
      <c r="A387" s="242" t="s">
        <v>705</v>
      </c>
      <c r="B387" s="243" t="s">
        <v>2459</v>
      </c>
      <c r="C387" s="368" t="s">
        <v>2985</v>
      </c>
      <c r="D387" s="368"/>
      <c r="E387" s="368"/>
      <c r="F387" s="244" t="s">
        <v>265</v>
      </c>
      <c r="G387" s="246">
        <v>336.6</v>
      </c>
      <c r="H387" s="171">
        <v>1.24</v>
      </c>
      <c r="I387" s="171"/>
      <c r="J387" s="171">
        <v>1.24</v>
      </c>
      <c r="K387" s="172" t="s">
        <v>42</v>
      </c>
      <c r="L387" s="171">
        <v>3573</v>
      </c>
      <c r="M387" s="171"/>
      <c r="N387" s="173"/>
      <c r="O387" s="247">
        <v>3573</v>
      </c>
      <c r="P387" s="163">
        <v>1.052</v>
      </c>
      <c r="Q387" s="163">
        <v>1.0209999999999999</v>
      </c>
      <c r="R387" s="163">
        <v>1.0349999999999999</v>
      </c>
      <c r="S387" s="163">
        <v>1.0249999999999999</v>
      </c>
      <c r="T387" s="163">
        <v>1.02</v>
      </c>
      <c r="U387" s="163">
        <v>1.03</v>
      </c>
      <c r="V387" s="248">
        <f t="shared" si="20"/>
        <v>4277.3630135473259</v>
      </c>
      <c r="W387" s="249">
        <v>1.2</v>
      </c>
      <c r="X387" s="250">
        <f t="shared" si="19"/>
        <v>5132.8356162567907</v>
      </c>
      <c r="Y387" s="252">
        <f t="shared" si="21"/>
        <v>15.249066001951249</v>
      </c>
      <c r="BP387" s="166"/>
      <c r="BQ387" s="174"/>
    </row>
    <row r="388" spans="1:71" s="122" customFormat="1" ht="18.75" hidden="1" x14ac:dyDescent="0.25">
      <c r="A388" s="175"/>
      <c r="B388" s="176"/>
      <c r="C388" s="177" t="s">
        <v>4234</v>
      </c>
      <c r="D388" s="178"/>
      <c r="E388" s="178"/>
      <c r="F388" s="179"/>
      <c r="G388" s="178"/>
      <c r="H388" s="178"/>
      <c r="I388" s="178"/>
      <c r="J388" s="178"/>
      <c r="K388" s="178"/>
      <c r="L388" s="178"/>
      <c r="M388" s="178"/>
      <c r="N388" s="178"/>
      <c r="O388" s="180"/>
      <c r="P388" s="163">
        <v>1.052</v>
      </c>
      <c r="Q388" s="163">
        <v>1.0209999999999999</v>
      </c>
      <c r="R388" s="163">
        <v>1.0349999999999999</v>
      </c>
      <c r="S388" s="163">
        <v>1.0249999999999999</v>
      </c>
      <c r="T388" s="163">
        <v>1.02</v>
      </c>
      <c r="U388" s="163">
        <v>1.03</v>
      </c>
      <c r="V388" s="123"/>
      <c r="W388" s="124">
        <v>1.2</v>
      </c>
      <c r="X388" s="125">
        <f t="shared" si="19"/>
        <v>0</v>
      </c>
      <c r="Y388" s="126"/>
      <c r="BP388" s="166"/>
      <c r="BQ388" s="174"/>
    </row>
    <row r="389" spans="1:71" s="122" customFormat="1" ht="67.5" x14ac:dyDescent="0.25">
      <c r="A389" s="242" t="s">
        <v>707</v>
      </c>
      <c r="B389" s="243" t="s">
        <v>2463</v>
      </c>
      <c r="C389" s="368" t="s">
        <v>2464</v>
      </c>
      <c r="D389" s="368"/>
      <c r="E389" s="368"/>
      <c r="F389" s="244" t="s">
        <v>437</v>
      </c>
      <c r="G389" s="245">
        <v>30</v>
      </c>
      <c r="H389" s="171">
        <v>0.41</v>
      </c>
      <c r="I389" s="171"/>
      <c r="J389" s="171">
        <v>0.41</v>
      </c>
      <c r="K389" s="172" t="s">
        <v>42</v>
      </c>
      <c r="L389" s="171">
        <v>105</v>
      </c>
      <c r="M389" s="171"/>
      <c r="N389" s="173"/>
      <c r="O389" s="247">
        <v>105</v>
      </c>
      <c r="P389" s="163">
        <v>1.052</v>
      </c>
      <c r="Q389" s="163">
        <v>1.0209999999999999</v>
      </c>
      <c r="R389" s="163">
        <v>1.0349999999999999</v>
      </c>
      <c r="S389" s="163">
        <v>1.0249999999999999</v>
      </c>
      <c r="T389" s="163">
        <v>1.02</v>
      </c>
      <c r="U389" s="163">
        <v>1.03</v>
      </c>
      <c r="V389" s="248">
        <f t="shared" si="20"/>
        <v>125.69916496570649</v>
      </c>
      <c r="W389" s="249">
        <v>1.2</v>
      </c>
      <c r="X389" s="250">
        <f t="shared" si="19"/>
        <v>150.83899795884778</v>
      </c>
      <c r="Y389" s="252">
        <f t="shared" si="21"/>
        <v>5.0279665986282591</v>
      </c>
      <c r="BP389" s="166"/>
      <c r="BQ389" s="174"/>
    </row>
    <row r="390" spans="1:71" s="122" customFormat="1" ht="67.5" x14ac:dyDescent="0.25">
      <c r="A390" s="242" t="s">
        <v>710</v>
      </c>
      <c r="B390" s="243" t="s">
        <v>2463</v>
      </c>
      <c r="C390" s="368" t="s">
        <v>2466</v>
      </c>
      <c r="D390" s="368"/>
      <c r="E390" s="368"/>
      <c r="F390" s="244" t="s">
        <v>437</v>
      </c>
      <c r="G390" s="245">
        <v>30</v>
      </c>
      <c r="H390" s="171">
        <v>0.88</v>
      </c>
      <c r="I390" s="171"/>
      <c r="J390" s="171">
        <v>0.88</v>
      </c>
      <c r="K390" s="172" t="s">
        <v>42</v>
      </c>
      <c r="L390" s="171">
        <v>226</v>
      </c>
      <c r="M390" s="171"/>
      <c r="N390" s="173"/>
      <c r="O390" s="247">
        <v>226</v>
      </c>
      <c r="P390" s="163">
        <v>1.052</v>
      </c>
      <c r="Q390" s="163">
        <v>1.0209999999999999</v>
      </c>
      <c r="R390" s="163">
        <v>1.0349999999999999</v>
      </c>
      <c r="S390" s="163">
        <v>1.0249999999999999</v>
      </c>
      <c r="T390" s="163">
        <v>1.02</v>
      </c>
      <c r="U390" s="163">
        <v>1.03</v>
      </c>
      <c r="V390" s="248">
        <f t="shared" si="20"/>
        <v>270.55248840237778</v>
      </c>
      <c r="W390" s="249">
        <v>1.2</v>
      </c>
      <c r="X390" s="250">
        <f t="shared" si="19"/>
        <v>324.66298608285331</v>
      </c>
      <c r="Y390" s="251">
        <f t="shared" si="21"/>
        <v>10.822099536095111</v>
      </c>
      <c r="BP390" s="166"/>
      <c r="BQ390" s="174"/>
    </row>
    <row r="391" spans="1:71" s="122" customFormat="1" ht="67.5" x14ac:dyDescent="0.25">
      <c r="A391" s="242" t="s">
        <v>713</v>
      </c>
      <c r="B391" s="243" t="s">
        <v>5426</v>
      </c>
      <c r="C391" s="368" t="s">
        <v>2431</v>
      </c>
      <c r="D391" s="368"/>
      <c r="E391" s="368"/>
      <c r="F391" s="244" t="s">
        <v>437</v>
      </c>
      <c r="G391" s="245">
        <v>600</v>
      </c>
      <c r="H391" s="171">
        <v>2.74</v>
      </c>
      <c r="I391" s="171"/>
      <c r="J391" s="171">
        <v>2.74</v>
      </c>
      <c r="K391" s="172" t="s">
        <v>42</v>
      </c>
      <c r="L391" s="171">
        <v>14073</v>
      </c>
      <c r="M391" s="171"/>
      <c r="N391" s="173"/>
      <c r="O391" s="247">
        <v>14073</v>
      </c>
      <c r="P391" s="163">
        <v>1.052</v>
      </c>
      <c r="Q391" s="163">
        <v>1.0209999999999999</v>
      </c>
      <c r="R391" s="163">
        <v>1.0349999999999999</v>
      </c>
      <c r="S391" s="163">
        <v>1.0249999999999999</v>
      </c>
      <c r="T391" s="163">
        <v>1.02</v>
      </c>
      <c r="U391" s="163">
        <v>1.03</v>
      </c>
      <c r="V391" s="248">
        <f t="shared" si="20"/>
        <v>16847.279510117973</v>
      </c>
      <c r="W391" s="249">
        <v>1.2</v>
      </c>
      <c r="X391" s="250">
        <f t="shared" si="19"/>
        <v>20216.735412141566</v>
      </c>
      <c r="Y391" s="251">
        <f t="shared" si="21"/>
        <v>33.694559020235943</v>
      </c>
      <c r="BP391" s="166"/>
      <c r="BQ391" s="174"/>
    </row>
    <row r="392" spans="1:71" s="122" customFormat="1" ht="67.5" x14ac:dyDescent="0.25">
      <c r="A392" s="242" t="s">
        <v>1872</v>
      </c>
      <c r="B392" s="243" t="s">
        <v>5426</v>
      </c>
      <c r="C392" s="368" t="s">
        <v>2433</v>
      </c>
      <c r="D392" s="368"/>
      <c r="E392" s="368"/>
      <c r="F392" s="244" t="s">
        <v>437</v>
      </c>
      <c r="G392" s="245">
        <v>120</v>
      </c>
      <c r="H392" s="171">
        <v>3.52</v>
      </c>
      <c r="I392" s="171"/>
      <c r="J392" s="171">
        <v>3.52</v>
      </c>
      <c r="K392" s="172" t="s">
        <v>42</v>
      </c>
      <c r="L392" s="171">
        <v>3616</v>
      </c>
      <c r="M392" s="171"/>
      <c r="N392" s="173"/>
      <c r="O392" s="247">
        <v>3616</v>
      </c>
      <c r="P392" s="163">
        <v>1.052</v>
      </c>
      <c r="Q392" s="163">
        <v>1.0209999999999999</v>
      </c>
      <c r="R392" s="163">
        <v>1.0349999999999999</v>
      </c>
      <c r="S392" s="163">
        <v>1.0249999999999999</v>
      </c>
      <c r="T392" s="163">
        <v>1.02</v>
      </c>
      <c r="U392" s="163">
        <v>1.03</v>
      </c>
      <c r="V392" s="248">
        <f t="shared" si="20"/>
        <v>4328.8398144380444</v>
      </c>
      <c r="W392" s="249">
        <v>1.2</v>
      </c>
      <c r="X392" s="250">
        <f t="shared" si="19"/>
        <v>5194.6077773256529</v>
      </c>
      <c r="Y392" s="251">
        <f t="shared" si="21"/>
        <v>43.288398144380444</v>
      </c>
      <c r="BP392" s="166"/>
      <c r="BQ392" s="174"/>
    </row>
    <row r="393" spans="1:71" s="122" customFormat="1" ht="67.5" x14ac:dyDescent="0.25">
      <c r="A393" s="242" t="s">
        <v>724</v>
      </c>
      <c r="B393" s="243" t="s">
        <v>2443</v>
      </c>
      <c r="C393" s="368" t="s">
        <v>2444</v>
      </c>
      <c r="D393" s="368"/>
      <c r="E393" s="368"/>
      <c r="F393" s="244" t="s">
        <v>265</v>
      </c>
      <c r="G393" s="245">
        <v>900</v>
      </c>
      <c r="H393" s="171">
        <v>25.52</v>
      </c>
      <c r="I393" s="171"/>
      <c r="J393" s="171">
        <v>25.52</v>
      </c>
      <c r="K393" s="172" t="s">
        <v>42</v>
      </c>
      <c r="L393" s="171">
        <v>196606</v>
      </c>
      <c r="M393" s="171"/>
      <c r="N393" s="173"/>
      <c r="O393" s="247">
        <v>196606</v>
      </c>
      <c r="P393" s="163">
        <v>1.052</v>
      </c>
      <c r="Q393" s="163">
        <v>1.0209999999999999</v>
      </c>
      <c r="R393" s="163">
        <v>1.0349999999999999</v>
      </c>
      <c r="S393" s="163">
        <v>1.0249999999999999</v>
      </c>
      <c r="T393" s="163">
        <v>1.02</v>
      </c>
      <c r="U393" s="163">
        <v>1.03</v>
      </c>
      <c r="V393" s="248">
        <f t="shared" si="20"/>
        <v>235363.90502140656</v>
      </c>
      <c r="W393" s="249">
        <v>1.2</v>
      </c>
      <c r="X393" s="250">
        <f t="shared" si="19"/>
        <v>282436.68602568784</v>
      </c>
      <c r="Y393" s="251">
        <f t="shared" si="21"/>
        <v>313.81854002854203</v>
      </c>
      <c r="BP393" s="166"/>
      <c r="BQ393" s="174"/>
    </row>
    <row r="394" spans="1:71" s="122" customFormat="1" ht="67.5" x14ac:dyDescent="0.25">
      <c r="A394" s="242" t="s">
        <v>1874</v>
      </c>
      <c r="B394" s="243" t="s">
        <v>2440</v>
      </c>
      <c r="C394" s="368" t="s">
        <v>5427</v>
      </c>
      <c r="D394" s="368"/>
      <c r="E394" s="368"/>
      <c r="F394" s="244" t="s">
        <v>437</v>
      </c>
      <c r="G394" s="245">
        <v>1800</v>
      </c>
      <c r="H394" s="171">
        <v>10.130000000000001</v>
      </c>
      <c r="I394" s="171"/>
      <c r="J394" s="171">
        <v>10.130000000000001</v>
      </c>
      <c r="K394" s="172" t="s">
        <v>42</v>
      </c>
      <c r="L394" s="171">
        <v>156083</v>
      </c>
      <c r="M394" s="171"/>
      <c r="N394" s="173"/>
      <c r="O394" s="247">
        <v>156083</v>
      </c>
      <c r="P394" s="163">
        <v>1.052</v>
      </c>
      <c r="Q394" s="163">
        <v>1.0209999999999999</v>
      </c>
      <c r="R394" s="163">
        <v>1.0349999999999999</v>
      </c>
      <c r="S394" s="163">
        <v>1.0249999999999999</v>
      </c>
      <c r="T394" s="163">
        <v>1.02</v>
      </c>
      <c r="U394" s="163">
        <v>1.03</v>
      </c>
      <c r="V394" s="248">
        <f t="shared" si="20"/>
        <v>186852.40728897491</v>
      </c>
      <c r="W394" s="249">
        <v>1.2</v>
      </c>
      <c r="X394" s="250">
        <f t="shared" si="19"/>
        <v>224222.8887467699</v>
      </c>
      <c r="Y394" s="251">
        <f t="shared" si="21"/>
        <v>124.56827152598328</v>
      </c>
      <c r="BP394" s="166"/>
      <c r="BQ394" s="174"/>
    </row>
    <row r="395" spans="1:71" s="122" customFormat="1" ht="67.5" x14ac:dyDescent="0.25">
      <c r="A395" s="242" t="s">
        <v>1875</v>
      </c>
      <c r="B395" s="243" t="s">
        <v>5428</v>
      </c>
      <c r="C395" s="368" t="s">
        <v>5429</v>
      </c>
      <c r="D395" s="368"/>
      <c r="E395" s="368"/>
      <c r="F395" s="244" t="s">
        <v>437</v>
      </c>
      <c r="G395" s="245">
        <v>1</v>
      </c>
      <c r="H395" s="171">
        <v>122.34</v>
      </c>
      <c r="I395" s="171"/>
      <c r="J395" s="171">
        <v>122.34</v>
      </c>
      <c r="K395" s="172" t="s">
        <v>42</v>
      </c>
      <c r="L395" s="171">
        <v>1047</v>
      </c>
      <c r="M395" s="171"/>
      <c r="N395" s="173"/>
      <c r="O395" s="247">
        <v>1047</v>
      </c>
      <c r="P395" s="163">
        <v>1.052</v>
      </c>
      <c r="Q395" s="163">
        <v>1.0209999999999999</v>
      </c>
      <c r="R395" s="163">
        <v>1.0349999999999999</v>
      </c>
      <c r="S395" s="163">
        <v>1.0249999999999999</v>
      </c>
      <c r="T395" s="163">
        <v>1.02</v>
      </c>
      <c r="U395" s="163">
        <v>1.03</v>
      </c>
      <c r="V395" s="248">
        <f t="shared" si="20"/>
        <v>1253.4002449437587</v>
      </c>
      <c r="W395" s="249">
        <v>1.2</v>
      </c>
      <c r="X395" s="250">
        <f t="shared" si="19"/>
        <v>1504.0802939325104</v>
      </c>
      <c r="Y395" s="251">
        <f t="shared" si="21"/>
        <v>1504.0802939325104</v>
      </c>
      <c r="BP395" s="166"/>
      <c r="BQ395" s="174"/>
    </row>
    <row r="396" spans="1:71" s="122" customFormat="1" ht="68.25" thickBot="1" x14ac:dyDescent="0.3">
      <c r="A396" s="258" t="s">
        <v>736</v>
      </c>
      <c r="B396" s="259" t="s">
        <v>5430</v>
      </c>
      <c r="C396" s="369" t="s">
        <v>5431</v>
      </c>
      <c r="D396" s="369"/>
      <c r="E396" s="369"/>
      <c r="F396" s="260" t="s">
        <v>265</v>
      </c>
      <c r="G396" s="261">
        <v>60</v>
      </c>
      <c r="H396" s="171">
        <v>1.07</v>
      </c>
      <c r="I396" s="171"/>
      <c r="J396" s="171">
        <v>1.07</v>
      </c>
      <c r="K396" s="172" t="s">
        <v>42</v>
      </c>
      <c r="L396" s="171">
        <v>550</v>
      </c>
      <c r="M396" s="171"/>
      <c r="N396" s="173"/>
      <c r="O396" s="247">
        <v>550</v>
      </c>
      <c r="P396" s="163">
        <v>1.052</v>
      </c>
      <c r="Q396" s="163">
        <v>1.0209999999999999</v>
      </c>
      <c r="R396" s="163">
        <v>1.0349999999999999</v>
      </c>
      <c r="S396" s="163">
        <v>1.0249999999999999</v>
      </c>
      <c r="T396" s="163">
        <v>1.02</v>
      </c>
      <c r="U396" s="208">
        <v>1.03</v>
      </c>
      <c r="V396" s="254">
        <f t="shared" si="20"/>
        <v>658.4241974394148</v>
      </c>
      <c r="W396" s="255">
        <v>1.2</v>
      </c>
      <c r="X396" s="256">
        <f t="shared" si="19"/>
        <v>790.10903692729778</v>
      </c>
      <c r="Y396" s="257">
        <f t="shared" si="21"/>
        <v>13.168483948788296</v>
      </c>
      <c r="BP396" s="166"/>
      <c r="BQ396" s="174"/>
    </row>
    <row r="397" spans="1:71" s="122" customFormat="1" ht="19.5" hidden="1" thickTop="1" x14ac:dyDescent="0.25">
      <c r="A397" s="262"/>
      <c r="B397" s="263"/>
      <c r="C397" s="264"/>
      <c r="D397" s="264"/>
      <c r="E397" s="264"/>
      <c r="F397" s="265"/>
      <c r="G397" s="266"/>
      <c r="H397" s="267"/>
      <c r="I397" s="267"/>
      <c r="J397" s="267"/>
      <c r="K397" s="268"/>
      <c r="L397" s="171"/>
      <c r="M397" s="171"/>
      <c r="N397" s="173"/>
      <c r="O397" s="247"/>
      <c r="P397" s="163"/>
      <c r="Q397" s="163"/>
      <c r="R397" s="163"/>
      <c r="S397" s="163"/>
      <c r="T397" s="163"/>
      <c r="U397" s="269"/>
      <c r="V397" s="270"/>
      <c r="W397" s="271"/>
      <c r="X397" s="272"/>
      <c r="Y397" s="273"/>
      <c r="BP397" s="166"/>
      <c r="BQ397" s="174"/>
    </row>
    <row r="398" spans="1:71" s="122" customFormat="1" ht="22.5" customHeight="1" thickTop="1" x14ac:dyDescent="0.25">
      <c r="A398" s="275"/>
      <c r="B398" s="275" t="s">
        <v>5740</v>
      </c>
      <c r="C398" s="276"/>
      <c r="D398" s="276"/>
      <c r="E398" s="276"/>
      <c r="F398" s="276"/>
      <c r="G398" s="276"/>
      <c r="H398" s="277"/>
      <c r="I398" s="277"/>
      <c r="J398" s="277"/>
      <c r="K398" s="278"/>
      <c r="L398" s="171">
        <v>107507153</v>
      </c>
      <c r="M398" s="171">
        <v>3652277</v>
      </c>
      <c r="N398" s="171" t="s">
        <v>5432</v>
      </c>
      <c r="O398" s="171">
        <v>92563802</v>
      </c>
      <c r="P398" s="213"/>
      <c r="Q398" s="213"/>
      <c r="R398" s="213"/>
      <c r="S398" s="213"/>
      <c r="T398" s="213"/>
      <c r="U398" s="213"/>
      <c r="V398" s="214">
        <f>SUM(V30:V396)</f>
        <v>121754415.07143803</v>
      </c>
      <c r="W398" s="214"/>
      <c r="X398" s="214">
        <f t="shared" ref="X398" si="22">SUM(X30:X396)</f>
        <v>146105298.08572561</v>
      </c>
      <c r="Y398" s="214"/>
      <c r="BR398" s="174"/>
    </row>
    <row r="399" spans="1:71" s="122" customFormat="1" ht="18" hidden="1" outlineLevel="1" x14ac:dyDescent="0.25">
      <c r="A399" s="359" t="s">
        <v>940</v>
      </c>
      <c r="B399" s="360"/>
      <c r="C399" s="360"/>
      <c r="D399" s="360"/>
      <c r="E399" s="360"/>
      <c r="F399" s="360"/>
      <c r="G399" s="360"/>
      <c r="H399" s="360"/>
      <c r="I399" s="360"/>
      <c r="J399" s="360"/>
      <c r="K399" s="361"/>
      <c r="L399" s="171">
        <v>3629688</v>
      </c>
      <c r="M399" s="171"/>
      <c r="N399" s="171"/>
      <c r="O399" s="171"/>
      <c r="P399" s="213"/>
      <c r="Q399" s="213"/>
      <c r="R399" s="213"/>
      <c r="S399" s="213"/>
      <c r="T399" s="213"/>
      <c r="U399" s="213"/>
      <c r="V399" s="214">
        <f>L469+L470</f>
        <v>121754415.07143803</v>
      </c>
      <c r="W399" s="215"/>
      <c r="X399" s="216">
        <f>V399*1.2</f>
        <v>146105298.08572564</v>
      </c>
      <c r="Y399" s="217"/>
      <c r="BR399" s="174"/>
    </row>
    <row r="400" spans="1:71" s="122" customFormat="1" ht="18" hidden="1" outlineLevel="1" x14ac:dyDescent="0.25">
      <c r="A400" s="365" t="s">
        <v>941</v>
      </c>
      <c r="B400" s="366"/>
      <c r="C400" s="366"/>
      <c r="D400" s="366"/>
      <c r="E400" s="366"/>
      <c r="F400" s="366"/>
      <c r="G400" s="366"/>
      <c r="H400" s="366"/>
      <c r="I400" s="366"/>
      <c r="J400" s="366"/>
      <c r="K400" s="367"/>
      <c r="L400" s="218"/>
      <c r="M400" s="218"/>
      <c r="N400" s="218"/>
      <c r="O400" s="218"/>
      <c r="P400" s="213"/>
      <c r="Q400" s="213"/>
      <c r="R400" s="213"/>
      <c r="S400" s="213"/>
      <c r="T400" s="213"/>
      <c r="U400" s="213"/>
      <c r="V400" s="214"/>
      <c r="W400" s="215"/>
      <c r="X400" s="216"/>
      <c r="Y400" s="217"/>
      <c r="BR400" s="174"/>
      <c r="BS400" s="128"/>
    </row>
    <row r="401" spans="1:71" s="122" customFormat="1" ht="18" hidden="1" outlineLevel="1" x14ac:dyDescent="0.25">
      <c r="A401" s="365" t="s">
        <v>5433</v>
      </c>
      <c r="B401" s="366"/>
      <c r="C401" s="366"/>
      <c r="D401" s="366"/>
      <c r="E401" s="366"/>
      <c r="F401" s="366"/>
      <c r="G401" s="366"/>
      <c r="H401" s="366"/>
      <c r="I401" s="366"/>
      <c r="J401" s="366"/>
      <c r="K401" s="367"/>
      <c r="L401" s="218">
        <v>242029</v>
      </c>
      <c r="M401" s="218"/>
      <c r="N401" s="218"/>
      <c r="O401" s="218"/>
      <c r="P401" s="213"/>
      <c r="Q401" s="213"/>
      <c r="R401" s="213"/>
      <c r="S401" s="213"/>
      <c r="T401" s="213"/>
      <c r="U401" s="213"/>
      <c r="V401" s="219"/>
      <c r="W401" s="215"/>
      <c r="X401" s="216"/>
      <c r="Y401" s="217"/>
      <c r="BR401" s="174"/>
      <c r="BS401" s="128"/>
    </row>
    <row r="402" spans="1:71" s="122" customFormat="1" ht="18" hidden="1" outlineLevel="1" x14ac:dyDescent="0.25">
      <c r="A402" s="365" t="s">
        <v>5434</v>
      </c>
      <c r="B402" s="366"/>
      <c r="C402" s="366"/>
      <c r="D402" s="366"/>
      <c r="E402" s="366"/>
      <c r="F402" s="366"/>
      <c r="G402" s="366"/>
      <c r="H402" s="366"/>
      <c r="I402" s="366"/>
      <c r="J402" s="366"/>
      <c r="K402" s="367"/>
      <c r="L402" s="218">
        <v>351126</v>
      </c>
      <c r="M402" s="218"/>
      <c r="N402" s="218"/>
      <c r="O402" s="218"/>
      <c r="P402" s="213"/>
      <c r="Q402" s="213"/>
      <c r="R402" s="213"/>
      <c r="S402" s="213"/>
      <c r="T402" s="213"/>
      <c r="U402" s="213"/>
      <c r="V402" s="214"/>
      <c r="W402" s="215"/>
      <c r="X402" s="216"/>
      <c r="Y402" s="217"/>
      <c r="BR402" s="174"/>
      <c r="BS402" s="128"/>
    </row>
    <row r="403" spans="1:71" s="122" customFormat="1" ht="18" hidden="1" outlineLevel="1" x14ac:dyDescent="0.25">
      <c r="A403" s="365" t="s">
        <v>5435</v>
      </c>
      <c r="B403" s="366"/>
      <c r="C403" s="366"/>
      <c r="D403" s="366"/>
      <c r="E403" s="366"/>
      <c r="F403" s="366"/>
      <c r="G403" s="366"/>
      <c r="H403" s="366"/>
      <c r="I403" s="366"/>
      <c r="J403" s="366"/>
      <c r="K403" s="367"/>
      <c r="L403" s="218">
        <v>2944311</v>
      </c>
      <c r="M403" s="218"/>
      <c r="N403" s="218"/>
      <c r="O403" s="218"/>
      <c r="P403" s="213"/>
      <c r="Q403" s="213"/>
      <c r="R403" s="213"/>
      <c r="S403" s="213"/>
      <c r="T403" s="213"/>
      <c r="U403" s="213"/>
      <c r="V403" s="214"/>
      <c r="W403" s="215"/>
      <c r="X403" s="216"/>
      <c r="Y403" s="217"/>
      <c r="BR403" s="174"/>
      <c r="BS403" s="128"/>
    </row>
    <row r="404" spans="1:71" s="122" customFormat="1" ht="18" hidden="1" outlineLevel="1" x14ac:dyDescent="0.25">
      <c r="A404" s="365" t="s">
        <v>5436</v>
      </c>
      <c r="B404" s="366"/>
      <c r="C404" s="366"/>
      <c r="D404" s="366"/>
      <c r="E404" s="366"/>
      <c r="F404" s="366"/>
      <c r="G404" s="366"/>
      <c r="H404" s="366"/>
      <c r="I404" s="366"/>
      <c r="J404" s="366"/>
      <c r="K404" s="367"/>
      <c r="L404" s="218">
        <v>92222</v>
      </c>
      <c r="M404" s="218"/>
      <c r="N404" s="218"/>
      <c r="O404" s="218"/>
      <c r="P404" s="213"/>
      <c r="Q404" s="213"/>
      <c r="R404" s="213"/>
      <c r="S404" s="213"/>
      <c r="T404" s="213"/>
      <c r="U404" s="213"/>
      <c r="V404" s="214"/>
      <c r="W404" s="215"/>
      <c r="X404" s="216"/>
      <c r="Y404" s="217"/>
      <c r="BR404" s="174"/>
      <c r="BS404" s="128"/>
    </row>
    <row r="405" spans="1:71" s="122" customFormat="1" ht="18" hidden="1" outlineLevel="1" x14ac:dyDescent="0.25">
      <c r="A405" s="359" t="s">
        <v>945</v>
      </c>
      <c r="B405" s="360"/>
      <c r="C405" s="360"/>
      <c r="D405" s="360"/>
      <c r="E405" s="360"/>
      <c r="F405" s="360"/>
      <c r="G405" s="360"/>
      <c r="H405" s="360"/>
      <c r="I405" s="360"/>
      <c r="J405" s="360"/>
      <c r="K405" s="361"/>
      <c r="L405" s="171">
        <v>1889108</v>
      </c>
      <c r="M405" s="171"/>
      <c r="N405" s="171"/>
      <c r="O405" s="171"/>
      <c r="P405" s="213"/>
      <c r="Q405" s="213"/>
      <c r="R405" s="213"/>
      <c r="S405" s="213"/>
      <c r="T405" s="213"/>
      <c r="U405" s="213"/>
      <c r="V405" s="214"/>
      <c r="W405" s="215"/>
      <c r="X405" s="216"/>
      <c r="Y405" s="217"/>
      <c r="BR405" s="174"/>
    </row>
    <row r="406" spans="1:71" s="122" customFormat="1" ht="18" hidden="1" outlineLevel="1" x14ac:dyDescent="0.25">
      <c r="A406" s="365" t="s">
        <v>941</v>
      </c>
      <c r="B406" s="366"/>
      <c r="C406" s="366"/>
      <c r="D406" s="366"/>
      <c r="E406" s="366"/>
      <c r="F406" s="366"/>
      <c r="G406" s="366"/>
      <c r="H406" s="366"/>
      <c r="I406" s="366"/>
      <c r="J406" s="366"/>
      <c r="K406" s="367"/>
      <c r="L406" s="218"/>
      <c r="M406" s="218"/>
      <c r="N406" s="218"/>
      <c r="O406" s="218"/>
      <c r="P406" s="213"/>
      <c r="Q406" s="213"/>
      <c r="R406" s="213"/>
      <c r="S406" s="213"/>
      <c r="T406" s="213"/>
      <c r="U406" s="213"/>
      <c r="V406" s="214"/>
      <c r="W406" s="215"/>
      <c r="X406" s="216"/>
      <c r="Y406" s="217"/>
      <c r="BR406" s="174"/>
      <c r="BS406" s="128"/>
    </row>
    <row r="407" spans="1:71" s="122" customFormat="1" ht="18" hidden="1" outlineLevel="1" x14ac:dyDescent="0.25">
      <c r="A407" s="365" t="s">
        <v>5437</v>
      </c>
      <c r="B407" s="366"/>
      <c r="C407" s="366"/>
      <c r="D407" s="366"/>
      <c r="E407" s="366"/>
      <c r="F407" s="366"/>
      <c r="G407" s="366"/>
      <c r="H407" s="366"/>
      <c r="I407" s="366"/>
      <c r="J407" s="366"/>
      <c r="K407" s="367"/>
      <c r="L407" s="218">
        <v>108777</v>
      </c>
      <c r="M407" s="218"/>
      <c r="N407" s="218"/>
      <c r="O407" s="218"/>
      <c r="P407" s="213"/>
      <c r="Q407" s="213"/>
      <c r="R407" s="213"/>
      <c r="S407" s="213"/>
      <c r="T407" s="213"/>
      <c r="U407" s="213"/>
      <c r="V407" s="214"/>
      <c r="W407" s="215"/>
      <c r="X407" s="216"/>
      <c r="Y407" s="217"/>
      <c r="BR407" s="174"/>
      <c r="BS407" s="128"/>
    </row>
    <row r="408" spans="1:71" s="122" customFormat="1" ht="18" hidden="1" outlineLevel="1" x14ac:dyDescent="0.25">
      <c r="A408" s="365" t="s">
        <v>5438</v>
      </c>
      <c r="B408" s="366"/>
      <c r="C408" s="366"/>
      <c r="D408" s="366"/>
      <c r="E408" s="366"/>
      <c r="F408" s="366"/>
      <c r="G408" s="366"/>
      <c r="H408" s="366"/>
      <c r="I408" s="366"/>
      <c r="J408" s="366"/>
      <c r="K408" s="367"/>
      <c r="L408" s="218">
        <v>179465</v>
      </c>
      <c r="M408" s="218"/>
      <c r="N408" s="218"/>
      <c r="O408" s="218"/>
      <c r="P408" s="213"/>
      <c r="Q408" s="213"/>
      <c r="R408" s="213"/>
      <c r="S408" s="213"/>
      <c r="T408" s="213"/>
      <c r="U408" s="213"/>
      <c r="V408" s="214"/>
      <c r="W408" s="215"/>
      <c r="X408" s="216"/>
      <c r="Y408" s="217"/>
      <c r="BR408" s="174"/>
      <c r="BS408" s="128"/>
    </row>
    <row r="409" spans="1:71" s="122" customFormat="1" ht="18" hidden="1" outlineLevel="1" x14ac:dyDescent="0.25">
      <c r="A409" s="365" t="s">
        <v>5439</v>
      </c>
      <c r="B409" s="366"/>
      <c r="C409" s="366"/>
      <c r="D409" s="366"/>
      <c r="E409" s="366"/>
      <c r="F409" s="366"/>
      <c r="G409" s="366"/>
      <c r="H409" s="366"/>
      <c r="I409" s="366"/>
      <c r="J409" s="366"/>
      <c r="K409" s="367"/>
      <c r="L409" s="218">
        <v>1548040</v>
      </c>
      <c r="M409" s="218"/>
      <c r="N409" s="218"/>
      <c r="O409" s="218"/>
      <c r="P409" s="213"/>
      <c r="Q409" s="213"/>
      <c r="R409" s="213"/>
      <c r="S409" s="213"/>
      <c r="T409" s="213"/>
      <c r="U409" s="213"/>
      <c r="V409" s="214"/>
      <c r="W409" s="215"/>
      <c r="X409" s="216"/>
      <c r="Y409" s="217"/>
      <c r="BR409" s="174"/>
      <c r="BS409" s="128"/>
    </row>
    <row r="410" spans="1:71" s="122" customFormat="1" ht="18" hidden="1" outlineLevel="1" x14ac:dyDescent="0.25">
      <c r="A410" s="365" t="s">
        <v>5440</v>
      </c>
      <c r="B410" s="366"/>
      <c r="C410" s="366"/>
      <c r="D410" s="366"/>
      <c r="E410" s="366"/>
      <c r="F410" s="366"/>
      <c r="G410" s="366"/>
      <c r="H410" s="366"/>
      <c r="I410" s="366"/>
      <c r="J410" s="366"/>
      <c r="K410" s="367"/>
      <c r="L410" s="218">
        <v>52826</v>
      </c>
      <c r="M410" s="218"/>
      <c r="N410" s="218"/>
      <c r="O410" s="218"/>
      <c r="P410" s="213"/>
      <c r="Q410" s="213"/>
      <c r="R410" s="213"/>
      <c r="S410" s="213"/>
      <c r="T410" s="213"/>
      <c r="U410" s="213"/>
      <c r="V410" s="214"/>
      <c r="W410" s="215"/>
      <c r="X410" s="216"/>
      <c r="Y410" s="217"/>
      <c r="BR410" s="174"/>
      <c r="BS410" s="128"/>
    </row>
    <row r="411" spans="1:71" s="122" customFormat="1" ht="18" hidden="1" outlineLevel="1" x14ac:dyDescent="0.25">
      <c r="A411" s="359" t="s">
        <v>951</v>
      </c>
      <c r="B411" s="360"/>
      <c r="C411" s="360"/>
      <c r="D411" s="360"/>
      <c r="E411" s="360"/>
      <c r="F411" s="360"/>
      <c r="G411" s="360"/>
      <c r="H411" s="360"/>
      <c r="I411" s="360"/>
      <c r="J411" s="360"/>
      <c r="K411" s="361"/>
      <c r="L411" s="171"/>
      <c r="M411" s="171"/>
      <c r="N411" s="171"/>
      <c r="O411" s="171"/>
      <c r="P411" s="213"/>
      <c r="Q411" s="213"/>
      <c r="R411" s="213"/>
      <c r="S411" s="213"/>
      <c r="T411" s="213"/>
      <c r="U411" s="213"/>
      <c r="V411" s="214"/>
      <c r="W411" s="215"/>
      <c r="X411" s="216"/>
      <c r="Y411" s="217"/>
      <c r="BR411" s="174"/>
    </row>
    <row r="412" spans="1:71" s="122" customFormat="1" ht="18" hidden="1" outlineLevel="1" x14ac:dyDescent="0.25">
      <c r="A412" s="365" t="s">
        <v>952</v>
      </c>
      <c r="B412" s="366"/>
      <c r="C412" s="366"/>
      <c r="D412" s="366"/>
      <c r="E412" s="366"/>
      <c r="F412" s="366"/>
      <c r="G412" s="366"/>
      <c r="H412" s="366"/>
      <c r="I412" s="366"/>
      <c r="J412" s="366"/>
      <c r="K412" s="367"/>
      <c r="L412" s="218"/>
      <c r="M412" s="218"/>
      <c r="N412" s="218"/>
      <c r="O412" s="218"/>
      <c r="P412" s="213"/>
      <c r="Q412" s="213"/>
      <c r="R412" s="213"/>
      <c r="S412" s="213"/>
      <c r="T412" s="213"/>
      <c r="U412" s="213"/>
      <c r="V412" s="214"/>
      <c r="W412" s="215"/>
      <c r="X412" s="216"/>
      <c r="Y412" s="217"/>
      <c r="BR412" s="174"/>
      <c r="BS412" s="128"/>
    </row>
    <row r="413" spans="1:71" s="122" customFormat="1" ht="18" hidden="1" outlineLevel="1" x14ac:dyDescent="0.25">
      <c r="A413" s="365" t="s">
        <v>2007</v>
      </c>
      <c r="B413" s="366"/>
      <c r="C413" s="366"/>
      <c r="D413" s="366"/>
      <c r="E413" s="366"/>
      <c r="F413" s="366"/>
      <c r="G413" s="366"/>
      <c r="H413" s="366"/>
      <c r="I413" s="366"/>
      <c r="J413" s="366"/>
      <c r="K413" s="367"/>
      <c r="L413" s="218"/>
      <c r="M413" s="218"/>
      <c r="N413" s="218"/>
      <c r="O413" s="218"/>
      <c r="P413" s="213"/>
      <c r="Q413" s="213"/>
      <c r="R413" s="213"/>
      <c r="S413" s="213"/>
      <c r="T413" s="213"/>
      <c r="U413" s="213"/>
      <c r="V413" s="214"/>
      <c r="W413" s="215"/>
      <c r="X413" s="216"/>
      <c r="Y413" s="217"/>
      <c r="BR413" s="174"/>
      <c r="BS413" s="128"/>
    </row>
    <row r="414" spans="1:71" s="122" customFormat="1" ht="18" hidden="1" outlineLevel="1" x14ac:dyDescent="0.25">
      <c r="A414" s="365" t="s">
        <v>5441</v>
      </c>
      <c r="B414" s="366"/>
      <c r="C414" s="366"/>
      <c r="D414" s="366"/>
      <c r="E414" s="366"/>
      <c r="F414" s="366"/>
      <c r="G414" s="366"/>
      <c r="H414" s="366"/>
      <c r="I414" s="366"/>
      <c r="J414" s="366"/>
      <c r="K414" s="367"/>
      <c r="L414" s="218">
        <v>58883333</v>
      </c>
      <c r="M414" s="218"/>
      <c r="N414" s="218"/>
      <c r="O414" s="218">
        <v>58883333</v>
      </c>
      <c r="P414" s="213"/>
      <c r="Q414" s="213"/>
      <c r="R414" s="213"/>
      <c r="S414" s="213"/>
      <c r="T414" s="213"/>
      <c r="U414" s="213"/>
      <c r="V414" s="214"/>
      <c r="W414" s="215"/>
      <c r="X414" s="216"/>
      <c r="Y414" s="217"/>
      <c r="BR414" s="174"/>
      <c r="BS414" s="128"/>
    </row>
    <row r="415" spans="1:71" s="122" customFormat="1" ht="18" hidden="1" outlineLevel="1" x14ac:dyDescent="0.25">
      <c r="A415" s="365" t="s">
        <v>2012</v>
      </c>
      <c r="B415" s="366"/>
      <c r="C415" s="366"/>
      <c r="D415" s="366"/>
      <c r="E415" s="366"/>
      <c r="F415" s="366"/>
      <c r="G415" s="366"/>
      <c r="H415" s="366"/>
      <c r="I415" s="366"/>
      <c r="J415" s="366"/>
      <c r="K415" s="367"/>
      <c r="L415" s="218"/>
      <c r="M415" s="218"/>
      <c r="N415" s="218"/>
      <c r="O415" s="218"/>
      <c r="P415" s="213"/>
      <c r="Q415" s="213"/>
      <c r="R415" s="213"/>
      <c r="S415" s="213"/>
      <c r="T415" s="213"/>
      <c r="U415" s="213"/>
      <c r="V415" s="214"/>
      <c r="W415" s="215"/>
      <c r="X415" s="216"/>
      <c r="Y415" s="217"/>
      <c r="BR415" s="174"/>
      <c r="BS415" s="128"/>
    </row>
    <row r="416" spans="1:71" s="122" customFormat="1" ht="18" hidden="1" outlineLevel="1" x14ac:dyDescent="0.25">
      <c r="A416" s="365" t="s">
        <v>5442</v>
      </c>
      <c r="B416" s="366"/>
      <c r="C416" s="366"/>
      <c r="D416" s="366"/>
      <c r="E416" s="366"/>
      <c r="F416" s="366"/>
      <c r="G416" s="366"/>
      <c r="H416" s="366"/>
      <c r="I416" s="366"/>
      <c r="J416" s="366"/>
      <c r="K416" s="367"/>
      <c r="L416" s="218">
        <v>746030</v>
      </c>
      <c r="M416" s="218">
        <v>271943</v>
      </c>
      <c r="N416" s="218"/>
      <c r="O416" s="218">
        <v>474087</v>
      </c>
      <c r="P416" s="213"/>
      <c r="Q416" s="213"/>
      <c r="R416" s="213"/>
      <c r="S416" s="213"/>
      <c r="T416" s="213"/>
      <c r="U416" s="213"/>
      <c r="V416" s="214"/>
      <c r="W416" s="215"/>
      <c r="X416" s="216"/>
      <c r="Y416" s="217"/>
      <c r="BR416" s="174"/>
      <c r="BS416" s="128"/>
    </row>
    <row r="417" spans="1:71" s="122" customFormat="1" ht="18" hidden="1" outlineLevel="1" x14ac:dyDescent="0.25">
      <c r="A417" s="365" t="s">
        <v>5443</v>
      </c>
      <c r="B417" s="366"/>
      <c r="C417" s="366"/>
      <c r="D417" s="366"/>
      <c r="E417" s="366"/>
      <c r="F417" s="366"/>
      <c r="G417" s="366"/>
      <c r="H417" s="366"/>
      <c r="I417" s="366"/>
      <c r="J417" s="366"/>
      <c r="K417" s="367"/>
      <c r="L417" s="218">
        <v>242029</v>
      </c>
      <c r="M417" s="218"/>
      <c r="N417" s="218"/>
      <c r="O417" s="218"/>
      <c r="P417" s="213"/>
      <c r="Q417" s="213"/>
      <c r="R417" s="213"/>
      <c r="S417" s="213"/>
      <c r="T417" s="213"/>
      <c r="U417" s="213"/>
      <c r="V417" s="214"/>
      <c r="W417" s="215"/>
      <c r="X417" s="216"/>
      <c r="Y417" s="217"/>
      <c r="BR417" s="174"/>
      <c r="BS417" s="128"/>
    </row>
    <row r="418" spans="1:71" s="122" customFormat="1" ht="18" hidden="1" outlineLevel="1" x14ac:dyDescent="0.25">
      <c r="A418" s="365" t="s">
        <v>5444</v>
      </c>
      <c r="B418" s="366"/>
      <c r="C418" s="366"/>
      <c r="D418" s="366"/>
      <c r="E418" s="366"/>
      <c r="F418" s="366"/>
      <c r="G418" s="366"/>
      <c r="H418" s="366"/>
      <c r="I418" s="366"/>
      <c r="J418" s="366"/>
      <c r="K418" s="367"/>
      <c r="L418" s="218">
        <v>108777</v>
      </c>
      <c r="M418" s="218"/>
      <c r="N418" s="218"/>
      <c r="O418" s="218"/>
      <c r="P418" s="213"/>
      <c r="Q418" s="213"/>
      <c r="R418" s="213"/>
      <c r="S418" s="213"/>
      <c r="T418" s="213"/>
      <c r="U418" s="213"/>
      <c r="V418" s="214"/>
      <c r="W418" s="215"/>
      <c r="X418" s="216"/>
      <c r="Y418" s="217"/>
      <c r="BR418" s="174"/>
      <c r="BS418" s="128"/>
    </row>
    <row r="419" spans="1:71" s="122" customFormat="1" ht="18" hidden="1" outlineLevel="1" x14ac:dyDescent="0.25">
      <c r="A419" s="365" t="s">
        <v>957</v>
      </c>
      <c r="B419" s="366"/>
      <c r="C419" s="366"/>
      <c r="D419" s="366"/>
      <c r="E419" s="366"/>
      <c r="F419" s="366"/>
      <c r="G419" s="366"/>
      <c r="H419" s="366"/>
      <c r="I419" s="366"/>
      <c r="J419" s="366"/>
      <c r="K419" s="367"/>
      <c r="L419" s="218">
        <v>1096836</v>
      </c>
      <c r="M419" s="218"/>
      <c r="N419" s="218"/>
      <c r="O419" s="218"/>
      <c r="P419" s="213"/>
      <c r="Q419" s="213"/>
      <c r="R419" s="213"/>
      <c r="S419" s="213"/>
      <c r="T419" s="213"/>
      <c r="U419" s="213"/>
      <c r="V419" s="214"/>
      <c r="W419" s="215"/>
      <c r="X419" s="216"/>
      <c r="Y419" s="217"/>
      <c r="BR419" s="174"/>
      <c r="BS419" s="128"/>
    </row>
    <row r="420" spans="1:71" s="122" customFormat="1" ht="18" hidden="1" outlineLevel="1" x14ac:dyDescent="0.25">
      <c r="A420" s="365" t="s">
        <v>5445</v>
      </c>
      <c r="B420" s="366"/>
      <c r="C420" s="366"/>
      <c r="D420" s="366"/>
      <c r="E420" s="366"/>
      <c r="F420" s="366"/>
      <c r="G420" s="366"/>
      <c r="H420" s="366"/>
      <c r="I420" s="366"/>
      <c r="J420" s="366"/>
      <c r="K420" s="367"/>
      <c r="L420" s="218"/>
      <c r="M420" s="218"/>
      <c r="N420" s="218"/>
      <c r="O420" s="218"/>
      <c r="P420" s="213"/>
      <c r="Q420" s="213"/>
      <c r="R420" s="213"/>
      <c r="S420" s="213"/>
      <c r="T420" s="213"/>
      <c r="U420" s="213"/>
      <c r="V420" s="214"/>
      <c r="W420" s="215"/>
      <c r="X420" s="216"/>
      <c r="Y420" s="217"/>
      <c r="BR420" s="174"/>
      <c r="BS420" s="128"/>
    </row>
    <row r="421" spans="1:71" s="122" customFormat="1" ht="22.5" hidden="1" outlineLevel="1" x14ac:dyDescent="0.25">
      <c r="A421" s="365" t="s">
        <v>5446</v>
      </c>
      <c r="B421" s="366"/>
      <c r="C421" s="366"/>
      <c r="D421" s="366"/>
      <c r="E421" s="366"/>
      <c r="F421" s="366"/>
      <c r="G421" s="366"/>
      <c r="H421" s="366"/>
      <c r="I421" s="366"/>
      <c r="J421" s="366"/>
      <c r="K421" s="367"/>
      <c r="L421" s="218">
        <v>128363</v>
      </c>
      <c r="M421" s="218">
        <v>68786</v>
      </c>
      <c r="N421" s="218" t="s">
        <v>5406</v>
      </c>
      <c r="O421" s="218"/>
      <c r="P421" s="213"/>
      <c r="Q421" s="213"/>
      <c r="R421" s="213"/>
      <c r="S421" s="213"/>
      <c r="T421" s="213"/>
      <c r="U421" s="213"/>
      <c r="V421" s="214"/>
      <c r="W421" s="215"/>
      <c r="X421" s="216"/>
      <c r="Y421" s="217"/>
      <c r="BR421" s="174"/>
      <c r="BS421" s="128"/>
    </row>
    <row r="422" spans="1:71" s="122" customFormat="1" ht="18" hidden="1" outlineLevel="1" x14ac:dyDescent="0.25">
      <c r="A422" s="365" t="s">
        <v>5447</v>
      </c>
      <c r="B422" s="366"/>
      <c r="C422" s="366"/>
      <c r="D422" s="366"/>
      <c r="E422" s="366"/>
      <c r="F422" s="366"/>
      <c r="G422" s="366"/>
      <c r="H422" s="366"/>
      <c r="I422" s="366"/>
      <c r="J422" s="366"/>
      <c r="K422" s="367"/>
      <c r="L422" s="218">
        <v>92222</v>
      </c>
      <c r="M422" s="218"/>
      <c r="N422" s="218"/>
      <c r="O422" s="218"/>
      <c r="P422" s="213"/>
      <c r="Q422" s="213"/>
      <c r="R422" s="213"/>
      <c r="S422" s="213"/>
      <c r="T422" s="213"/>
      <c r="U422" s="213"/>
      <c r="V422" s="214"/>
      <c r="W422" s="215"/>
      <c r="X422" s="216"/>
      <c r="Y422" s="217"/>
      <c r="BR422" s="174"/>
      <c r="BS422" s="128"/>
    </row>
    <row r="423" spans="1:71" s="122" customFormat="1" ht="18" hidden="1" outlineLevel="1" x14ac:dyDescent="0.25">
      <c r="A423" s="365" t="s">
        <v>5448</v>
      </c>
      <c r="B423" s="366"/>
      <c r="C423" s="366"/>
      <c r="D423" s="366"/>
      <c r="E423" s="366"/>
      <c r="F423" s="366"/>
      <c r="G423" s="366"/>
      <c r="H423" s="366"/>
      <c r="I423" s="366"/>
      <c r="J423" s="366"/>
      <c r="K423" s="367"/>
      <c r="L423" s="218">
        <v>52826</v>
      </c>
      <c r="M423" s="218"/>
      <c r="N423" s="218"/>
      <c r="O423" s="218"/>
      <c r="P423" s="213"/>
      <c r="Q423" s="213"/>
      <c r="R423" s="213"/>
      <c r="S423" s="213"/>
      <c r="T423" s="213"/>
      <c r="U423" s="213"/>
      <c r="V423" s="214"/>
      <c r="W423" s="215"/>
      <c r="X423" s="216"/>
      <c r="Y423" s="217"/>
      <c r="BR423" s="174"/>
      <c r="BS423" s="128"/>
    </row>
    <row r="424" spans="1:71" s="122" customFormat="1" ht="18" hidden="1" outlineLevel="1" x14ac:dyDescent="0.25">
      <c r="A424" s="365" t="s">
        <v>957</v>
      </c>
      <c r="B424" s="366"/>
      <c r="C424" s="366"/>
      <c r="D424" s="366"/>
      <c r="E424" s="366"/>
      <c r="F424" s="366"/>
      <c r="G424" s="366"/>
      <c r="H424" s="366"/>
      <c r="I424" s="366"/>
      <c r="J424" s="366"/>
      <c r="K424" s="367"/>
      <c r="L424" s="218">
        <v>273411</v>
      </c>
      <c r="M424" s="218"/>
      <c r="N424" s="218"/>
      <c r="O424" s="218"/>
      <c r="P424" s="213"/>
      <c r="Q424" s="213"/>
      <c r="R424" s="213"/>
      <c r="S424" s="213"/>
      <c r="T424" s="213"/>
      <c r="U424" s="213"/>
      <c r="V424" s="214"/>
      <c r="W424" s="215"/>
      <c r="X424" s="216"/>
      <c r="Y424" s="217"/>
      <c r="BR424" s="174"/>
      <c r="BS424" s="128"/>
    </row>
    <row r="425" spans="1:71" s="122" customFormat="1" ht="18" hidden="1" outlineLevel="1" x14ac:dyDescent="0.25">
      <c r="A425" s="365" t="s">
        <v>958</v>
      </c>
      <c r="B425" s="366"/>
      <c r="C425" s="366"/>
      <c r="D425" s="366"/>
      <c r="E425" s="366"/>
      <c r="F425" s="366"/>
      <c r="G425" s="366"/>
      <c r="H425" s="366"/>
      <c r="I425" s="366"/>
      <c r="J425" s="366"/>
      <c r="K425" s="367"/>
      <c r="L425" s="218">
        <v>60253580</v>
      </c>
      <c r="M425" s="218"/>
      <c r="N425" s="218"/>
      <c r="O425" s="218"/>
      <c r="P425" s="213"/>
      <c r="Q425" s="213"/>
      <c r="R425" s="213"/>
      <c r="S425" s="213"/>
      <c r="T425" s="213"/>
      <c r="U425" s="213"/>
      <c r="V425" s="214"/>
      <c r="W425" s="215"/>
      <c r="X425" s="216"/>
      <c r="Y425" s="217"/>
      <c r="BR425" s="174"/>
      <c r="BS425" s="128"/>
    </row>
    <row r="426" spans="1:71" s="122" customFormat="1" ht="18" hidden="1" outlineLevel="1" x14ac:dyDescent="0.25">
      <c r="A426" s="365" t="s">
        <v>959</v>
      </c>
      <c r="B426" s="366"/>
      <c r="C426" s="366"/>
      <c r="D426" s="366"/>
      <c r="E426" s="366"/>
      <c r="F426" s="366"/>
      <c r="G426" s="366"/>
      <c r="H426" s="366"/>
      <c r="I426" s="366"/>
      <c r="J426" s="366"/>
      <c r="K426" s="367"/>
      <c r="L426" s="218"/>
      <c r="M426" s="218"/>
      <c r="N426" s="218"/>
      <c r="O426" s="218"/>
      <c r="P426" s="213"/>
      <c r="Q426" s="213"/>
      <c r="R426" s="213"/>
      <c r="S426" s="213"/>
      <c r="T426" s="213"/>
      <c r="U426" s="213"/>
      <c r="V426" s="214"/>
      <c r="W426" s="215"/>
      <c r="X426" s="216"/>
      <c r="Y426" s="217"/>
      <c r="BR426" s="174"/>
      <c r="BS426" s="128"/>
    </row>
    <row r="427" spans="1:71" s="122" customFormat="1" ht="18" hidden="1" outlineLevel="1" x14ac:dyDescent="0.25">
      <c r="A427" s="365" t="s">
        <v>960</v>
      </c>
      <c r="B427" s="366"/>
      <c r="C427" s="366"/>
      <c r="D427" s="366"/>
      <c r="E427" s="366"/>
      <c r="F427" s="366"/>
      <c r="G427" s="366"/>
      <c r="H427" s="366"/>
      <c r="I427" s="366"/>
      <c r="J427" s="366"/>
      <c r="K427" s="367"/>
      <c r="L427" s="218"/>
      <c r="M427" s="218"/>
      <c r="N427" s="218"/>
      <c r="O427" s="218"/>
      <c r="P427" s="213"/>
      <c r="Q427" s="213"/>
      <c r="R427" s="213"/>
      <c r="S427" s="213"/>
      <c r="T427" s="213"/>
      <c r="U427" s="213"/>
      <c r="V427" s="214"/>
      <c r="W427" s="215"/>
      <c r="X427" s="216"/>
      <c r="Y427" s="217"/>
      <c r="BR427" s="174"/>
      <c r="BS427" s="128"/>
    </row>
    <row r="428" spans="1:71" s="122" customFormat="1" ht="22.5" hidden="1" outlineLevel="1" x14ac:dyDescent="0.25">
      <c r="A428" s="365" t="s">
        <v>5449</v>
      </c>
      <c r="B428" s="366"/>
      <c r="C428" s="366"/>
      <c r="D428" s="366"/>
      <c r="E428" s="366"/>
      <c r="F428" s="366"/>
      <c r="G428" s="366"/>
      <c r="H428" s="366"/>
      <c r="I428" s="366"/>
      <c r="J428" s="366"/>
      <c r="K428" s="367"/>
      <c r="L428" s="218">
        <v>3996246</v>
      </c>
      <c r="M428" s="218">
        <v>2982363</v>
      </c>
      <c r="N428" s="218" t="s">
        <v>5450</v>
      </c>
      <c r="O428" s="218">
        <v>595514</v>
      </c>
      <c r="P428" s="213"/>
      <c r="Q428" s="213"/>
      <c r="R428" s="213"/>
      <c r="S428" s="213"/>
      <c r="T428" s="213"/>
      <c r="U428" s="213"/>
      <c r="V428" s="214"/>
      <c r="W428" s="215"/>
      <c r="X428" s="216"/>
      <c r="Y428" s="217"/>
      <c r="BR428" s="174"/>
      <c r="BS428" s="128"/>
    </row>
    <row r="429" spans="1:71" s="122" customFormat="1" ht="18" hidden="1" outlineLevel="1" x14ac:dyDescent="0.25">
      <c r="A429" s="365" t="s">
        <v>5451</v>
      </c>
      <c r="B429" s="366"/>
      <c r="C429" s="366"/>
      <c r="D429" s="366"/>
      <c r="E429" s="366"/>
      <c r="F429" s="366"/>
      <c r="G429" s="366"/>
      <c r="H429" s="366"/>
      <c r="I429" s="366"/>
      <c r="J429" s="366"/>
      <c r="K429" s="367"/>
      <c r="L429" s="218">
        <v>2944311</v>
      </c>
      <c r="M429" s="218"/>
      <c r="N429" s="218"/>
      <c r="O429" s="218"/>
      <c r="P429" s="213"/>
      <c r="Q429" s="213"/>
      <c r="R429" s="213"/>
      <c r="S429" s="213"/>
      <c r="T429" s="213"/>
      <c r="U429" s="213"/>
      <c r="V429" s="214"/>
      <c r="W429" s="215"/>
      <c r="X429" s="216"/>
      <c r="Y429" s="217"/>
      <c r="BR429" s="174"/>
      <c r="BS429" s="128"/>
    </row>
    <row r="430" spans="1:71" s="122" customFormat="1" ht="18" hidden="1" outlineLevel="1" x14ac:dyDescent="0.25">
      <c r="A430" s="365" t="s">
        <v>5452</v>
      </c>
      <c r="B430" s="366"/>
      <c r="C430" s="366"/>
      <c r="D430" s="366"/>
      <c r="E430" s="366"/>
      <c r="F430" s="366"/>
      <c r="G430" s="366"/>
      <c r="H430" s="366"/>
      <c r="I430" s="366"/>
      <c r="J430" s="366"/>
      <c r="K430" s="367"/>
      <c r="L430" s="218">
        <v>1548040</v>
      </c>
      <c r="M430" s="218"/>
      <c r="N430" s="218"/>
      <c r="O430" s="218"/>
      <c r="P430" s="213"/>
      <c r="Q430" s="213"/>
      <c r="R430" s="213"/>
      <c r="S430" s="213"/>
      <c r="T430" s="213"/>
      <c r="U430" s="213"/>
      <c r="V430" s="214"/>
      <c r="W430" s="215"/>
      <c r="X430" s="216"/>
      <c r="Y430" s="217"/>
      <c r="BR430" s="174"/>
      <c r="BS430" s="128"/>
    </row>
    <row r="431" spans="1:71" s="122" customFormat="1" ht="18" hidden="1" outlineLevel="1" x14ac:dyDescent="0.25">
      <c r="A431" s="365" t="s">
        <v>957</v>
      </c>
      <c r="B431" s="366"/>
      <c r="C431" s="366"/>
      <c r="D431" s="366"/>
      <c r="E431" s="366"/>
      <c r="F431" s="366"/>
      <c r="G431" s="366"/>
      <c r="H431" s="366"/>
      <c r="I431" s="366"/>
      <c r="J431" s="366"/>
      <c r="K431" s="367"/>
      <c r="L431" s="218">
        <v>8488597</v>
      </c>
      <c r="M431" s="218"/>
      <c r="N431" s="218"/>
      <c r="O431" s="218"/>
      <c r="P431" s="213"/>
      <c r="Q431" s="213"/>
      <c r="R431" s="213"/>
      <c r="S431" s="213"/>
      <c r="T431" s="213"/>
      <c r="U431" s="213"/>
      <c r="V431" s="214"/>
      <c r="W431" s="215"/>
      <c r="X431" s="216"/>
      <c r="Y431" s="217"/>
      <c r="BR431" s="174"/>
      <c r="BS431" s="128"/>
    </row>
    <row r="432" spans="1:71" s="122" customFormat="1" ht="18" hidden="1" outlineLevel="1" x14ac:dyDescent="0.25">
      <c r="A432" s="365" t="s">
        <v>972</v>
      </c>
      <c r="B432" s="366"/>
      <c r="C432" s="366"/>
      <c r="D432" s="366"/>
      <c r="E432" s="366"/>
      <c r="F432" s="366"/>
      <c r="G432" s="366"/>
      <c r="H432" s="366"/>
      <c r="I432" s="366"/>
      <c r="J432" s="366"/>
      <c r="K432" s="367"/>
      <c r="L432" s="218"/>
      <c r="M432" s="218"/>
      <c r="N432" s="218"/>
      <c r="O432" s="218"/>
      <c r="P432" s="213"/>
      <c r="Q432" s="213"/>
      <c r="R432" s="213"/>
      <c r="S432" s="213"/>
      <c r="T432" s="213"/>
      <c r="U432" s="213"/>
      <c r="V432" s="214"/>
      <c r="W432" s="215"/>
      <c r="X432" s="216"/>
      <c r="Y432" s="217"/>
      <c r="BR432" s="174"/>
      <c r="BS432" s="128"/>
    </row>
    <row r="433" spans="1:71" s="122" customFormat="1" ht="22.5" hidden="1" outlineLevel="1" x14ac:dyDescent="0.25">
      <c r="A433" s="365" t="s">
        <v>5453</v>
      </c>
      <c r="B433" s="366"/>
      <c r="C433" s="366"/>
      <c r="D433" s="366"/>
      <c r="E433" s="366"/>
      <c r="F433" s="366"/>
      <c r="G433" s="366"/>
      <c r="H433" s="366"/>
      <c r="I433" s="366"/>
      <c r="J433" s="366"/>
      <c r="K433" s="367"/>
      <c r="L433" s="218">
        <v>26662</v>
      </c>
      <c r="M433" s="218">
        <v>22002</v>
      </c>
      <c r="N433" s="218" t="s">
        <v>5217</v>
      </c>
      <c r="O433" s="218">
        <v>2252</v>
      </c>
      <c r="P433" s="213"/>
      <c r="Q433" s="213"/>
      <c r="R433" s="213"/>
      <c r="S433" s="213"/>
      <c r="T433" s="213"/>
      <c r="U433" s="213"/>
      <c r="V433" s="214"/>
      <c r="W433" s="215"/>
      <c r="X433" s="216"/>
      <c r="Y433" s="217"/>
      <c r="BR433" s="174"/>
      <c r="BS433" s="128"/>
    </row>
    <row r="434" spans="1:71" s="122" customFormat="1" ht="18" hidden="1" outlineLevel="1" x14ac:dyDescent="0.25">
      <c r="A434" s="365" t="s">
        <v>5454</v>
      </c>
      <c r="B434" s="366"/>
      <c r="C434" s="366"/>
      <c r="D434" s="366"/>
      <c r="E434" s="366"/>
      <c r="F434" s="366"/>
      <c r="G434" s="366"/>
      <c r="H434" s="366"/>
      <c r="I434" s="366"/>
      <c r="J434" s="366"/>
      <c r="K434" s="367"/>
      <c r="L434" s="218">
        <v>20551</v>
      </c>
      <c r="M434" s="218"/>
      <c r="N434" s="218"/>
      <c r="O434" s="218"/>
      <c r="P434" s="213"/>
      <c r="Q434" s="213"/>
      <c r="R434" s="213"/>
      <c r="S434" s="213"/>
      <c r="T434" s="213"/>
      <c r="U434" s="213"/>
      <c r="V434" s="214"/>
      <c r="W434" s="215"/>
      <c r="X434" s="216"/>
      <c r="Y434" s="217"/>
      <c r="BR434" s="174"/>
      <c r="BS434" s="128"/>
    </row>
    <row r="435" spans="1:71" s="122" customFormat="1" ht="18" hidden="1" outlineLevel="1" x14ac:dyDescent="0.25">
      <c r="A435" s="365" t="s">
        <v>5455</v>
      </c>
      <c r="B435" s="366"/>
      <c r="C435" s="366"/>
      <c r="D435" s="366"/>
      <c r="E435" s="366"/>
      <c r="F435" s="366"/>
      <c r="G435" s="366"/>
      <c r="H435" s="366"/>
      <c r="I435" s="366"/>
      <c r="J435" s="366"/>
      <c r="K435" s="367"/>
      <c r="L435" s="218">
        <v>10504</v>
      </c>
      <c r="M435" s="218"/>
      <c r="N435" s="218"/>
      <c r="O435" s="218"/>
      <c r="P435" s="213"/>
      <c r="Q435" s="213"/>
      <c r="R435" s="213"/>
      <c r="S435" s="213"/>
      <c r="T435" s="213"/>
      <c r="U435" s="213"/>
      <c r="V435" s="214"/>
      <c r="W435" s="215"/>
      <c r="X435" s="216"/>
      <c r="Y435" s="217"/>
      <c r="BR435" s="174"/>
      <c r="BS435" s="128"/>
    </row>
    <row r="436" spans="1:71" s="122" customFormat="1" ht="18" hidden="1" outlineLevel="1" x14ac:dyDescent="0.25">
      <c r="A436" s="365" t="s">
        <v>957</v>
      </c>
      <c r="B436" s="366"/>
      <c r="C436" s="366"/>
      <c r="D436" s="366"/>
      <c r="E436" s="366"/>
      <c r="F436" s="366"/>
      <c r="G436" s="366"/>
      <c r="H436" s="366"/>
      <c r="I436" s="366"/>
      <c r="J436" s="366"/>
      <c r="K436" s="367"/>
      <c r="L436" s="218">
        <v>57717</v>
      </c>
      <c r="M436" s="218"/>
      <c r="N436" s="218"/>
      <c r="O436" s="218"/>
      <c r="P436" s="213"/>
      <c r="Q436" s="213"/>
      <c r="R436" s="213"/>
      <c r="S436" s="213"/>
      <c r="T436" s="213"/>
      <c r="U436" s="213"/>
      <c r="V436" s="214"/>
      <c r="W436" s="215"/>
      <c r="X436" s="216"/>
      <c r="Y436" s="217"/>
      <c r="BR436" s="174"/>
      <c r="BS436" s="128"/>
    </row>
    <row r="437" spans="1:71" s="122" customFormat="1" ht="18" hidden="1" outlineLevel="1" x14ac:dyDescent="0.25">
      <c r="A437" s="365" t="s">
        <v>976</v>
      </c>
      <c r="B437" s="366"/>
      <c r="C437" s="366"/>
      <c r="D437" s="366"/>
      <c r="E437" s="366"/>
      <c r="F437" s="366"/>
      <c r="G437" s="366"/>
      <c r="H437" s="366"/>
      <c r="I437" s="366"/>
      <c r="J437" s="366"/>
      <c r="K437" s="367"/>
      <c r="L437" s="218"/>
      <c r="M437" s="218"/>
      <c r="N437" s="218"/>
      <c r="O437" s="218"/>
      <c r="P437" s="213"/>
      <c r="Q437" s="213"/>
      <c r="R437" s="213"/>
      <c r="S437" s="213"/>
      <c r="T437" s="213"/>
      <c r="U437" s="213"/>
      <c r="V437" s="214"/>
      <c r="W437" s="215"/>
      <c r="X437" s="216"/>
      <c r="Y437" s="217"/>
      <c r="BR437" s="174"/>
      <c r="BS437" s="128"/>
    </row>
    <row r="438" spans="1:71" s="122" customFormat="1" ht="18" hidden="1" outlineLevel="1" x14ac:dyDescent="0.25">
      <c r="A438" s="365" t="s">
        <v>5456</v>
      </c>
      <c r="B438" s="366"/>
      <c r="C438" s="366"/>
      <c r="D438" s="366"/>
      <c r="E438" s="366"/>
      <c r="F438" s="366"/>
      <c r="G438" s="366"/>
      <c r="H438" s="366"/>
      <c r="I438" s="366"/>
      <c r="J438" s="366"/>
      <c r="K438" s="367"/>
      <c r="L438" s="218">
        <v>32572088</v>
      </c>
      <c r="M438" s="218"/>
      <c r="N438" s="218"/>
      <c r="O438" s="218">
        <v>32572088</v>
      </c>
      <c r="P438" s="213"/>
      <c r="Q438" s="213"/>
      <c r="R438" s="213"/>
      <c r="S438" s="213"/>
      <c r="T438" s="213"/>
      <c r="U438" s="213"/>
      <c r="V438" s="214"/>
      <c r="W438" s="215"/>
      <c r="X438" s="216"/>
      <c r="Y438" s="217"/>
      <c r="BR438" s="174"/>
      <c r="BS438" s="128"/>
    </row>
    <row r="439" spans="1:71" s="122" customFormat="1" ht="18" hidden="1" outlineLevel="1" x14ac:dyDescent="0.25">
      <c r="A439" s="365" t="s">
        <v>972</v>
      </c>
      <c r="B439" s="366"/>
      <c r="C439" s="366"/>
      <c r="D439" s="366"/>
      <c r="E439" s="366"/>
      <c r="F439" s="366"/>
      <c r="G439" s="366"/>
      <c r="H439" s="366"/>
      <c r="I439" s="366"/>
      <c r="J439" s="366"/>
      <c r="K439" s="367"/>
      <c r="L439" s="218"/>
      <c r="M439" s="218"/>
      <c r="N439" s="218"/>
      <c r="O439" s="218"/>
      <c r="P439" s="213"/>
      <c r="Q439" s="213"/>
      <c r="R439" s="213"/>
      <c r="S439" s="213"/>
      <c r="T439" s="213"/>
      <c r="U439" s="213"/>
      <c r="V439" s="214"/>
      <c r="W439" s="215"/>
      <c r="X439" s="216"/>
      <c r="Y439" s="217"/>
      <c r="BR439" s="174"/>
      <c r="BS439" s="128"/>
    </row>
    <row r="440" spans="1:71" s="122" customFormat="1" ht="22.5" hidden="1" outlineLevel="1" x14ac:dyDescent="0.25">
      <c r="A440" s="365" t="s">
        <v>5457</v>
      </c>
      <c r="B440" s="366"/>
      <c r="C440" s="366"/>
      <c r="D440" s="366"/>
      <c r="E440" s="366"/>
      <c r="F440" s="366"/>
      <c r="G440" s="366"/>
      <c r="H440" s="366"/>
      <c r="I440" s="366"/>
      <c r="J440" s="366"/>
      <c r="K440" s="367"/>
      <c r="L440" s="218">
        <v>530104</v>
      </c>
      <c r="M440" s="218">
        <v>307183</v>
      </c>
      <c r="N440" s="218" t="s">
        <v>5333</v>
      </c>
      <c r="O440" s="218">
        <v>36528</v>
      </c>
      <c r="P440" s="213"/>
      <c r="Q440" s="213"/>
      <c r="R440" s="213"/>
      <c r="S440" s="213"/>
      <c r="T440" s="213"/>
      <c r="U440" s="213"/>
      <c r="V440" s="214"/>
      <c r="W440" s="215"/>
      <c r="X440" s="216"/>
      <c r="Y440" s="217"/>
      <c r="BR440" s="174"/>
      <c r="BS440" s="128"/>
    </row>
    <row r="441" spans="1:71" s="122" customFormat="1" ht="18" hidden="1" outlineLevel="1" x14ac:dyDescent="0.25">
      <c r="A441" s="365" t="s">
        <v>5458</v>
      </c>
      <c r="B441" s="366"/>
      <c r="C441" s="366"/>
      <c r="D441" s="366"/>
      <c r="E441" s="366"/>
      <c r="F441" s="366"/>
      <c r="G441" s="366"/>
      <c r="H441" s="366"/>
      <c r="I441" s="366"/>
      <c r="J441" s="366"/>
      <c r="K441" s="367"/>
      <c r="L441" s="218">
        <v>330575</v>
      </c>
      <c r="M441" s="218"/>
      <c r="N441" s="218"/>
      <c r="O441" s="218"/>
      <c r="P441" s="213"/>
      <c r="Q441" s="213"/>
      <c r="R441" s="213"/>
      <c r="S441" s="213"/>
      <c r="T441" s="213"/>
      <c r="U441" s="213"/>
      <c r="V441" s="214"/>
      <c r="W441" s="215"/>
      <c r="X441" s="216"/>
      <c r="Y441" s="217"/>
      <c r="BR441" s="174"/>
      <c r="BS441" s="128"/>
    </row>
    <row r="442" spans="1:71" s="122" customFormat="1" ht="18" hidden="1" outlineLevel="1" x14ac:dyDescent="0.25">
      <c r="A442" s="365" t="s">
        <v>5459</v>
      </c>
      <c r="B442" s="366"/>
      <c r="C442" s="366"/>
      <c r="D442" s="366"/>
      <c r="E442" s="366"/>
      <c r="F442" s="366"/>
      <c r="G442" s="366"/>
      <c r="H442" s="366"/>
      <c r="I442" s="366"/>
      <c r="J442" s="366"/>
      <c r="K442" s="367"/>
      <c r="L442" s="218">
        <v>168961</v>
      </c>
      <c r="M442" s="218"/>
      <c r="N442" s="218"/>
      <c r="O442" s="218"/>
      <c r="P442" s="213"/>
      <c r="Q442" s="213"/>
      <c r="R442" s="213"/>
      <c r="S442" s="213"/>
      <c r="T442" s="213"/>
      <c r="U442" s="213"/>
      <c r="V442" s="214"/>
      <c r="W442" s="215"/>
      <c r="X442" s="216"/>
      <c r="Y442" s="217"/>
      <c r="BR442" s="174"/>
      <c r="BS442" s="128"/>
    </row>
    <row r="443" spans="1:71" s="122" customFormat="1" ht="18" hidden="1" outlineLevel="1" x14ac:dyDescent="0.25">
      <c r="A443" s="365" t="s">
        <v>957</v>
      </c>
      <c r="B443" s="366"/>
      <c r="C443" s="366"/>
      <c r="D443" s="366"/>
      <c r="E443" s="366"/>
      <c r="F443" s="366"/>
      <c r="G443" s="366"/>
      <c r="H443" s="366"/>
      <c r="I443" s="366"/>
      <c r="J443" s="366"/>
      <c r="K443" s="367"/>
      <c r="L443" s="218">
        <v>1029640</v>
      </c>
      <c r="M443" s="218"/>
      <c r="N443" s="218"/>
      <c r="O443" s="218"/>
      <c r="P443" s="213"/>
      <c r="Q443" s="213"/>
      <c r="R443" s="213"/>
      <c r="S443" s="213"/>
      <c r="T443" s="213"/>
      <c r="U443" s="213"/>
      <c r="V443" s="214"/>
      <c r="W443" s="215"/>
      <c r="X443" s="216"/>
      <c r="Y443" s="217"/>
      <c r="BR443" s="174"/>
      <c r="BS443" s="128"/>
    </row>
    <row r="444" spans="1:71" s="122" customFormat="1" ht="18" hidden="1" outlineLevel="1" x14ac:dyDescent="0.25">
      <c r="A444" s="365" t="s">
        <v>958</v>
      </c>
      <c r="B444" s="366"/>
      <c r="C444" s="366"/>
      <c r="D444" s="366"/>
      <c r="E444" s="366"/>
      <c r="F444" s="366"/>
      <c r="G444" s="366"/>
      <c r="H444" s="366"/>
      <c r="I444" s="366"/>
      <c r="J444" s="366"/>
      <c r="K444" s="367"/>
      <c r="L444" s="218">
        <v>42148042</v>
      </c>
      <c r="M444" s="218"/>
      <c r="N444" s="218"/>
      <c r="O444" s="218"/>
      <c r="P444" s="213"/>
      <c r="Q444" s="213"/>
      <c r="R444" s="213"/>
      <c r="S444" s="213"/>
      <c r="T444" s="213"/>
      <c r="U444" s="213"/>
      <c r="V444" s="214"/>
      <c r="W444" s="215"/>
      <c r="X444" s="216"/>
      <c r="Y444" s="217"/>
      <c r="BR444" s="174"/>
      <c r="BS444" s="128"/>
    </row>
    <row r="445" spans="1:71" s="122" customFormat="1" ht="18" hidden="1" outlineLevel="1" x14ac:dyDescent="0.25">
      <c r="A445" s="365" t="s">
        <v>983</v>
      </c>
      <c r="B445" s="366"/>
      <c r="C445" s="366"/>
      <c r="D445" s="366"/>
      <c r="E445" s="366"/>
      <c r="F445" s="366"/>
      <c r="G445" s="366"/>
      <c r="H445" s="366"/>
      <c r="I445" s="366"/>
      <c r="J445" s="366"/>
      <c r="K445" s="367"/>
      <c r="L445" s="218"/>
      <c r="M445" s="218"/>
      <c r="N445" s="218"/>
      <c r="O445" s="218"/>
      <c r="P445" s="213"/>
      <c r="Q445" s="213"/>
      <c r="R445" s="213"/>
      <c r="S445" s="213"/>
      <c r="T445" s="213"/>
      <c r="U445" s="213"/>
      <c r="V445" s="214"/>
      <c r="W445" s="215"/>
      <c r="X445" s="216"/>
      <c r="Y445" s="217"/>
      <c r="BR445" s="174"/>
      <c r="BS445" s="128"/>
    </row>
    <row r="446" spans="1:71" s="122" customFormat="1" ht="18" hidden="1" outlineLevel="1" x14ac:dyDescent="0.25">
      <c r="A446" s="365" t="s">
        <v>986</v>
      </c>
      <c r="B446" s="366"/>
      <c r="C446" s="366"/>
      <c r="D446" s="366"/>
      <c r="E446" s="366"/>
      <c r="F446" s="366"/>
      <c r="G446" s="366"/>
      <c r="H446" s="366"/>
      <c r="I446" s="366"/>
      <c r="J446" s="366"/>
      <c r="K446" s="367"/>
      <c r="L446" s="218"/>
      <c r="M446" s="218"/>
      <c r="N446" s="218"/>
      <c r="O446" s="218"/>
      <c r="P446" s="213"/>
      <c r="Q446" s="213"/>
      <c r="R446" s="213"/>
      <c r="S446" s="213"/>
      <c r="T446" s="213"/>
      <c r="U446" s="213"/>
      <c r="V446" s="214"/>
      <c r="W446" s="215"/>
      <c r="X446" s="216"/>
      <c r="Y446" s="217"/>
      <c r="BR446" s="174"/>
      <c r="BS446" s="128"/>
    </row>
    <row r="447" spans="1:71" s="122" customFormat="1" ht="18" hidden="1" outlineLevel="1" x14ac:dyDescent="0.25">
      <c r="A447" s="365" t="s">
        <v>5460</v>
      </c>
      <c r="B447" s="366"/>
      <c r="C447" s="366"/>
      <c r="D447" s="366"/>
      <c r="E447" s="366"/>
      <c r="F447" s="366"/>
      <c r="G447" s="366"/>
      <c r="H447" s="366"/>
      <c r="I447" s="366"/>
      <c r="J447" s="366"/>
      <c r="K447" s="367"/>
      <c r="L447" s="218">
        <v>10624327</v>
      </c>
      <c r="M447" s="218"/>
      <c r="N447" s="218"/>
      <c r="O447" s="218"/>
      <c r="P447" s="213"/>
      <c r="Q447" s="213"/>
      <c r="R447" s="213"/>
      <c r="S447" s="213"/>
      <c r="T447" s="213"/>
      <c r="U447" s="213"/>
      <c r="V447" s="214"/>
      <c r="W447" s="215"/>
      <c r="X447" s="216"/>
      <c r="Y447" s="217"/>
      <c r="BR447" s="174"/>
      <c r="BS447" s="128"/>
    </row>
    <row r="448" spans="1:71" s="122" customFormat="1" ht="18" hidden="1" outlineLevel="1" x14ac:dyDescent="0.25">
      <c r="A448" s="365" t="s">
        <v>958</v>
      </c>
      <c r="B448" s="366"/>
      <c r="C448" s="366"/>
      <c r="D448" s="366"/>
      <c r="E448" s="366"/>
      <c r="F448" s="366"/>
      <c r="G448" s="366"/>
      <c r="H448" s="366"/>
      <c r="I448" s="366"/>
      <c r="J448" s="366"/>
      <c r="K448" s="367"/>
      <c r="L448" s="218">
        <v>10624327</v>
      </c>
      <c r="M448" s="218"/>
      <c r="N448" s="218"/>
      <c r="O448" s="218"/>
      <c r="P448" s="213"/>
      <c r="Q448" s="213"/>
      <c r="R448" s="213"/>
      <c r="S448" s="213"/>
      <c r="T448" s="213"/>
      <c r="U448" s="213"/>
      <c r="V448" s="214"/>
      <c r="W448" s="215"/>
      <c r="X448" s="216"/>
      <c r="Y448" s="217"/>
      <c r="BR448" s="174"/>
      <c r="BS448" s="128"/>
    </row>
    <row r="449" spans="1:72" s="122" customFormat="1" ht="18" hidden="1" outlineLevel="1" x14ac:dyDescent="0.25">
      <c r="A449" s="365" t="s">
        <v>988</v>
      </c>
      <c r="B449" s="366"/>
      <c r="C449" s="366"/>
      <c r="D449" s="366"/>
      <c r="E449" s="366"/>
      <c r="F449" s="366"/>
      <c r="G449" s="366"/>
      <c r="H449" s="366"/>
      <c r="I449" s="366"/>
      <c r="J449" s="366"/>
      <c r="K449" s="367"/>
      <c r="L449" s="218">
        <v>113025949</v>
      </c>
      <c r="M449" s="218"/>
      <c r="N449" s="218"/>
      <c r="O449" s="218"/>
      <c r="P449" s="213"/>
      <c r="Q449" s="213"/>
      <c r="R449" s="213"/>
      <c r="S449" s="213"/>
      <c r="T449" s="213"/>
      <c r="U449" s="213"/>
      <c r="V449" s="214"/>
      <c r="W449" s="215"/>
      <c r="X449" s="216"/>
      <c r="Y449" s="217"/>
      <c r="BR449" s="174"/>
      <c r="BS449" s="128"/>
    </row>
    <row r="450" spans="1:72" s="122" customFormat="1" ht="18" hidden="1" outlineLevel="1" x14ac:dyDescent="0.25">
      <c r="A450" s="365" t="s">
        <v>989</v>
      </c>
      <c r="B450" s="366"/>
      <c r="C450" s="366"/>
      <c r="D450" s="366"/>
      <c r="E450" s="366"/>
      <c r="F450" s="366"/>
      <c r="G450" s="366"/>
      <c r="H450" s="366"/>
      <c r="I450" s="366"/>
      <c r="J450" s="366"/>
      <c r="K450" s="367"/>
      <c r="L450" s="218"/>
      <c r="M450" s="218"/>
      <c r="N450" s="218"/>
      <c r="O450" s="218"/>
      <c r="P450" s="213"/>
      <c r="Q450" s="213"/>
      <c r="R450" s="213"/>
      <c r="S450" s="213"/>
      <c r="T450" s="213"/>
      <c r="U450" s="213"/>
      <c r="V450" s="214"/>
      <c r="W450" s="215"/>
      <c r="X450" s="216"/>
      <c r="Y450" s="217"/>
      <c r="BR450" s="174"/>
      <c r="BS450" s="128"/>
    </row>
    <row r="451" spans="1:72" s="122" customFormat="1" ht="18" hidden="1" outlineLevel="1" x14ac:dyDescent="0.25">
      <c r="A451" s="365" t="s">
        <v>1254</v>
      </c>
      <c r="B451" s="366"/>
      <c r="C451" s="366"/>
      <c r="D451" s="366"/>
      <c r="E451" s="366"/>
      <c r="F451" s="366"/>
      <c r="G451" s="366"/>
      <c r="H451" s="366"/>
      <c r="I451" s="366"/>
      <c r="J451" s="366"/>
      <c r="K451" s="367"/>
      <c r="L451" s="218">
        <v>3652277</v>
      </c>
      <c r="M451" s="218"/>
      <c r="N451" s="218"/>
      <c r="O451" s="218"/>
      <c r="P451" s="213"/>
      <c r="Q451" s="213"/>
      <c r="R451" s="213"/>
      <c r="S451" s="213"/>
      <c r="T451" s="213"/>
      <c r="U451" s="213"/>
      <c r="V451" s="214"/>
      <c r="W451" s="215"/>
      <c r="X451" s="216"/>
      <c r="Y451" s="217"/>
      <c r="BR451" s="174"/>
      <c r="BS451" s="128"/>
    </row>
    <row r="452" spans="1:72" s="122" customFormat="1" ht="18" hidden="1" outlineLevel="1" x14ac:dyDescent="0.25">
      <c r="A452" s="365" t="s">
        <v>990</v>
      </c>
      <c r="B452" s="366"/>
      <c r="C452" s="366"/>
      <c r="D452" s="366"/>
      <c r="E452" s="366"/>
      <c r="F452" s="366"/>
      <c r="G452" s="366"/>
      <c r="H452" s="366"/>
      <c r="I452" s="366"/>
      <c r="J452" s="366"/>
      <c r="K452" s="367"/>
      <c r="L452" s="218">
        <v>92563802</v>
      </c>
      <c r="M452" s="218"/>
      <c r="N452" s="218"/>
      <c r="O452" s="218"/>
      <c r="P452" s="213"/>
      <c r="Q452" s="213"/>
      <c r="R452" s="213"/>
      <c r="S452" s="213"/>
      <c r="T452" s="213"/>
      <c r="U452" s="213"/>
      <c r="V452" s="214"/>
      <c r="W452" s="215"/>
      <c r="X452" s="216"/>
      <c r="Y452" s="217"/>
      <c r="BR452" s="174"/>
      <c r="BS452" s="128"/>
    </row>
    <row r="453" spans="1:72" s="122" customFormat="1" ht="18" hidden="1" outlineLevel="1" x14ac:dyDescent="0.25">
      <c r="A453" s="365" t="s">
        <v>991</v>
      </c>
      <c r="B453" s="366"/>
      <c r="C453" s="366"/>
      <c r="D453" s="366"/>
      <c r="E453" s="366"/>
      <c r="F453" s="366"/>
      <c r="G453" s="366"/>
      <c r="H453" s="366"/>
      <c r="I453" s="366"/>
      <c r="J453" s="366"/>
      <c r="K453" s="367"/>
      <c r="L453" s="218">
        <v>666747</v>
      </c>
      <c r="M453" s="218"/>
      <c r="N453" s="218"/>
      <c r="O453" s="218"/>
      <c r="P453" s="213"/>
      <c r="Q453" s="213"/>
      <c r="R453" s="213"/>
      <c r="S453" s="213"/>
      <c r="T453" s="213"/>
      <c r="U453" s="213"/>
      <c r="V453" s="214"/>
      <c r="W453" s="215"/>
      <c r="X453" s="216"/>
      <c r="Y453" s="217"/>
      <c r="BR453" s="174"/>
      <c r="BS453" s="128"/>
    </row>
    <row r="454" spans="1:72" s="122" customFormat="1" ht="18" hidden="1" outlineLevel="1" x14ac:dyDescent="0.25">
      <c r="A454" s="365" t="s">
        <v>1255</v>
      </c>
      <c r="B454" s="366"/>
      <c r="C454" s="366"/>
      <c r="D454" s="366"/>
      <c r="E454" s="366"/>
      <c r="F454" s="366"/>
      <c r="G454" s="366"/>
      <c r="H454" s="366"/>
      <c r="I454" s="366"/>
      <c r="J454" s="366"/>
      <c r="K454" s="367"/>
      <c r="L454" s="218">
        <v>134714</v>
      </c>
      <c r="M454" s="218"/>
      <c r="N454" s="218"/>
      <c r="O454" s="218"/>
      <c r="P454" s="213"/>
      <c r="Q454" s="213"/>
      <c r="R454" s="213"/>
      <c r="S454" s="213"/>
      <c r="T454" s="213"/>
      <c r="U454" s="213"/>
      <c r="V454" s="214"/>
      <c r="W454" s="215"/>
      <c r="X454" s="216"/>
      <c r="Y454" s="217"/>
      <c r="BR454" s="174"/>
      <c r="BS454" s="128"/>
    </row>
    <row r="455" spans="1:72" s="122" customFormat="1" ht="18" hidden="1" outlineLevel="1" x14ac:dyDescent="0.25">
      <c r="A455" s="365" t="s">
        <v>993</v>
      </c>
      <c r="B455" s="366"/>
      <c r="C455" s="366"/>
      <c r="D455" s="366"/>
      <c r="E455" s="366"/>
      <c r="F455" s="366"/>
      <c r="G455" s="366"/>
      <c r="H455" s="366"/>
      <c r="I455" s="366"/>
      <c r="J455" s="366"/>
      <c r="K455" s="367"/>
      <c r="L455" s="218">
        <v>10624327</v>
      </c>
      <c r="M455" s="218"/>
      <c r="N455" s="218"/>
      <c r="O455" s="218"/>
      <c r="P455" s="213"/>
      <c r="Q455" s="213"/>
      <c r="R455" s="213"/>
      <c r="S455" s="213"/>
      <c r="T455" s="213"/>
      <c r="U455" s="213"/>
      <c r="V455" s="214"/>
      <c r="W455" s="215"/>
      <c r="X455" s="216"/>
      <c r="Y455" s="217"/>
      <c r="BR455" s="174"/>
      <c r="BS455" s="128"/>
    </row>
    <row r="456" spans="1:72" s="122" customFormat="1" ht="18" hidden="1" outlineLevel="1" x14ac:dyDescent="0.25">
      <c r="A456" s="365" t="s">
        <v>994</v>
      </c>
      <c r="B456" s="366"/>
      <c r="C456" s="366"/>
      <c r="D456" s="366"/>
      <c r="E456" s="366"/>
      <c r="F456" s="366"/>
      <c r="G456" s="366"/>
      <c r="H456" s="366"/>
      <c r="I456" s="366"/>
      <c r="J456" s="366"/>
      <c r="K456" s="367"/>
      <c r="L456" s="218">
        <v>3629688</v>
      </c>
      <c r="M456" s="218"/>
      <c r="N456" s="218"/>
      <c r="O456" s="218"/>
      <c r="P456" s="213"/>
      <c r="Q456" s="213"/>
      <c r="R456" s="213"/>
      <c r="S456" s="213"/>
      <c r="T456" s="213"/>
      <c r="U456" s="213"/>
      <c r="V456" s="214"/>
      <c r="W456" s="215"/>
      <c r="X456" s="216"/>
      <c r="Y456" s="217"/>
      <c r="BR456" s="174"/>
      <c r="BS456" s="128"/>
    </row>
    <row r="457" spans="1:72" s="122" customFormat="1" ht="18" hidden="1" outlineLevel="1" x14ac:dyDescent="0.25">
      <c r="A457" s="365" t="s">
        <v>995</v>
      </c>
      <c r="B457" s="366"/>
      <c r="C457" s="366"/>
      <c r="D457" s="366"/>
      <c r="E457" s="366"/>
      <c r="F457" s="366"/>
      <c r="G457" s="366"/>
      <c r="H457" s="366"/>
      <c r="I457" s="366"/>
      <c r="J457" s="366"/>
      <c r="K457" s="367"/>
      <c r="L457" s="218">
        <v>1889108</v>
      </c>
      <c r="M457" s="218"/>
      <c r="N457" s="218"/>
      <c r="O457" s="218"/>
      <c r="P457" s="213"/>
      <c r="Q457" s="213"/>
      <c r="R457" s="213"/>
      <c r="S457" s="213"/>
      <c r="T457" s="213"/>
      <c r="U457" s="213"/>
      <c r="V457" s="214"/>
      <c r="W457" s="215"/>
      <c r="X457" s="216"/>
      <c r="Y457" s="217"/>
      <c r="BR457" s="174"/>
      <c r="BS457" s="128"/>
    </row>
    <row r="458" spans="1:72" s="122" customFormat="1" ht="18" hidden="1" collapsed="1" x14ac:dyDescent="0.25">
      <c r="A458" s="365" t="s">
        <v>996</v>
      </c>
      <c r="B458" s="366"/>
      <c r="C458" s="366"/>
      <c r="D458" s="366"/>
      <c r="E458" s="366"/>
      <c r="F458" s="366"/>
      <c r="G458" s="366"/>
      <c r="H458" s="366"/>
      <c r="I458" s="366"/>
      <c r="J458" s="366"/>
      <c r="K458" s="367"/>
      <c r="L458" s="218">
        <v>102401622</v>
      </c>
      <c r="M458" s="218"/>
      <c r="N458" s="218"/>
      <c r="O458" s="218"/>
      <c r="P458" s="213"/>
      <c r="Q458" s="213"/>
      <c r="R458" s="213"/>
      <c r="S458" s="213"/>
      <c r="T458" s="213"/>
      <c r="U458" s="213"/>
      <c r="V458" s="214"/>
      <c r="W458" s="215"/>
      <c r="X458" s="216"/>
      <c r="Y458" s="217"/>
      <c r="BR458" s="174"/>
      <c r="BS458" s="128"/>
    </row>
    <row r="459" spans="1:72" s="122" customFormat="1" ht="18" hidden="1" x14ac:dyDescent="0.25">
      <c r="A459" s="365" t="s">
        <v>997</v>
      </c>
      <c r="B459" s="366"/>
      <c r="C459" s="366"/>
      <c r="D459" s="366"/>
      <c r="E459" s="366"/>
      <c r="F459" s="366"/>
      <c r="G459" s="366"/>
      <c r="H459" s="366"/>
      <c r="I459" s="366"/>
      <c r="J459" s="366"/>
      <c r="K459" s="367"/>
      <c r="L459" s="218">
        <v>5324884</v>
      </c>
      <c r="M459" s="218"/>
      <c r="N459" s="218"/>
      <c r="O459" s="218"/>
      <c r="P459" s="213"/>
      <c r="Q459" s="213"/>
      <c r="R459" s="213"/>
      <c r="S459" s="213"/>
      <c r="T459" s="213"/>
      <c r="U459" s="213"/>
      <c r="V459" s="214"/>
      <c r="W459" s="215"/>
      <c r="X459" s="216"/>
      <c r="Y459" s="217"/>
      <c r="BR459" s="174"/>
      <c r="BS459" s="128"/>
    </row>
    <row r="460" spans="1:72" s="122" customFormat="1" ht="18" hidden="1" x14ac:dyDescent="0.25">
      <c r="A460" s="359" t="s">
        <v>988</v>
      </c>
      <c r="B460" s="360"/>
      <c r="C460" s="360"/>
      <c r="D460" s="360"/>
      <c r="E460" s="360"/>
      <c r="F460" s="360"/>
      <c r="G460" s="360"/>
      <c r="H460" s="360"/>
      <c r="I460" s="360"/>
      <c r="J460" s="360"/>
      <c r="K460" s="361"/>
      <c r="L460" s="171">
        <v>107726506</v>
      </c>
      <c r="M460" s="171"/>
      <c r="N460" s="171"/>
      <c r="O460" s="171"/>
      <c r="P460" s="213"/>
      <c r="Q460" s="213"/>
      <c r="R460" s="213"/>
      <c r="S460" s="213"/>
      <c r="T460" s="213"/>
      <c r="U460" s="213"/>
      <c r="V460" s="214"/>
      <c r="W460" s="215"/>
      <c r="X460" s="216"/>
      <c r="Y460" s="217"/>
      <c r="BR460" s="174"/>
      <c r="BT460" s="174"/>
    </row>
    <row r="461" spans="1:72" s="122" customFormat="1" ht="18" hidden="1" x14ac:dyDescent="0.25">
      <c r="A461" s="365" t="s">
        <v>998</v>
      </c>
      <c r="B461" s="366"/>
      <c r="C461" s="366"/>
      <c r="D461" s="366"/>
      <c r="E461" s="366"/>
      <c r="F461" s="366"/>
      <c r="G461" s="366"/>
      <c r="H461" s="366"/>
      <c r="I461" s="366"/>
      <c r="J461" s="366"/>
      <c r="K461" s="367"/>
      <c r="L461" s="218">
        <v>2262257</v>
      </c>
      <c r="M461" s="218"/>
      <c r="N461" s="218"/>
      <c r="O461" s="218"/>
      <c r="P461" s="213"/>
      <c r="Q461" s="213"/>
      <c r="R461" s="213"/>
      <c r="S461" s="213"/>
      <c r="T461" s="213"/>
      <c r="U461" s="213"/>
      <c r="V461" s="214"/>
      <c r="W461" s="215"/>
      <c r="X461" s="216"/>
      <c r="Y461" s="217"/>
      <c r="BR461" s="174"/>
      <c r="BS461" s="128"/>
      <c r="BT461" s="174"/>
    </row>
    <row r="462" spans="1:72" s="122" customFormat="1" ht="18" hidden="1" x14ac:dyDescent="0.25">
      <c r="A462" s="365" t="s">
        <v>999</v>
      </c>
      <c r="B462" s="366"/>
      <c r="C462" s="366"/>
      <c r="D462" s="366"/>
      <c r="E462" s="366"/>
      <c r="F462" s="366"/>
      <c r="G462" s="366"/>
      <c r="H462" s="366"/>
      <c r="I462" s="366"/>
      <c r="J462" s="366"/>
      <c r="K462" s="367"/>
      <c r="L462" s="218">
        <v>3770428</v>
      </c>
      <c r="M462" s="218"/>
      <c r="N462" s="218"/>
      <c r="O462" s="218"/>
      <c r="P462" s="213"/>
      <c r="Q462" s="213"/>
      <c r="R462" s="213"/>
      <c r="S462" s="213"/>
      <c r="T462" s="213"/>
      <c r="U462" s="213"/>
      <c r="V462" s="214"/>
      <c r="W462" s="215"/>
      <c r="X462" s="216"/>
      <c r="Y462" s="217"/>
      <c r="BR462" s="174"/>
      <c r="BS462" s="128"/>
      <c r="BT462" s="174"/>
    </row>
    <row r="463" spans="1:72" s="122" customFormat="1" ht="18" hidden="1" x14ac:dyDescent="0.25">
      <c r="A463" s="365" t="s">
        <v>1000</v>
      </c>
      <c r="B463" s="366"/>
      <c r="C463" s="366"/>
      <c r="D463" s="366"/>
      <c r="E463" s="366"/>
      <c r="F463" s="366"/>
      <c r="G463" s="366"/>
      <c r="H463" s="366"/>
      <c r="I463" s="366"/>
      <c r="J463" s="366"/>
      <c r="K463" s="367"/>
      <c r="L463" s="218">
        <v>2693163</v>
      </c>
      <c r="M463" s="218"/>
      <c r="N463" s="218"/>
      <c r="O463" s="218"/>
      <c r="P463" s="213"/>
      <c r="Q463" s="213"/>
      <c r="R463" s="213"/>
      <c r="S463" s="213"/>
      <c r="T463" s="213"/>
      <c r="U463" s="213"/>
      <c r="V463" s="214"/>
      <c r="W463" s="215"/>
      <c r="X463" s="216"/>
      <c r="Y463" s="217"/>
      <c r="BR463" s="174"/>
      <c r="BS463" s="128"/>
      <c r="BT463" s="174"/>
    </row>
    <row r="464" spans="1:72" s="122" customFormat="1" ht="18" hidden="1" x14ac:dyDescent="0.25">
      <c r="A464" s="365" t="s">
        <v>1001</v>
      </c>
      <c r="B464" s="366"/>
      <c r="C464" s="366"/>
      <c r="D464" s="366"/>
      <c r="E464" s="366"/>
      <c r="F464" s="366"/>
      <c r="G464" s="366"/>
      <c r="H464" s="366"/>
      <c r="I464" s="366"/>
      <c r="J464" s="366"/>
      <c r="K464" s="367"/>
      <c r="L464" s="218">
        <v>2154530</v>
      </c>
      <c r="M464" s="218"/>
      <c r="N464" s="218"/>
      <c r="O464" s="218"/>
      <c r="P464" s="213"/>
      <c r="Q464" s="213"/>
      <c r="R464" s="213"/>
      <c r="S464" s="213"/>
      <c r="T464" s="213"/>
      <c r="U464" s="213"/>
      <c r="V464" s="214"/>
      <c r="W464" s="215"/>
      <c r="X464" s="216"/>
      <c r="Y464" s="217"/>
      <c r="BR464" s="174"/>
      <c r="BS464" s="128"/>
      <c r="BT464" s="174"/>
    </row>
    <row r="465" spans="1:95" s="122" customFormat="1" ht="18" hidden="1" x14ac:dyDescent="0.25">
      <c r="A465" s="359" t="s">
        <v>988</v>
      </c>
      <c r="B465" s="360"/>
      <c r="C465" s="360"/>
      <c r="D465" s="360"/>
      <c r="E465" s="360"/>
      <c r="F465" s="360"/>
      <c r="G465" s="360"/>
      <c r="H465" s="360"/>
      <c r="I465" s="360"/>
      <c r="J465" s="360"/>
      <c r="K465" s="361"/>
      <c r="L465" s="171">
        <v>118606884</v>
      </c>
      <c r="M465" s="171"/>
      <c r="N465" s="171"/>
      <c r="O465" s="171"/>
      <c r="P465" s="213"/>
      <c r="Q465" s="213"/>
      <c r="R465" s="213"/>
      <c r="S465" s="213"/>
      <c r="T465" s="213"/>
      <c r="U465" s="213"/>
      <c r="V465" s="214"/>
      <c r="W465" s="215"/>
      <c r="X465" s="216"/>
      <c r="Y465" s="217"/>
      <c r="BR465" s="174"/>
      <c r="BT465" s="174"/>
    </row>
    <row r="466" spans="1:95" s="122" customFormat="1" ht="18" hidden="1" x14ac:dyDescent="0.25">
      <c r="A466" s="365" t="s">
        <v>5461</v>
      </c>
      <c r="B466" s="366"/>
      <c r="C466" s="366"/>
      <c r="D466" s="366"/>
      <c r="E466" s="366"/>
      <c r="F466" s="366"/>
      <c r="G466" s="366"/>
      <c r="H466" s="366"/>
      <c r="I466" s="366"/>
      <c r="J466" s="366"/>
      <c r="K466" s="367"/>
      <c r="L466" s="218">
        <v>129231211</v>
      </c>
      <c r="M466" s="218"/>
      <c r="N466" s="218"/>
      <c r="O466" s="218"/>
      <c r="P466" s="213"/>
      <c r="Q466" s="213"/>
      <c r="R466" s="213"/>
      <c r="S466" s="213"/>
      <c r="T466" s="213"/>
      <c r="U466" s="213"/>
      <c r="V466" s="214"/>
      <c r="W466" s="215"/>
      <c r="X466" s="216"/>
      <c r="Y466" s="217"/>
      <c r="BR466" s="174"/>
      <c r="BS466" s="128"/>
      <c r="BT466" s="174"/>
    </row>
    <row r="467" spans="1:95" s="122" customFormat="1" ht="18" hidden="1" x14ac:dyDescent="0.25">
      <c r="A467" s="365" t="s">
        <v>1003</v>
      </c>
      <c r="B467" s="366"/>
      <c r="C467" s="366"/>
      <c r="D467" s="366"/>
      <c r="E467" s="366"/>
      <c r="F467" s="366"/>
      <c r="G467" s="366"/>
      <c r="H467" s="366"/>
      <c r="I467" s="366"/>
      <c r="J467" s="366"/>
      <c r="K467" s="367"/>
      <c r="L467" s="218">
        <v>3876936</v>
      </c>
      <c r="M467" s="218"/>
      <c r="N467" s="218"/>
      <c r="O467" s="218"/>
      <c r="P467" s="213"/>
      <c r="Q467" s="213"/>
      <c r="R467" s="213"/>
      <c r="S467" s="213"/>
      <c r="T467" s="213"/>
      <c r="U467" s="213"/>
      <c r="V467" s="214"/>
      <c r="W467" s="215"/>
      <c r="X467" s="216"/>
      <c r="Y467" s="217"/>
      <c r="BR467" s="174"/>
      <c r="BS467" s="128"/>
      <c r="BT467" s="174"/>
    </row>
    <row r="468" spans="1:95" s="122" customFormat="1" ht="18" hidden="1" x14ac:dyDescent="0.25">
      <c r="A468" s="359" t="s">
        <v>5731</v>
      </c>
      <c r="B468" s="360"/>
      <c r="C468" s="360"/>
      <c r="D468" s="360"/>
      <c r="E468" s="360"/>
      <c r="F468" s="360"/>
      <c r="G468" s="360"/>
      <c r="H468" s="360"/>
      <c r="I468" s="360"/>
      <c r="J468" s="360"/>
      <c r="K468" s="361"/>
      <c r="L468" s="171">
        <f>L466+L467</f>
        <v>133108147</v>
      </c>
      <c r="M468" s="171"/>
      <c r="N468" s="171"/>
      <c r="O468" s="171"/>
      <c r="P468" s="213"/>
      <c r="Q468" s="213"/>
      <c r="R468" s="213"/>
      <c r="S468" s="213"/>
      <c r="T468" s="213"/>
      <c r="U468" s="213"/>
      <c r="V468" s="214"/>
      <c r="W468" s="215"/>
      <c r="X468" s="216"/>
      <c r="Y468" s="217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  <c r="AJ468" s="220"/>
      <c r="AK468" s="220"/>
      <c r="AL468" s="220"/>
      <c r="AM468" s="220"/>
      <c r="AN468" s="220"/>
      <c r="AO468" s="220"/>
      <c r="AP468" s="220"/>
      <c r="AQ468" s="220"/>
      <c r="AR468" s="220"/>
      <c r="AS468" s="220"/>
      <c r="AT468" s="220"/>
      <c r="AU468" s="220"/>
      <c r="AV468" s="220"/>
      <c r="AW468" s="220"/>
      <c r="AX468" s="220"/>
      <c r="AY468" s="220"/>
      <c r="AZ468" s="220"/>
      <c r="BA468" s="220"/>
      <c r="BB468" s="220"/>
      <c r="BC468" s="220"/>
      <c r="BD468" s="220"/>
      <c r="BE468" s="220"/>
      <c r="BF468" s="220"/>
      <c r="BG468" s="220"/>
      <c r="BH468" s="220"/>
      <c r="BI468" s="220"/>
      <c r="BJ468" s="220"/>
      <c r="BK468" s="220"/>
      <c r="BL468" s="220"/>
      <c r="BM468" s="220"/>
      <c r="BN468" s="220"/>
      <c r="BO468" s="220"/>
      <c r="BP468" s="220"/>
      <c r="BQ468" s="220"/>
      <c r="BR468" s="220"/>
      <c r="BS468" s="220"/>
      <c r="BT468" s="220"/>
      <c r="BU468" s="220"/>
      <c r="BV468" s="220"/>
      <c r="BW468" s="220"/>
    </row>
    <row r="469" spans="1:95" s="224" customFormat="1" ht="15" hidden="1" customHeight="1" x14ac:dyDescent="0.25">
      <c r="A469" s="362" t="s">
        <v>5732</v>
      </c>
      <c r="B469" s="363"/>
      <c r="C469" s="363"/>
      <c r="D469" s="363"/>
      <c r="E469" s="363"/>
      <c r="F469" s="363"/>
      <c r="G469" s="363"/>
      <c r="H469" s="363"/>
      <c r="I469" s="363"/>
      <c r="J469" s="363"/>
      <c r="K469" s="364"/>
      <c r="L469" s="221">
        <f>L452*1.052*1.021*1.035*1.025*1.02*1.03</f>
        <v>110811358.26143803</v>
      </c>
      <c r="M469" s="222"/>
      <c r="N469" s="223"/>
      <c r="O469" s="223"/>
      <c r="P469" s="213"/>
      <c r="Q469" s="213"/>
      <c r="R469" s="213"/>
      <c r="S469" s="213"/>
      <c r="T469" s="213"/>
      <c r="U469" s="213"/>
      <c r="V469" s="214"/>
      <c r="W469" s="215"/>
      <c r="X469" s="216"/>
      <c r="Y469" s="217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  <c r="AJ469" s="220"/>
      <c r="AK469" s="220"/>
      <c r="AL469" s="220"/>
      <c r="AM469" s="220"/>
      <c r="AN469" s="220"/>
      <c r="AO469" s="220"/>
      <c r="AP469" s="220"/>
      <c r="AQ469" s="220"/>
      <c r="AR469" s="220"/>
      <c r="AS469" s="220"/>
      <c r="AT469" s="220"/>
      <c r="AU469" s="220"/>
      <c r="AV469" s="220"/>
      <c r="AW469" s="220"/>
      <c r="AX469" s="220"/>
      <c r="AY469" s="220"/>
      <c r="AZ469" s="220"/>
      <c r="BA469" s="220"/>
      <c r="BB469" s="220"/>
      <c r="BC469" s="220"/>
      <c r="BD469" s="220"/>
      <c r="BE469" s="220"/>
      <c r="BF469" s="220"/>
      <c r="BG469" s="220"/>
      <c r="BH469" s="220"/>
      <c r="BI469" s="220"/>
      <c r="BJ469" s="220"/>
      <c r="BK469" s="220"/>
      <c r="BL469" s="220"/>
      <c r="BM469" s="220"/>
      <c r="BN469" s="220"/>
      <c r="BO469" s="220"/>
      <c r="BP469" s="220"/>
      <c r="BQ469" s="220"/>
      <c r="BR469" s="220"/>
      <c r="BS469" s="220"/>
      <c r="BT469" s="220"/>
      <c r="BU469" s="220"/>
      <c r="BV469" s="220"/>
      <c r="BW469" s="220"/>
      <c r="CG469" s="225"/>
      <c r="CI469" s="225"/>
      <c r="CK469" s="226"/>
      <c r="CL469" s="227"/>
      <c r="CM469" s="227"/>
      <c r="CN469" s="227"/>
      <c r="CO469" s="227"/>
      <c r="CP469" s="227"/>
      <c r="CQ469" s="227"/>
    </row>
    <row r="470" spans="1:95" s="224" customFormat="1" ht="15" hidden="1" customHeight="1" x14ac:dyDescent="0.25">
      <c r="A470" s="362" t="s">
        <v>5733</v>
      </c>
      <c r="B470" s="363"/>
      <c r="C470" s="363"/>
      <c r="D470" s="363"/>
      <c r="E470" s="363"/>
      <c r="F470" s="363"/>
      <c r="G470" s="363"/>
      <c r="H470" s="363"/>
      <c r="I470" s="363"/>
      <c r="J470" s="363"/>
      <c r="K470" s="364"/>
      <c r="L470" s="221">
        <f>L455*1.03</f>
        <v>10943056.810000001</v>
      </c>
      <c r="M470" s="222"/>
      <c r="N470" s="223"/>
      <c r="O470" s="223"/>
      <c r="P470" s="213"/>
      <c r="Q470" s="213"/>
      <c r="R470" s="213"/>
      <c r="S470" s="213"/>
      <c r="T470" s="213"/>
      <c r="U470" s="213"/>
      <c r="V470" s="214"/>
      <c r="W470" s="215"/>
      <c r="X470" s="216"/>
      <c r="Y470" s="217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  <c r="AJ470" s="220"/>
      <c r="AK470" s="220"/>
      <c r="AL470" s="220"/>
      <c r="AM470" s="220"/>
      <c r="AN470" s="220"/>
      <c r="AO470" s="220"/>
      <c r="AP470" s="220"/>
      <c r="AQ470" s="220"/>
      <c r="AR470" s="220"/>
      <c r="AS470" s="220"/>
      <c r="AT470" s="220"/>
      <c r="AU470" s="220"/>
      <c r="AV470" s="220"/>
      <c r="AW470" s="220"/>
      <c r="AX470" s="220"/>
      <c r="AY470" s="220"/>
      <c r="AZ470" s="220"/>
      <c r="BA470" s="220"/>
      <c r="BB470" s="220"/>
      <c r="BC470" s="220"/>
      <c r="BD470" s="220"/>
      <c r="BE470" s="220"/>
      <c r="BF470" s="220"/>
      <c r="BG470" s="220"/>
      <c r="BH470" s="220"/>
      <c r="BI470" s="220"/>
      <c r="BJ470" s="220"/>
      <c r="BK470" s="220"/>
      <c r="BL470" s="220"/>
      <c r="BM470" s="220"/>
      <c r="BN470" s="220"/>
      <c r="BO470" s="220"/>
      <c r="BP470" s="220"/>
      <c r="BQ470" s="220"/>
      <c r="BR470" s="220"/>
      <c r="BS470" s="220"/>
      <c r="BT470" s="220"/>
      <c r="BU470" s="220"/>
      <c r="BV470" s="220"/>
      <c r="BW470" s="220"/>
      <c r="CG470" s="225"/>
      <c r="CI470" s="225"/>
      <c r="CK470" s="226"/>
      <c r="CL470" s="227"/>
      <c r="CM470" s="227"/>
      <c r="CN470" s="227"/>
      <c r="CO470" s="227"/>
      <c r="CP470" s="227"/>
      <c r="CQ470" s="227"/>
    </row>
    <row r="471" spans="1:95" s="224" customFormat="1" ht="15" hidden="1" customHeight="1" x14ac:dyDescent="0.25">
      <c r="A471" s="362" t="s">
        <v>5734</v>
      </c>
      <c r="B471" s="363"/>
      <c r="C471" s="363"/>
      <c r="D471" s="363"/>
      <c r="E471" s="363"/>
      <c r="F471" s="363"/>
      <c r="G471" s="363"/>
      <c r="H471" s="363"/>
      <c r="I471" s="363"/>
      <c r="J471" s="363"/>
      <c r="K471" s="364"/>
      <c r="L471" s="221">
        <f>L468-L469-L470</f>
        <v>11353731.928561972</v>
      </c>
      <c r="M471" s="222"/>
      <c r="N471" s="223"/>
      <c r="O471" s="223"/>
      <c r="P471" s="213"/>
      <c r="Q471" s="213"/>
      <c r="R471" s="213"/>
      <c r="S471" s="213"/>
      <c r="T471" s="213"/>
      <c r="U471" s="213"/>
      <c r="V471" s="214"/>
      <c r="W471" s="215"/>
      <c r="X471" s="216"/>
      <c r="Y471" s="217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  <c r="AJ471" s="220"/>
      <c r="AK471" s="220"/>
      <c r="AL471" s="220"/>
      <c r="AM471" s="220"/>
      <c r="AN471" s="220"/>
      <c r="AO471" s="220"/>
      <c r="AP471" s="220"/>
      <c r="AQ471" s="220"/>
      <c r="AR471" s="220"/>
      <c r="AS471" s="220"/>
      <c r="AT471" s="220"/>
      <c r="AU471" s="220"/>
      <c r="AV471" s="220"/>
      <c r="AW471" s="220"/>
      <c r="AX471" s="220"/>
      <c r="AY471" s="220"/>
      <c r="AZ471" s="220"/>
      <c r="BA471" s="220"/>
      <c r="BB471" s="220"/>
      <c r="BC471" s="220"/>
      <c r="BD471" s="220"/>
      <c r="BE471" s="220"/>
      <c r="BF471" s="220"/>
      <c r="BG471" s="220"/>
      <c r="BH471" s="220"/>
      <c r="BI471" s="220"/>
      <c r="BJ471" s="220"/>
      <c r="BK471" s="220"/>
      <c r="BL471" s="220"/>
      <c r="BM471" s="220"/>
      <c r="BN471" s="220"/>
      <c r="BO471" s="220"/>
      <c r="BP471" s="220"/>
      <c r="BQ471" s="220"/>
      <c r="BR471" s="220"/>
      <c r="BS471" s="220"/>
      <c r="BT471" s="220"/>
      <c r="BU471" s="220"/>
      <c r="BV471" s="220"/>
      <c r="BW471" s="220"/>
      <c r="CG471" s="225"/>
      <c r="CI471" s="225"/>
      <c r="CK471" s="226"/>
      <c r="CL471" s="227"/>
      <c r="CM471" s="227"/>
      <c r="CN471" s="227"/>
      <c r="CO471" s="227"/>
      <c r="CP471" s="227"/>
      <c r="CQ471" s="227"/>
    </row>
    <row r="472" spans="1:95" s="220" customFormat="1" ht="15" hidden="1" customHeight="1" x14ac:dyDescent="0.25">
      <c r="A472" s="354" t="s">
        <v>5735</v>
      </c>
      <c r="B472" s="355"/>
      <c r="C472" s="355"/>
      <c r="D472" s="355"/>
      <c r="E472" s="355"/>
      <c r="F472" s="355"/>
      <c r="G472" s="355"/>
      <c r="H472" s="355"/>
      <c r="I472" s="355"/>
      <c r="J472" s="355"/>
      <c r="K472" s="356"/>
      <c r="L472" s="228">
        <f>'[1]00-ЭС1.СУБ'!L202</f>
        <v>2</v>
      </c>
      <c r="M472" s="229"/>
      <c r="N472" s="230"/>
      <c r="O472" s="229"/>
      <c r="P472" s="213"/>
      <c r="Q472" s="213"/>
      <c r="R472" s="213"/>
      <c r="S472" s="213"/>
      <c r="T472" s="213"/>
      <c r="U472" s="213"/>
      <c r="V472" s="214"/>
      <c r="W472" s="215"/>
      <c r="X472" s="216"/>
      <c r="Y472" s="217"/>
      <c r="CG472" s="231"/>
      <c r="CH472" s="232"/>
      <c r="CI472" s="231"/>
      <c r="CK472" s="233"/>
    </row>
    <row r="473" spans="1:95" s="220" customFormat="1" ht="28.5" hidden="1" customHeight="1" x14ac:dyDescent="0.25">
      <c r="A473" s="354" t="s">
        <v>5736</v>
      </c>
      <c r="B473" s="355"/>
      <c r="C473" s="355"/>
      <c r="D473" s="355"/>
      <c r="E473" s="355"/>
      <c r="F473" s="355"/>
      <c r="G473" s="355"/>
      <c r="H473" s="355"/>
      <c r="I473" s="355"/>
      <c r="J473" s="355"/>
      <c r="K473" s="356"/>
      <c r="L473" s="234">
        <f>L469+L470+L471*L472</f>
        <v>144461878.92856199</v>
      </c>
      <c r="M473" s="235"/>
      <c r="N473" s="236"/>
      <c r="O473" s="236"/>
      <c r="P473" s="213"/>
      <c r="Q473" s="213"/>
      <c r="R473" s="213"/>
      <c r="S473" s="213"/>
      <c r="T473" s="213"/>
      <c r="U473" s="213"/>
      <c r="V473" s="214"/>
      <c r="W473" s="215"/>
      <c r="X473" s="216"/>
      <c r="Y473" s="217"/>
      <c r="CG473" s="231"/>
      <c r="CI473" s="231"/>
      <c r="CK473" s="237"/>
    </row>
    <row r="474" spans="1:95" s="220" customFormat="1" ht="15" hidden="1" customHeight="1" x14ac:dyDescent="0.25">
      <c r="A474" s="351" t="s">
        <v>1005</v>
      </c>
      <c r="B474" s="352"/>
      <c r="C474" s="352"/>
      <c r="D474" s="352"/>
      <c r="E474" s="352"/>
      <c r="F474" s="352"/>
      <c r="G474" s="352"/>
      <c r="H474" s="352"/>
      <c r="I474" s="352"/>
      <c r="J474" s="352"/>
      <c r="K474" s="353"/>
      <c r="L474" s="238">
        <f>L473*0.2</f>
        <v>28892375.785712399</v>
      </c>
      <c r="M474" s="229"/>
      <c r="N474" s="229"/>
      <c r="O474" s="229"/>
      <c r="P474" s="213"/>
      <c r="Q474" s="213"/>
      <c r="R474" s="213"/>
      <c r="S474" s="213"/>
      <c r="T474" s="213"/>
      <c r="U474" s="213"/>
      <c r="V474" s="214"/>
      <c r="W474" s="215"/>
      <c r="X474" s="216"/>
      <c r="Y474" s="217"/>
      <c r="CG474" s="231"/>
      <c r="CH474" s="232"/>
      <c r="CI474" s="231"/>
    </row>
    <row r="475" spans="1:95" s="220" customFormat="1" ht="15" hidden="1" customHeight="1" x14ac:dyDescent="0.25">
      <c r="A475" s="354" t="s">
        <v>1006</v>
      </c>
      <c r="B475" s="355"/>
      <c r="C475" s="355"/>
      <c r="D475" s="355"/>
      <c r="E475" s="355"/>
      <c r="F475" s="355"/>
      <c r="G475" s="355"/>
      <c r="H475" s="355"/>
      <c r="I475" s="355"/>
      <c r="J475" s="355"/>
      <c r="K475" s="356"/>
      <c r="L475" s="239">
        <f>L473+L474</f>
        <v>173354254.71427438</v>
      </c>
      <c r="M475" s="236"/>
      <c r="N475" s="236"/>
      <c r="O475" s="236"/>
      <c r="P475" s="213"/>
      <c r="Q475" s="213"/>
      <c r="R475" s="213"/>
      <c r="S475" s="213"/>
      <c r="T475" s="213"/>
      <c r="U475" s="213"/>
      <c r="V475" s="214"/>
      <c r="W475" s="215"/>
      <c r="X475" s="216"/>
      <c r="Y475" s="217"/>
      <c r="CG475" s="231"/>
      <c r="CI475" s="231"/>
      <c r="CJ475" s="231"/>
      <c r="CM475" s="233"/>
    </row>
    <row r="476" spans="1:95" s="139" customFormat="1" ht="12.75" hidden="1" customHeight="1" x14ac:dyDescent="0.2">
      <c r="A476" s="357"/>
      <c r="B476" s="357"/>
      <c r="C476" s="357"/>
      <c r="D476" s="357"/>
      <c r="E476" s="357"/>
      <c r="F476" s="357"/>
      <c r="G476" s="357"/>
      <c r="H476" s="357"/>
      <c r="I476" s="357"/>
      <c r="J476" s="357"/>
      <c r="K476" s="357"/>
      <c r="L476" s="357"/>
      <c r="M476" s="357"/>
      <c r="N476" s="357"/>
      <c r="O476" s="357"/>
      <c r="P476" s="213"/>
      <c r="Q476" s="213"/>
      <c r="R476" s="213"/>
      <c r="S476" s="213"/>
      <c r="T476" s="213"/>
      <c r="U476" s="213"/>
      <c r="V476" s="214"/>
      <c r="W476" s="215"/>
      <c r="X476" s="216"/>
      <c r="Y476" s="217"/>
      <c r="Z476" s="149"/>
      <c r="AA476" s="149"/>
      <c r="AB476" s="149"/>
      <c r="AC476" s="149"/>
      <c r="AD476" s="149"/>
      <c r="AE476" s="149"/>
      <c r="AF476" s="149"/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  <c r="BI476" s="149"/>
      <c r="BJ476" s="149"/>
      <c r="BK476" s="149"/>
      <c r="BL476" s="149"/>
      <c r="BM476" s="149"/>
      <c r="BN476" s="149"/>
      <c r="BO476" s="149"/>
      <c r="BP476" s="149"/>
      <c r="BQ476" s="149"/>
      <c r="BR476" s="149"/>
      <c r="BS476" s="149"/>
      <c r="BT476" s="149"/>
      <c r="BU476" s="149"/>
      <c r="BV476" s="149"/>
    </row>
    <row r="477" spans="1:95" s="139" customFormat="1" ht="12.75" hidden="1" customHeight="1" x14ac:dyDescent="0.2">
      <c r="A477" s="358" t="s">
        <v>5737</v>
      </c>
      <c r="B477" s="358"/>
      <c r="C477" s="358"/>
      <c r="D477" s="358"/>
      <c r="E477" s="358"/>
      <c r="F477" s="358"/>
      <c r="G477" s="358"/>
      <c r="H477" s="358"/>
      <c r="I477" s="358"/>
      <c r="J477" s="358"/>
      <c r="K477" s="358"/>
      <c r="L477" s="358"/>
      <c r="M477" s="358"/>
      <c r="N477" s="358"/>
      <c r="O477" s="358"/>
      <c r="P477" s="213"/>
      <c r="Q477" s="213"/>
      <c r="R477" s="213"/>
      <c r="S477" s="213"/>
      <c r="T477" s="213"/>
      <c r="U477" s="213"/>
      <c r="V477" s="214"/>
      <c r="W477" s="215"/>
      <c r="X477" s="216"/>
      <c r="Y477" s="217"/>
      <c r="Z477" s="149"/>
      <c r="AA477" s="149"/>
      <c r="AB477" s="149"/>
      <c r="AC477" s="149"/>
      <c r="AD477" s="149"/>
      <c r="AE477" s="149"/>
      <c r="AF477" s="149"/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  <c r="BI477" s="149"/>
      <c r="BJ477" s="149"/>
      <c r="BK477" s="149"/>
      <c r="BL477" s="149"/>
      <c r="BM477" s="149"/>
      <c r="BN477" s="149"/>
      <c r="BO477" s="149"/>
      <c r="BP477" s="149"/>
      <c r="BQ477" s="149"/>
      <c r="BR477" s="149"/>
      <c r="BS477" s="149"/>
      <c r="BT477" s="149"/>
      <c r="BU477" s="149"/>
      <c r="BV477" s="149"/>
    </row>
    <row r="478" spans="1:95" s="139" customFormat="1" ht="12.75" hidden="1" customHeight="1" x14ac:dyDescent="0.2">
      <c r="A478" s="350" t="s">
        <v>1008</v>
      </c>
      <c r="B478" s="350"/>
      <c r="C478" s="350"/>
      <c r="D478" s="350"/>
      <c r="E478" s="350"/>
      <c r="F478" s="350"/>
      <c r="G478" s="350"/>
      <c r="H478" s="350"/>
      <c r="I478" s="350"/>
      <c r="J478" s="350"/>
      <c r="K478" s="350"/>
      <c r="L478" s="350"/>
      <c r="M478" s="350"/>
      <c r="N478" s="350"/>
      <c r="O478" s="350"/>
      <c r="P478" s="213"/>
      <c r="Q478" s="213"/>
      <c r="R478" s="213"/>
      <c r="S478" s="213"/>
      <c r="T478" s="213"/>
      <c r="U478" s="213"/>
      <c r="V478" s="214"/>
      <c r="W478" s="215"/>
      <c r="X478" s="216"/>
      <c r="Y478" s="217"/>
      <c r="Z478" s="149"/>
      <c r="AA478" s="149"/>
      <c r="AB478" s="149"/>
      <c r="AC478" s="149"/>
      <c r="AD478" s="149"/>
      <c r="AE478" s="149"/>
      <c r="AF478" s="149"/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49"/>
      <c r="AX478" s="149"/>
      <c r="AY478" s="149"/>
      <c r="AZ478" s="149"/>
      <c r="BA478" s="149"/>
      <c r="BB478" s="149"/>
      <c r="BC478" s="149"/>
      <c r="BD478" s="149"/>
      <c r="BE478" s="149"/>
      <c r="BF478" s="149"/>
      <c r="BG478" s="149"/>
      <c r="BH478" s="149"/>
      <c r="BI478" s="149"/>
      <c r="BJ478" s="149"/>
      <c r="BK478" s="149"/>
      <c r="BL478" s="149"/>
      <c r="BM478" s="149"/>
      <c r="BN478" s="149"/>
      <c r="BO478" s="149"/>
      <c r="BP478" s="149"/>
      <c r="BQ478" s="149"/>
      <c r="BR478" s="149"/>
      <c r="BS478" s="149"/>
      <c r="BT478" s="149"/>
      <c r="BU478" s="149"/>
      <c r="BV478" s="149"/>
    </row>
    <row r="479" spans="1:95" s="139" customFormat="1" ht="13.5" customHeight="1" x14ac:dyDescent="0.2">
      <c r="A479" s="137"/>
      <c r="B479" s="137"/>
      <c r="C479" s="137"/>
      <c r="D479" s="137"/>
      <c r="E479" s="137"/>
      <c r="F479" s="120"/>
      <c r="G479" s="137"/>
      <c r="H479" s="240"/>
      <c r="I479" s="132"/>
      <c r="J479" s="132"/>
      <c r="K479" s="132"/>
      <c r="L479" s="132"/>
      <c r="M479" s="137"/>
      <c r="N479" s="137"/>
      <c r="O479" s="137"/>
      <c r="P479" s="213"/>
      <c r="Q479" s="213"/>
      <c r="R479" s="213"/>
      <c r="S479" s="213"/>
      <c r="T479" s="213"/>
      <c r="U479" s="213"/>
      <c r="V479" s="214"/>
      <c r="W479" s="215"/>
      <c r="X479" s="216"/>
      <c r="Y479" s="217"/>
      <c r="Z479" s="149"/>
      <c r="AA479" s="149"/>
      <c r="AB479" s="149"/>
      <c r="AC479" s="149"/>
      <c r="AD479" s="149"/>
      <c r="AE479" s="149"/>
      <c r="AF479" s="149"/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  <c r="BI479" s="149"/>
      <c r="BJ479" s="149"/>
      <c r="BK479" s="149"/>
      <c r="BL479" s="149"/>
      <c r="BM479" s="149"/>
      <c r="BN479" s="149"/>
      <c r="BO479" s="149"/>
      <c r="BP479" s="149"/>
      <c r="BQ479" s="149"/>
      <c r="BR479" s="149"/>
      <c r="BS479" s="149"/>
      <c r="BT479" s="149"/>
      <c r="BU479" s="149"/>
      <c r="BV479" s="149"/>
    </row>
    <row r="480" spans="1:95" s="139" customFormat="1" ht="12.75" customHeight="1" x14ac:dyDescent="0.2">
      <c r="A480" s="358" t="s">
        <v>5738</v>
      </c>
      <c r="B480" s="358"/>
      <c r="C480" s="358"/>
      <c r="D480" s="358"/>
      <c r="E480" s="358"/>
      <c r="F480" s="358"/>
      <c r="G480" s="358"/>
      <c r="H480" s="358"/>
      <c r="I480" s="358"/>
      <c r="J480" s="358"/>
      <c r="K480" s="358"/>
      <c r="L480" s="358"/>
      <c r="M480" s="358"/>
      <c r="N480" s="358"/>
      <c r="O480" s="358"/>
      <c r="P480" s="213"/>
      <c r="Q480" s="213"/>
      <c r="R480" s="213"/>
      <c r="S480" s="213"/>
      <c r="T480" s="213"/>
      <c r="U480" s="213"/>
      <c r="V480" s="214"/>
      <c r="W480" s="215"/>
      <c r="X480" s="216"/>
      <c r="Y480" s="217"/>
      <c r="Z480" s="149"/>
      <c r="AA480" s="149"/>
      <c r="AB480" s="149"/>
      <c r="AC480" s="149"/>
      <c r="AD480" s="149"/>
      <c r="AE480" s="149"/>
      <c r="AF480" s="149"/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  <c r="BI480" s="149"/>
      <c r="BJ480" s="149"/>
      <c r="BK480" s="149"/>
      <c r="BL480" s="149"/>
      <c r="BM480" s="149"/>
      <c r="BN480" s="149"/>
      <c r="BO480" s="149"/>
      <c r="BP480" s="149"/>
      <c r="BQ480" s="149"/>
      <c r="BR480" s="149"/>
      <c r="BS480" s="149"/>
      <c r="BT480" s="149"/>
      <c r="BU480" s="149"/>
      <c r="BV480" s="149"/>
    </row>
    <row r="481" spans="1:74" s="139" customFormat="1" ht="12.75" customHeight="1" x14ac:dyDescent="0.2">
      <c r="A481" s="350" t="s">
        <v>1008</v>
      </c>
      <c r="B481" s="350"/>
      <c r="C481" s="350"/>
      <c r="D481" s="350"/>
      <c r="E481" s="350"/>
      <c r="F481" s="350"/>
      <c r="G481" s="350"/>
      <c r="H481" s="350"/>
      <c r="I481" s="350"/>
      <c r="J481" s="350"/>
      <c r="K481" s="350"/>
      <c r="L481" s="350"/>
      <c r="M481" s="350"/>
      <c r="N481" s="350"/>
      <c r="O481" s="350"/>
      <c r="P481" s="213"/>
      <c r="Q481" s="213"/>
      <c r="R481" s="213"/>
      <c r="S481" s="213"/>
      <c r="T481" s="213"/>
      <c r="U481" s="213"/>
      <c r="V481" s="214"/>
      <c r="W481" s="215"/>
      <c r="X481" s="216"/>
      <c r="Y481" s="217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149"/>
      <c r="BN481" s="149"/>
      <c r="BO481" s="149"/>
      <c r="BP481" s="149"/>
      <c r="BQ481" s="149"/>
      <c r="BR481" s="149"/>
      <c r="BS481" s="149"/>
      <c r="BT481" s="149"/>
      <c r="BU481" s="149"/>
      <c r="BV481" s="149"/>
    </row>
    <row r="482" spans="1:74" s="139" customFormat="1" ht="13.5" customHeight="1" x14ac:dyDescent="0.2">
      <c r="A482" s="137"/>
      <c r="B482" s="137"/>
      <c r="C482" s="137"/>
      <c r="D482" s="137"/>
      <c r="E482" s="137"/>
      <c r="F482" s="120"/>
      <c r="G482" s="137"/>
      <c r="H482" s="240"/>
      <c r="I482" s="132"/>
      <c r="J482" s="132"/>
      <c r="K482" s="132"/>
      <c r="L482" s="132"/>
      <c r="M482" s="137"/>
      <c r="N482" s="137"/>
      <c r="O482" s="137"/>
      <c r="P482" s="213"/>
      <c r="Q482" s="213"/>
      <c r="R482" s="213"/>
      <c r="S482" s="213"/>
      <c r="T482" s="213"/>
      <c r="U482" s="213"/>
      <c r="V482" s="214"/>
      <c r="W482" s="215"/>
      <c r="X482" s="216"/>
      <c r="Y482" s="217"/>
      <c r="Z482" s="149"/>
      <c r="AA482" s="149"/>
      <c r="AB482" s="149"/>
      <c r="AC482" s="149"/>
      <c r="AD482" s="149"/>
      <c r="AE482" s="149"/>
      <c r="AF482" s="149"/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  <c r="BI482" s="149"/>
      <c r="BJ482" s="149"/>
      <c r="BK482" s="149"/>
      <c r="BL482" s="149"/>
      <c r="BM482" s="149"/>
      <c r="BN482" s="149"/>
      <c r="BO482" s="149"/>
      <c r="BP482" s="149"/>
      <c r="BQ482" s="149"/>
      <c r="BR482" s="149"/>
      <c r="BS482" s="149"/>
      <c r="BT482" s="149"/>
      <c r="BU482" s="149"/>
      <c r="BV482" s="149"/>
    </row>
  </sheetData>
  <autoFilter ref="A27:CQ478" xr:uid="{00000000-0001-0000-1600-000000000000}">
    <filterColumn colId="1">
      <filters>
        <filter val="Итого прямые затраты по смете в текущих ценах"/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5_2_0278204832_15.05.2024_02_x000a_Аналог ТССЦ-101-6794 25,60/25,05=2%"/>
        <filter val="ТЦ_01.7.15.05_78_7804526950_15.05.2024_02_x000a_Аналог ТССЦ-101-6794 25,60/25,05=2%"/>
        <filter val="ТЦ_01.7.15.08_78_7804526950_15.05.2024_02_x000a_Аналог ТССЦ-101-1879 6,42/6,24=2%"/>
        <filter val="ТЦ_01.7.15.12_2_0278204832_15.05.2024_02_x000a_Аналог ТССЦ-101-4949 10,26/10,03=2%"/>
        <filter val="ТЦ_08.1.02.13_78_7804526950_15.05.2024_02_x000a_Аналог ТССЦ-101-6593 340,00/333,27=2%"/>
        <filter val="ТЦ_08.3.02.02_78_7804526950_15.05.2024_02_x000a_Аналог ТССЦ-101-6594 1,38/1,34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13-0395 95,68/93,73=2%"/>
        <filter val="ТЦ_20.2.03.26_2_0278204832_15.05.2024_02"/>
        <filter val="ТЦ_20.2.05.02_78_7804526950_15.05.2024_02_x000a_Аналог ТССЦ-509-5777 34,00/33,16=2%"/>
        <filter val="ТЦ_20.2.05.10_78_7804526950_15.05.2024_02_x000a_Аналог ТССЦ-509-7977 2371,98/2325,08=2%"/>
        <filter val="ТЦ_20.2.08.02_2_0278204832_15.05.2024_02_x000a_Аналог ТССЦ-509-2857 23,70/23,16=2%"/>
        <filter val="ТЦ_20.2.08.03_78_7804526950_15.05.2024_02_x000a_Аналог ТССЦ-111-0126 335,61/328,92=2%"/>
        <filter val="ТЦ_20.3.03.07_147_7806155468_15.05.2024_02_x000a_Аналог ТССЦ-509-0765 129,31/126,54=2%"/>
        <filter val="ТЦ_20.3.03.07_78_7804526950_15.05.2024_02_x000a_Аналог ТССЦ-509-0765 129,31/126,54=2%"/>
        <filter val="ТЦ_20.4.01.01_78_7804526950_15.05.2024_02"/>
        <filter val="ТЦ_20.4.03.06_78_7804526950_15.05.2024_02_x000a_Аналог ТССЦ-503-0474 1223/1198,58=2%"/>
        <filter val="ТЦ_20.5.02.02_147_7806155468_15.05.2024_02_x000a_Аналог ТССЦ-503-0693 2306,87/2261,59=2%"/>
        <filter val="ТЦ_20.5.02.09_78_7804526950_15.05.2024_02_x000a_Аналог ТССЦ-111-0126 335,61/328,92=2%"/>
        <filter val="ТЦ_20.5.02.11_78_7804526950_15.05.2024_02_x000a_Аналог ТССЦ-503-0606 1881,88/1843,60=2%"/>
        <filter val="ТЦ_20.5.03.03_78_7804526950_15.05.2024_02_x000a_Аналог ТССЦ-113-0395 95,68/93,73=2%"/>
        <filter val="ТЦ_20.5.04.07_2_0278204832_15.05.2024_02_x000a_Аналог ТССЦ-101-2066 10,28/10,03=2%"/>
        <filter val="ТЦ_20.5.04.07_78_7804526950_15.05.2024_02_x000a_Аналог ТССЦ-101-2066 10,28/10,03=2%"/>
        <filter val="ТЦ_21.1.00.00_78_7804526950_01.02.2024_02_x000a_Аналог ТССЦ-501-2377 178,91/175,39=2%"/>
        <filter val="ТЦ_21.1.00.00_78_7804526950_15.05.2024_02_x000a_Аналог ТССЦ-101-2415 52,74/51,66=2%"/>
        <filter val="ТЦ_21.1.00.00_78_7804526950_15.05.2024_02_x000a_аналог ТССЦ-101-2901 51,49/50,41=2%"/>
        <filter val="ТЦ_21.1.00.00_78_7804526950_15.05.2024_02_x000a_Аналог ТССЦ-110-0355 10225,04/10022,42=2%"/>
        <filter val="ТЦ_21.1.00.00_78_7804526950_15.05.2024_02_x000a_Аналог ТССЦ-113-0521 65,66/64,28=2%"/>
        <filter val="ТЦ_21.1.00.00_78_7804526950_15.05.2024_02_x000a_Аналог ТССЦ-501-2377 178,91/175,39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2_0276132981_15.05.2024_02_x000a_Аналог ТССЦ-502-0501 3834,26/3755,85=2%"/>
        <filter val="ТЦ_21.2.03.05_2_0276132981_15.05.2024_02_x000a_Аналог ТССЦ-502-0505 17170,22/16817,89=2%"/>
        <filter val="ТЦ_22.2.02.11_78_7804526950_15.05.2024_02"/>
        <filter val="ТЦ_22.2.02.11_78_7804526950_15.05.2024_02_x000a_Аналог ТССЦ-101-2066 10,28/10,03=2%"/>
        <filter val="ТЦ_23.5.02.02_78_7804526950_15.05.2024_02_x000a_Аналог ТССЦ-103-2014 98,60/96,47=2%"/>
        <filter val="ТЦ_24.1.01.05_78_7804526950_15.05.2024_02"/>
        <filter val="ТЦ_25.2.01.06_78_7804526950_15.05.2024_02_x000a_Аналог ТССЦ-509-0020 42,77/41,87=2%"/>
        <filter val="ТЦ_27.2.01.08_78_7804526950_15.05.2024_02_x000a_Аналог ТССЦ-101-2091 64,20/62,89=2%"/>
        <filter val="ТЦ_62.1.00.00_78_7804526950_15.05.2024_02"/>
        <filter val="ТЦ_62.1.02.13_78_7804526950_15.05.2024_02"/>
        <filter val="ТЦ_62.1.02.14_78_7804526950_15.05.2024_02"/>
        <filter val="ТЦ_62.1.02.16_78_7804526950_15.05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147_7806155468_15.05.2024_02_x000a_Аналог ТССЦ-509-2228 8,88/8,7=2%"/>
        <filter val="ТЦ_62.3.02.01_78_7804526950_15.05.2024_02_x000a_Аналог ТССЦ-509-2228 8,88/8,7=2%"/>
        <filter val="ТЦ_62.4.02.01_78_7804526950_15.05.2024_02"/>
        <filter val="ТЦ_64.4.03.02_78_7804526950_15.05.2024_02"/>
        <filter val="ТЦ_69.3.02.02_72_7203569356_15.05.2024_02"/>
        <filter val="ТЦ_89.1.64.02_78_7804526950_15.05.2024_02"/>
      </filters>
    </filterColumn>
    <filterColumn colId="2" showButton="0"/>
    <filterColumn colId="3" showButton="0"/>
  </autoFilter>
  <mergeCells count="280">
    <mergeCell ref="A2:C2"/>
    <mergeCell ref="L2:O2"/>
    <mergeCell ref="A3:D3"/>
    <mergeCell ref="K3:O3"/>
    <mergeCell ref="A4:D4"/>
    <mergeCell ref="K4:O4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C43:E43"/>
    <mergeCell ref="C44:E44"/>
    <mergeCell ref="C45:E45"/>
    <mergeCell ref="C50:E50"/>
    <mergeCell ref="C51:E51"/>
    <mergeCell ref="C52:E52"/>
    <mergeCell ref="A29:O29"/>
    <mergeCell ref="C30:E30"/>
    <mergeCell ref="C35:E35"/>
    <mergeCell ref="C36:E36"/>
    <mergeCell ref="C41:E41"/>
    <mergeCell ref="C42:E42"/>
    <mergeCell ref="C62:E62"/>
    <mergeCell ref="C67:E67"/>
    <mergeCell ref="C68:E68"/>
    <mergeCell ref="C69:E69"/>
    <mergeCell ref="C70:E70"/>
    <mergeCell ref="C71:E71"/>
    <mergeCell ref="C53:E53"/>
    <mergeCell ref="C54:E54"/>
    <mergeCell ref="C55:E55"/>
    <mergeCell ref="C56:E56"/>
    <mergeCell ref="C60:E60"/>
    <mergeCell ref="A61:O61"/>
    <mergeCell ref="C83:E83"/>
    <mergeCell ref="C88:E88"/>
    <mergeCell ref="C90:E90"/>
    <mergeCell ref="C95:E95"/>
    <mergeCell ref="C100:E100"/>
    <mergeCell ref="C105:E105"/>
    <mergeCell ref="C72:E72"/>
    <mergeCell ref="C73:E73"/>
    <mergeCell ref="C74:E74"/>
    <mergeCell ref="C75:E75"/>
    <mergeCell ref="A77:O77"/>
    <mergeCell ref="C78:E78"/>
    <mergeCell ref="C131:E131"/>
    <mergeCell ref="C133:E133"/>
    <mergeCell ref="C135:E135"/>
    <mergeCell ref="C137:E137"/>
    <mergeCell ref="C139:E139"/>
    <mergeCell ref="C141:E141"/>
    <mergeCell ref="C110:E110"/>
    <mergeCell ref="C115:E115"/>
    <mergeCell ref="C120:E120"/>
    <mergeCell ref="C125:E125"/>
    <mergeCell ref="C127:E127"/>
    <mergeCell ref="C129:E129"/>
    <mergeCell ref="C155:E155"/>
    <mergeCell ref="C157:E157"/>
    <mergeCell ref="C159:E159"/>
    <mergeCell ref="C161:E161"/>
    <mergeCell ref="C163:E163"/>
    <mergeCell ref="C165:E165"/>
    <mergeCell ref="C143:E143"/>
    <mergeCell ref="C145:E145"/>
    <mergeCell ref="C147:E147"/>
    <mergeCell ref="C149:E149"/>
    <mergeCell ref="C151:E151"/>
    <mergeCell ref="C153:E153"/>
    <mergeCell ref="C181:E181"/>
    <mergeCell ref="C186:E186"/>
    <mergeCell ref="C187:E187"/>
    <mergeCell ref="C188:E188"/>
    <mergeCell ref="A189:O189"/>
    <mergeCell ref="C190:E190"/>
    <mergeCell ref="C167:E167"/>
    <mergeCell ref="C172:E172"/>
    <mergeCell ref="C174:E174"/>
    <mergeCell ref="C176:E176"/>
    <mergeCell ref="C178:E178"/>
    <mergeCell ref="A180:O180"/>
    <mergeCell ref="C207:E207"/>
    <mergeCell ref="C212:E212"/>
    <mergeCell ref="C213:E213"/>
    <mergeCell ref="C214:E214"/>
    <mergeCell ref="C215:E215"/>
    <mergeCell ref="C216:E216"/>
    <mergeCell ref="C194:E194"/>
    <mergeCell ref="C195:E195"/>
    <mergeCell ref="C200:E200"/>
    <mergeCell ref="C201:E201"/>
    <mergeCell ref="C202:E202"/>
    <mergeCell ref="C206:E206"/>
    <mergeCell ref="C236:E236"/>
    <mergeCell ref="C237:E237"/>
    <mergeCell ref="C242:E242"/>
    <mergeCell ref="C243:E243"/>
    <mergeCell ref="C244:E244"/>
    <mergeCell ref="C249:E249"/>
    <mergeCell ref="C221:E221"/>
    <mergeCell ref="C222:E222"/>
    <mergeCell ref="C226:E226"/>
    <mergeCell ref="C227:E227"/>
    <mergeCell ref="C231:E231"/>
    <mergeCell ref="C232:E232"/>
    <mergeCell ref="C267:E267"/>
    <mergeCell ref="C268:E268"/>
    <mergeCell ref="C269:E269"/>
    <mergeCell ref="C270:E270"/>
    <mergeCell ref="C271:E271"/>
    <mergeCell ref="C273:E273"/>
    <mergeCell ref="A250:O250"/>
    <mergeCell ref="C251:E251"/>
    <mergeCell ref="C256:E256"/>
    <mergeCell ref="C258:E258"/>
    <mergeCell ref="C263:E263"/>
    <mergeCell ref="C265:E265"/>
    <mergeCell ref="C280:E280"/>
    <mergeCell ref="C281:E281"/>
    <mergeCell ref="C282:E282"/>
    <mergeCell ref="C287:E287"/>
    <mergeCell ref="C289:E289"/>
    <mergeCell ref="C291:E291"/>
    <mergeCell ref="C274:E274"/>
    <mergeCell ref="C275:E275"/>
    <mergeCell ref="C276:E276"/>
    <mergeCell ref="C277:E277"/>
    <mergeCell ref="C278:E278"/>
    <mergeCell ref="A279:O279"/>
    <mergeCell ref="C308:E308"/>
    <mergeCell ref="C309:E309"/>
    <mergeCell ref="C311:E311"/>
    <mergeCell ref="C312:E312"/>
    <mergeCell ref="C313:E313"/>
    <mergeCell ref="C314:E314"/>
    <mergeCell ref="C296:E296"/>
    <mergeCell ref="C298:E298"/>
    <mergeCell ref="C303:E303"/>
    <mergeCell ref="C305:E305"/>
    <mergeCell ref="C306:E306"/>
    <mergeCell ref="C307:E307"/>
    <mergeCell ref="C336:E336"/>
    <mergeCell ref="C340:E340"/>
    <mergeCell ref="C345:E345"/>
    <mergeCell ref="C346:E346"/>
    <mergeCell ref="C347:E347"/>
    <mergeCell ref="C348:E348"/>
    <mergeCell ref="A315:O315"/>
    <mergeCell ref="C316:E316"/>
    <mergeCell ref="C321:E321"/>
    <mergeCell ref="C325:E325"/>
    <mergeCell ref="C330:E330"/>
    <mergeCell ref="C335:E335"/>
    <mergeCell ref="C366:E366"/>
    <mergeCell ref="C367:E367"/>
    <mergeCell ref="A368:O368"/>
    <mergeCell ref="C369:E369"/>
    <mergeCell ref="C374:E374"/>
    <mergeCell ref="C376:E376"/>
    <mergeCell ref="C353:E353"/>
    <mergeCell ref="C354:E354"/>
    <mergeCell ref="A355:O355"/>
    <mergeCell ref="C356:E356"/>
    <mergeCell ref="C361:E361"/>
    <mergeCell ref="C365:E365"/>
    <mergeCell ref="C389:E389"/>
    <mergeCell ref="C390:E390"/>
    <mergeCell ref="C391:E391"/>
    <mergeCell ref="C392:E392"/>
    <mergeCell ref="C393:E393"/>
    <mergeCell ref="C394:E394"/>
    <mergeCell ref="C378:E378"/>
    <mergeCell ref="C379:E379"/>
    <mergeCell ref="C380:E380"/>
    <mergeCell ref="C381:E381"/>
    <mergeCell ref="C382:E382"/>
    <mergeCell ref="C387:E387"/>
    <mergeCell ref="A402:K402"/>
    <mergeCell ref="A403:K403"/>
    <mergeCell ref="A404:K404"/>
    <mergeCell ref="A405:K405"/>
    <mergeCell ref="A406:K406"/>
    <mergeCell ref="A407:K407"/>
    <mergeCell ref="C395:E395"/>
    <mergeCell ref="C396:E396"/>
    <mergeCell ref="A399:K399"/>
    <mergeCell ref="A400:K400"/>
    <mergeCell ref="A401:K401"/>
    <mergeCell ref="A414:K414"/>
    <mergeCell ref="A415:K415"/>
    <mergeCell ref="A416:K416"/>
    <mergeCell ref="A417:K417"/>
    <mergeCell ref="A418:K418"/>
    <mergeCell ref="A419:K419"/>
    <mergeCell ref="A408:K408"/>
    <mergeCell ref="A409:K409"/>
    <mergeCell ref="A410:K410"/>
    <mergeCell ref="A411:K411"/>
    <mergeCell ref="A412:K412"/>
    <mergeCell ref="A413:K413"/>
    <mergeCell ref="A426:K426"/>
    <mergeCell ref="A427:K427"/>
    <mergeCell ref="A428:K428"/>
    <mergeCell ref="A429:K429"/>
    <mergeCell ref="A430:K430"/>
    <mergeCell ref="A431:K431"/>
    <mergeCell ref="A420:K420"/>
    <mergeCell ref="A421:K421"/>
    <mergeCell ref="A422:K422"/>
    <mergeCell ref="A423:K423"/>
    <mergeCell ref="A424:K424"/>
    <mergeCell ref="A425:K425"/>
    <mergeCell ref="A438:K438"/>
    <mergeCell ref="A439:K439"/>
    <mergeCell ref="A440:K440"/>
    <mergeCell ref="A441:K441"/>
    <mergeCell ref="A442:K442"/>
    <mergeCell ref="A443:K443"/>
    <mergeCell ref="A432:K432"/>
    <mergeCell ref="A433:K433"/>
    <mergeCell ref="A434:K434"/>
    <mergeCell ref="A435:K435"/>
    <mergeCell ref="A436:K436"/>
    <mergeCell ref="A437:K437"/>
    <mergeCell ref="A450:K450"/>
    <mergeCell ref="A451:K451"/>
    <mergeCell ref="A452:K452"/>
    <mergeCell ref="A453:K453"/>
    <mergeCell ref="A454:K454"/>
    <mergeCell ref="A455:K455"/>
    <mergeCell ref="A444:K444"/>
    <mergeCell ref="A445:K445"/>
    <mergeCell ref="A446:K446"/>
    <mergeCell ref="A447:K447"/>
    <mergeCell ref="A448:K448"/>
    <mergeCell ref="A449:K449"/>
    <mergeCell ref="A462:K462"/>
    <mergeCell ref="A463:K463"/>
    <mergeCell ref="A464:K464"/>
    <mergeCell ref="A465:K465"/>
    <mergeCell ref="A466:K466"/>
    <mergeCell ref="A467:K467"/>
    <mergeCell ref="A456:K456"/>
    <mergeCell ref="A457:K457"/>
    <mergeCell ref="A458:K458"/>
    <mergeCell ref="A459:K459"/>
    <mergeCell ref="A460:K460"/>
    <mergeCell ref="A461:K461"/>
    <mergeCell ref="A481:O481"/>
    <mergeCell ref="A474:K474"/>
    <mergeCell ref="A475:K475"/>
    <mergeCell ref="A476:O476"/>
    <mergeCell ref="A477:O477"/>
    <mergeCell ref="A478:O478"/>
    <mergeCell ref="A480:O480"/>
    <mergeCell ref="A468:K468"/>
    <mergeCell ref="A469:K469"/>
    <mergeCell ref="A470:K470"/>
    <mergeCell ref="A471:K471"/>
    <mergeCell ref="A472:K472"/>
    <mergeCell ref="A473:K47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U52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3936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3937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3937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2593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51013.457000000002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31058.69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3674.9870000000001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1042.673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1423.9359999999999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3582.5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432" t="s">
        <v>2595</v>
      </c>
      <c r="D30" s="432"/>
      <c r="E30" s="432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432" t="s">
        <v>1489</v>
      </c>
      <c r="D34" s="432"/>
      <c r="E34" s="432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/>
      <c r="C35" s="432" t="s">
        <v>2601</v>
      </c>
      <c r="D35" s="432"/>
      <c r="E35" s="432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432" t="s">
        <v>2038</v>
      </c>
      <c r="D36" s="432"/>
      <c r="E36" s="432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432" t="s">
        <v>1491</v>
      </c>
      <c r="D41" s="432"/>
      <c r="E41" s="432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432" t="s">
        <v>1492</v>
      </c>
      <c r="D42" s="432"/>
      <c r="E42" s="432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432" t="s">
        <v>133</v>
      </c>
      <c r="D43" s="432"/>
      <c r="E43" s="432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432" t="s">
        <v>2608</v>
      </c>
      <c r="D48" s="432"/>
      <c r="E48" s="432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432" t="s">
        <v>2610</v>
      </c>
      <c r="D49" s="432"/>
      <c r="E49" s="432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434" t="s">
        <v>1493</v>
      </c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6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432" t="s">
        <v>204</v>
      </c>
      <c r="D51" s="432"/>
      <c r="E51" s="432"/>
      <c r="F51" s="35" t="s">
        <v>174</v>
      </c>
      <c r="G51" s="56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3938</v>
      </c>
      <c r="O51" s="39">
        <v>6491.8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3939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3940</v>
      </c>
      <c r="F53" s="49"/>
      <c r="G53" s="50"/>
      <c r="H53" s="51"/>
      <c r="I53" s="17"/>
      <c r="J53" s="17"/>
      <c r="K53" s="17"/>
      <c r="L53" s="52">
        <v>49860.84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3941</v>
      </c>
      <c r="F54" s="49"/>
      <c r="G54" s="50"/>
      <c r="H54" s="51"/>
      <c r="I54" s="17"/>
      <c r="J54" s="17"/>
      <c r="K54" s="17"/>
      <c r="L54" s="52">
        <v>26215.49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138307.39000000001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432" t="s">
        <v>2615</v>
      </c>
      <c r="D56" s="432"/>
      <c r="E56" s="432"/>
      <c r="F56" s="35" t="s">
        <v>437</v>
      </c>
      <c r="G56" s="55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BP56" s="33"/>
      <c r="BQ56" s="41" t="s">
        <v>2615</v>
      </c>
    </row>
    <row r="57" spans="1:69" s="3" customFormat="1" ht="67.5" x14ac:dyDescent="0.25">
      <c r="A57" s="35" t="s">
        <v>119</v>
      </c>
      <c r="B57" s="36" t="s">
        <v>1498</v>
      </c>
      <c r="C57" s="432" t="s">
        <v>2616</v>
      </c>
      <c r="D57" s="432"/>
      <c r="E57" s="432"/>
      <c r="F57" s="35" t="s">
        <v>437</v>
      </c>
      <c r="G57" s="55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BP57" s="33"/>
      <c r="BQ57" s="41" t="s">
        <v>2616</v>
      </c>
    </row>
    <row r="58" spans="1:69" s="3" customFormat="1" ht="68.25" x14ac:dyDescent="0.25">
      <c r="A58" s="35" t="s">
        <v>1088</v>
      </c>
      <c r="B58" s="36" t="s">
        <v>1498</v>
      </c>
      <c r="C58" s="432" t="s">
        <v>2617</v>
      </c>
      <c r="D58" s="432"/>
      <c r="E58" s="432"/>
      <c r="F58" s="35" t="s">
        <v>437</v>
      </c>
      <c r="G58" s="55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BP58" s="33"/>
      <c r="BQ58" s="41" t="s">
        <v>2617</v>
      </c>
    </row>
    <row r="59" spans="1:69" s="3" customFormat="1" ht="67.5" x14ac:dyDescent="0.25">
      <c r="A59" s="35" t="s">
        <v>126</v>
      </c>
      <c r="B59" s="36" t="s">
        <v>1498</v>
      </c>
      <c r="C59" s="432" t="s">
        <v>2620</v>
      </c>
      <c r="D59" s="432"/>
      <c r="E59" s="432"/>
      <c r="F59" s="35" t="s">
        <v>437</v>
      </c>
      <c r="G59" s="55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BP59" s="33"/>
      <c r="BQ59" s="41" t="s">
        <v>2620</v>
      </c>
    </row>
    <row r="60" spans="1:69" s="3" customFormat="1" ht="67.5" x14ac:dyDescent="0.25">
      <c r="A60" s="35" t="s">
        <v>131</v>
      </c>
      <c r="B60" s="36" t="s">
        <v>1498</v>
      </c>
      <c r="C60" s="432" t="s">
        <v>3942</v>
      </c>
      <c r="D60" s="432"/>
      <c r="E60" s="432"/>
      <c r="F60" s="35" t="s">
        <v>437</v>
      </c>
      <c r="G60" s="55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BP60" s="33"/>
      <c r="BQ60" s="41" t="s">
        <v>3942</v>
      </c>
    </row>
    <row r="61" spans="1:69" s="3" customFormat="1" ht="67.5" x14ac:dyDescent="0.25">
      <c r="A61" s="35" t="s">
        <v>1097</v>
      </c>
      <c r="B61" s="36" t="s">
        <v>2621</v>
      </c>
      <c r="C61" s="432" t="s">
        <v>2622</v>
      </c>
      <c r="D61" s="432"/>
      <c r="E61" s="432"/>
      <c r="F61" s="35" t="s">
        <v>174</v>
      </c>
      <c r="G61" s="38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BP61" s="33"/>
      <c r="BQ61" s="41" t="s">
        <v>2622</v>
      </c>
    </row>
    <row r="62" spans="1:69" s="3" customFormat="1" ht="15" x14ac:dyDescent="0.25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5" x14ac:dyDescent="0.25">
      <c r="A63" s="434" t="s">
        <v>2053</v>
      </c>
      <c r="B63" s="435"/>
      <c r="C63" s="435"/>
      <c r="D63" s="435"/>
      <c r="E63" s="435"/>
      <c r="F63" s="435"/>
      <c r="G63" s="435"/>
      <c r="H63" s="435"/>
      <c r="I63" s="435"/>
      <c r="J63" s="435"/>
      <c r="K63" s="435"/>
      <c r="L63" s="435"/>
      <c r="M63" s="435"/>
      <c r="N63" s="435"/>
      <c r="O63" s="436"/>
      <c r="BP63" s="33" t="s">
        <v>2053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432" t="s">
        <v>256</v>
      </c>
      <c r="D64" s="432"/>
      <c r="E64" s="432"/>
      <c r="F64" s="35" t="s">
        <v>238</v>
      </c>
      <c r="G64" s="56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3943</v>
      </c>
      <c r="O64" s="39">
        <v>14867.97</v>
      </c>
      <c r="BP64" s="33"/>
      <c r="BQ64" s="41" t="s">
        <v>256</v>
      </c>
    </row>
    <row r="65" spans="1:69" s="3" customFormat="1" ht="15" x14ac:dyDescent="0.25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3944</v>
      </c>
      <c r="F66" s="49"/>
      <c r="G66" s="50"/>
      <c r="H66" s="51"/>
      <c r="I66" s="17"/>
      <c r="J66" s="17"/>
      <c r="K66" s="17"/>
      <c r="L66" s="52">
        <v>166614.72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3945</v>
      </c>
      <c r="F67" s="49"/>
      <c r="G67" s="50"/>
      <c r="H67" s="51"/>
      <c r="I67" s="17"/>
      <c r="J67" s="17"/>
      <c r="K67" s="17"/>
      <c r="L67" s="52">
        <v>87601.55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458887.85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1103</v>
      </c>
      <c r="B69" s="36" t="s">
        <v>246</v>
      </c>
      <c r="C69" s="432" t="s">
        <v>247</v>
      </c>
      <c r="D69" s="432"/>
      <c r="E69" s="432"/>
      <c r="F69" s="35" t="s">
        <v>238</v>
      </c>
      <c r="G69" s="56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3946</v>
      </c>
      <c r="O69" s="39">
        <v>13091.47</v>
      </c>
      <c r="BP69" s="33"/>
      <c r="BQ69" s="41" t="s">
        <v>247</v>
      </c>
    </row>
    <row r="70" spans="1:69" s="3" customFormat="1" ht="15" x14ac:dyDescent="0.25">
      <c r="A70" s="42"/>
      <c r="B70" s="43"/>
      <c r="C70" s="44" t="s">
        <v>3947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3948</v>
      </c>
      <c r="F71" s="49"/>
      <c r="G71" s="50"/>
      <c r="H71" s="51"/>
      <c r="I71" s="17"/>
      <c r="J71" s="17"/>
      <c r="K71" s="17"/>
      <c r="L71" s="52">
        <v>82164.61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3949</v>
      </c>
      <c r="F72" s="49"/>
      <c r="G72" s="50"/>
      <c r="H72" s="51"/>
      <c r="I72" s="17"/>
      <c r="J72" s="17"/>
      <c r="K72" s="17"/>
      <c r="L72" s="52">
        <v>43199.95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225668.23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1105</v>
      </c>
      <c r="B74" s="36" t="s">
        <v>1521</v>
      </c>
      <c r="C74" s="432" t="s">
        <v>1522</v>
      </c>
      <c r="D74" s="432"/>
      <c r="E74" s="432"/>
      <c r="F74" s="35" t="s">
        <v>56</v>
      </c>
      <c r="G74" s="38">
        <v>0.4</v>
      </c>
      <c r="H74" s="39" t="s">
        <v>1523</v>
      </c>
      <c r="I74" s="39" t="s">
        <v>1524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3744</v>
      </c>
      <c r="O74" s="39">
        <v>2068.85</v>
      </c>
      <c r="BP74" s="33"/>
      <c r="BQ74" s="41" t="s">
        <v>1522</v>
      </c>
    </row>
    <row r="75" spans="1:69" s="3" customFormat="1" ht="15" x14ac:dyDescent="0.25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3745</v>
      </c>
      <c r="F76" s="49"/>
      <c r="G76" s="50"/>
      <c r="H76" s="51"/>
      <c r="I76" s="17"/>
      <c r="J76" s="17"/>
      <c r="K76" s="17"/>
      <c r="L76" s="52">
        <v>16724.39</v>
      </c>
      <c r="M76" s="53"/>
      <c r="N76" s="53"/>
      <c r="O76" s="54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3746</v>
      </c>
      <c r="F77" s="49"/>
      <c r="G77" s="50"/>
      <c r="H77" s="51"/>
      <c r="I77" s="17"/>
      <c r="J77" s="17"/>
      <c r="K77" s="17"/>
      <c r="L77" s="52">
        <v>8793.24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45064.28</v>
      </c>
      <c r="M78" s="53"/>
      <c r="N78" s="53"/>
      <c r="O78" s="54"/>
      <c r="BP78" s="33"/>
      <c r="BQ78" s="41"/>
    </row>
    <row r="79" spans="1:69" s="3" customFormat="1" ht="67.5" x14ac:dyDescent="0.25">
      <c r="A79" s="35" t="s">
        <v>151</v>
      </c>
      <c r="B79" s="36" t="s">
        <v>1531</v>
      </c>
      <c r="C79" s="432" t="s">
        <v>1532</v>
      </c>
      <c r="D79" s="432"/>
      <c r="E79" s="432"/>
      <c r="F79" s="35" t="s">
        <v>56</v>
      </c>
      <c r="G79" s="38">
        <v>0.3</v>
      </c>
      <c r="H79" s="39" t="s">
        <v>1533</v>
      </c>
      <c r="I79" s="39" t="s">
        <v>1534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3110</v>
      </c>
      <c r="O79" s="39">
        <v>942.94</v>
      </c>
      <c r="BP79" s="33"/>
      <c r="BQ79" s="41" t="s">
        <v>1532</v>
      </c>
    </row>
    <row r="80" spans="1:69" s="3" customFormat="1" ht="15" x14ac:dyDescent="0.25">
      <c r="A80" s="42"/>
      <c r="B80" s="43"/>
      <c r="C80" s="44" t="s">
        <v>1326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3111</v>
      </c>
      <c r="F81" s="49"/>
      <c r="G81" s="50"/>
      <c r="H81" s="51"/>
      <c r="I81" s="17"/>
      <c r="J81" s="17"/>
      <c r="K81" s="17"/>
      <c r="L81" s="52">
        <v>8637.89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3112</v>
      </c>
      <c r="F82" s="49"/>
      <c r="G82" s="50"/>
      <c r="H82" s="51"/>
      <c r="I82" s="17"/>
      <c r="J82" s="17"/>
      <c r="K82" s="17"/>
      <c r="L82" s="52">
        <v>4541.57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23143</v>
      </c>
      <c r="M83" s="53"/>
      <c r="N83" s="53"/>
      <c r="O83" s="54"/>
      <c r="BP83" s="33"/>
      <c r="BQ83" s="41"/>
    </row>
    <row r="84" spans="1:69" s="3" customFormat="1" ht="67.5" x14ac:dyDescent="0.25">
      <c r="A84" s="35" t="s">
        <v>156</v>
      </c>
      <c r="B84" s="36" t="s">
        <v>1539</v>
      </c>
      <c r="C84" s="432" t="s">
        <v>1540</v>
      </c>
      <c r="D84" s="432"/>
      <c r="E84" s="432"/>
      <c r="F84" s="35" t="s">
        <v>56</v>
      </c>
      <c r="G84" s="38">
        <v>0.1</v>
      </c>
      <c r="H84" s="39" t="s">
        <v>1541</v>
      </c>
      <c r="I84" s="39" t="s">
        <v>1542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2893</v>
      </c>
      <c r="O84" s="39">
        <v>259.24</v>
      </c>
      <c r="BP84" s="33"/>
      <c r="BQ84" s="41" t="s">
        <v>1540</v>
      </c>
    </row>
    <row r="85" spans="1:69" s="3" customFormat="1" ht="15" x14ac:dyDescent="0.25">
      <c r="A85" s="42"/>
      <c r="B85" s="43"/>
      <c r="C85" s="44" t="s">
        <v>1286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2894</v>
      </c>
      <c r="F86" s="49"/>
      <c r="G86" s="50"/>
      <c r="H86" s="51"/>
      <c r="I86" s="17"/>
      <c r="J86" s="17"/>
      <c r="K86" s="17"/>
      <c r="L86" s="52">
        <v>2203.65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2895</v>
      </c>
      <c r="F87" s="49"/>
      <c r="G87" s="50"/>
      <c r="H87" s="51"/>
      <c r="I87" s="17"/>
      <c r="J87" s="17"/>
      <c r="K87" s="17"/>
      <c r="L87" s="52">
        <v>1158.6199999999999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5930.2</v>
      </c>
      <c r="M88" s="53"/>
      <c r="N88" s="53"/>
      <c r="O88" s="54"/>
      <c r="BP88" s="33"/>
      <c r="BQ88" s="41"/>
    </row>
    <row r="89" spans="1:69" s="3" customFormat="1" ht="67.5" x14ac:dyDescent="0.25">
      <c r="A89" s="35" t="s">
        <v>1127</v>
      </c>
      <c r="B89" s="36" t="s">
        <v>73</v>
      </c>
      <c r="C89" s="432" t="s">
        <v>74</v>
      </c>
      <c r="D89" s="432"/>
      <c r="E89" s="432"/>
      <c r="F89" s="35" t="s">
        <v>56</v>
      </c>
      <c r="G89" s="38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3950</v>
      </c>
      <c r="O89" s="39">
        <v>4767.59</v>
      </c>
      <c r="BP89" s="33"/>
      <c r="BQ89" s="41" t="s">
        <v>74</v>
      </c>
    </row>
    <row r="90" spans="1:69" s="3" customFormat="1" ht="15" x14ac:dyDescent="0.25">
      <c r="A90" s="42"/>
      <c r="B90" s="43"/>
      <c r="C90" s="44" t="s">
        <v>3951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3952</v>
      </c>
      <c r="F91" s="49"/>
      <c r="G91" s="50"/>
      <c r="H91" s="51"/>
      <c r="I91" s="17"/>
      <c r="J91" s="17"/>
      <c r="K91" s="17"/>
      <c r="L91" s="52">
        <v>38523.99</v>
      </c>
      <c r="M91" s="53"/>
      <c r="N91" s="53"/>
      <c r="O91" s="54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3953</v>
      </c>
      <c r="F92" s="49"/>
      <c r="G92" s="50"/>
      <c r="H92" s="51"/>
      <c r="I92" s="17"/>
      <c r="J92" s="17"/>
      <c r="K92" s="17"/>
      <c r="L92" s="52">
        <v>20254.88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103824.9</v>
      </c>
      <c r="M93" s="53"/>
      <c r="N93" s="53"/>
      <c r="O93" s="54"/>
      <c r="BP93" s="33"/>
      <c r="BQ93" s="41"/>
    </row>
    <row r="94" spans="1:69" s="3" customFormat="1" ht="67.5" x14ac:dyDescent="0.25">
      <c r="A94" s="35" t="s">
        <v>1137</v>
      </c>
      <c r="B94" s="36" t="s">
        <v>64</v>
      </c>
      <c r="C94" s="432" t="s">
        <v>65</v>
      </c>
      <c r="D94" s="432"/>
      <c r="E94" s="432"/>
      <c r="F94" s="35" t="s">
        <v>56</v>
      </c>
      <c r="G94" s="56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3954</v>
      </c>
      <c r="O94" s="39">
        <v>1551.4</v>
      </c>
      <c r="BP94" s="33"/>
      <c r="BQ94" s="41" t="s">
        <v>65</v>
      </c>
    </row>
    <row r="95" spans="1:69" s="3" customFormat="1" ht="15" x14ac:dyDescent="0.25">
      <c r="A95" s="42"/>
      <c r="B95" s="43"/>
      <c r="C95" s="44" t="s">
        <v>3955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3956</v>
      </c>
      <c r="F96" s="49"/>
      <c r="G96" s="50"/>
      <c r="H96" s="51"/>
      <c r="I96" s="17"/>
      <c r="J96" s="17"/>
      <c r="K96" s="17"/>
      <c r="L96" s="52">
        <v>18369.71</v>
      </c>
      <c r="M96" s="53"/>
      <c r="N96" s="53"/>
      <c r="O96" s="54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3957</v>
      </c>
      <c r="F97" s="49"/>
      <c r="G97" s="50"/>
      <c r="H97" s="51"/>
      <c r="I97" s="17"/>
      <c r="J97" s="17"/>
      <c r="K97" s="17"/>
      <c r="L97" s="52">
        <v>9658.2999999999993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48750.5</v>
      </c>
      <c r="M98" s="53"/>
      <c r="N98" s="53"/>
      <c r="O98" s="54"/>
      <c r="BP98" s="33"/>
      <c r="BQ98" s="41"/>
    </row>
    <row r="99" spans="1:69" s="3" customFormat="1" ht="67.5" x14ac:dyDescent="0.25">
      <c r="A99" s="35" t="s">
        <v>171</v>
      </c>
      <c r="B99" s="36" t="s">
        <v>54</v>
      </c>
      <c r="C99" s="432" t="s">
        <v>55</v>
      </c>
      <c r="D99" s="432"/>
      <c r="E99" s="432"/>
      <c r="F99" s="35" t="s">
        <v>56</v>
      </c>
      <c r="G99" s="56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3958</v>
      </c>
      <c r="O99" s="39">
        <v>1802.63</v>
      </c>
      <c r="BP99" s="33"/>
      <c r="BQ99" s="41" t="s">
        <v>55</v>
      </c>
    </row>
    <row r="100" spans="1:69" s="3" customFormat="1" ht="15" x14ac:dyDescent="0.25">
      <c r="A100" s="42"/>
      <c r="B100" s="43"/>
      <c r="C100" s="44" t="s">
        <v>3959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3960</v>
      </c>
      <c r="F101" s="49"/>
      <c r="G101" s="50"/>
      <c r="H101" s="51"/>
      <c r="I101" s="17"/>
      <c r="J101" s="17"/>
      <c r="K101" s="17"/>
      <c r="L101" s="52">
        <v>14617.04</v>
      </c>
      <c r="M101" s="53"/>
      <c r="N101" s="53"/>
      <c r="O101" s="54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3961</v>
      </c>
      <c r="F102" s="49"/>
      <c r="G102" s="50"/>
      <c r="H102" s="51"/>
      <c r="I102" s="17"/>
      <c r="J102" s="17"/>
      <c r="K102" s="17"/>
      <c r="L102" s="52">
        <v>7685.25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39226.870000000003</v>
      </c>
      <c r="M103" s="53"/>
      <c r="N103" s="53"/>
      <c r="O103" s="54"/>
      <c r="BP103" s="33"/>
      <c r="BQ103" s="41"/>
    </row>
    <row r="104" spans="1:69" s="3" customFormat="1" ht="67.5" x14ac:dyDescent="0.25">
      <c r="A104" s="35" t="s">
        <v>181</v>
      </c>
      <c r="B104" s="36" t="s">
        <v>1559</v>
      </c>
      <c r="C104" s="432" t="s">
        <v>3962</v>
      </c>
      <c r="D104" s="432"/>
      <c r="E104" s="432"/>
      <c r="F104" s="35" t="s">
        <v>265</v>
      </c>
      <c r="G104" s="38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BP104" s="33"/>
      <c r="BQ104" s="41" t="s">
        <v>3962</v>
      </c>
    </row>
    <row r="105" spans="1:69" s="3" customFormat="1" ht="15" x14ac:dyDescent="0.25">
      <c r="A105" s="42"/>
      <c r="B105" s="43"/>
      <c r="C105" s="44" t="s">
        <v>2656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7.5" x14ac:dyDescent="0.25">
      <c r="A106" s="35" t="s">
        <v>185</v>
      </c>
      <c r="B106" s="36" t="s">
        <v>1559</v>
      </c>
      <c r="C106" s="432" t="s">
        <v>3963</v>
      </c>
      <c r="D106" s="432"/>
      <c r="E106" s="432"/>
      <c r="F106" s="35" t="s">
        <v>265</v>
      </c>
      <c r="G106" s="38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BP106" s="33"/>
      <c r="BQ106" s="41" t="s">
        <v>3963</v>
      </c>
    </row>
    <row r="107" spans="1:69" s="3" customFormat="1" ht="15" x14ac:dyDescent="0.25">
      <c r="A107" s="42"/>
      <c r="B107" s="43"/>
      <c r="C107" s="44" t="s">
        <v>2363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187</v>
      </c>
      <c r="B108" s="36" t="s">
        <v>1559</v>
      </c>
      <c r="C108" s="432" t="s">
        <v>3131</v>
      </c>
      <c r="D108" s="432"/>
      <c r="E108" s="432"/>
      <c r="F108" s="35" t="s">
        <v>265</v>
      </c>
      <c r="G108" s="38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BP108" s="33"/>
      <c r="BQ108" s="41" t="s">
        <v>3131</v>
      </c>
    </row>
    <row r="109" spans="1:69" s="3" customFormat="1" ht="15" x14ac:dyDescent="0.25">
      <c r="A109" s="42"/>
      <c r="B109" s="43"/>
      <c r="C109" s="44" t="s">
        <v>2659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7.5" x14ac:dyDescent="0.25">
      <c r="A110" s="35" t="s">
        <v>196</v>
      </c>
      <c r="B110" s="36" t="s">
        <v>1559</v>
      </c>
      <c r="C110" s="432" t="s">
        <v>3964</v>
      </c>
      <c r="D110" s="432"/>
      <c r="E110" s="432"/>
      <c r="F110" s="35" t="s">
        <v>265</v>
      </c>
      <c r="G110" s="55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BP110" s="33"/>
      <c r="BQ110" s="41" t="s">
        <v>3964</v>
      </c>
    </row>
    <row r="111" spans="1:69" s="3" customFormat="1" ht="15" x14ac:dyDescent="0.25">
      <c r="A111" s="42"/>
      <c r="B111" s="43"/>
      <c r="C111" s="44" t="s">
        <v>3965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198</v>
      </c>
      <c r="B112" s="36" t="s">
        <v>2647</v>
      </c>
      <c r="C112" s="432" t="s">
        <v>3134</v>
      </c>
      <c r="D112" s="432"/>
      <c r="E112" s="432"/>
      <c r="F112" s="35" t="s">
        <v>265</v>
      </c>
      <c r="G112" s="38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BP112" s="33"/>
      <c r="BQ112" s="41" t="s">
        <v>3134</v>
      </c>
    </row>
    <row r="113" spans="1:69" s="3" customFormat="1" ht="15" x14ac:dyDescent="0.25">
      <c r="A113" s="42"/>
      <c r="B113" s="43"/>
      <c r="C113" s="44" t="s">
        <v>3966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200</v>
      </c>
      <c r="B114" s="36" t="s">
        <v>1572</v>
      </c>
      <c r="C114" s="432" t="s">
        <v>3967</v>
      </c>
      <c r="D114" s="432"/>
      <c r="E114" s="432"/>
      <c r="F114" s="35" t="s">
        <v>265</v>
      </c>
      <c r="G114" s="55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BP114" s="33"/>
      <c r="BQ114" s="41" t="s">
        <v>3967</v>
      </c>
    </row>
    <row r="115" spans="1:69" s="3" customFormat="1" ht="15" x14ac:dyDescent="0.25">
      <c r="A115" s="42"/>
      <c r="B115" s="43"/>
      <c r="C115" s="44" t="s">
        <v>280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202</v>
      </c>
      <c r="B116" s="36" t="s">
        <v>3968</v>
      </c>
      <c r="C116" s="432" t="s">
        <v>3969</v>
      </c>
      <c r="D116" s="432"/>
      <c r="E116" s="432"/>
      <c r="F116" s="35" t="s">
        <v>265</v>
      </c>
      <c r="G116" s="55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BP116" s="33"/>
      <c r="BQ116" s="41" t="s">
        <v>3969</v>
      </c>
    </row>
    <row r="117" spans="1:69" s="3" customFormat="1" ht="15" x14ac:dyDescent="0.25">
      <c r="A117" s="42"/>
      <c r="B117" s="43"/>
      <c r="C117" s="44" t="s">
        <v>272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211</v>
      </c>
      <c r="B118" s="36" t="s">
        <v>2652</v>
      </c>
      <c r="C118" s="432" t="s">
        <v>3970</v>
      </c>
      <c r="D118" s="432"/>
      <c r="E118" s="432"/>
      <c r="F118" s="35" t="s">
        <v>265</v>
      </c>
      <c r="G118" s="38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BP118" s="33"/>
      <c r="BQ118" s="41" t="s">
        <v>3970</v>
      </c>
    </row>
    <row r="119" spans="1:69" s="3" customFormat="1" ht="15" x14ac:dyDescent="0.25">
      <c r="A119" s="42"/>
      <c r="B119" s="43"/>
      <c r="C119" s="44" t="s">
        <v>3149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7.5" x14ac:dyDescent="0.25">
      <c r="A120" s="35" t="s">
        <v>213</v>
      </c>
      <c r="B120" s="36" t="s">
        <v>1572</v>
      </c>
      <c r="C120" s="432" t="s">
        <v>3971</v>
      </c>
      <c r="D120" s="432"/>
      <c r="E120" s="432"/>
      <c r="F120" s="35" t="s">
        <v>265</v>
      </c>
      <c r="G120" s="55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BP120" s="33"/>
      <c r="BQ120" s="41" t="s">
        <v>3971</v>
      </c>
    </row>
    <row r="121" spans="1:69" s="3" customFormat="1" ht="15" x14ac:dyDescent="0.25">
      <c r="A121" s="42"/>
      <c r="B121" s="43"/>
      <c r="C121" s="44" t="s">
        <v>1578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7.5" x14ac:dyDescent="0.25">
      <c r="A122" s="35" t="s">
        <v>215</v>
      </c>
      <c r="B122" s="36" t="s">
        <v>1559</v>
      </c>
      <c r="C122" s="432" t="s">
        <v>3962</v>
      </c>
      <c r="D122" s="432"/>
      <c r="E122" s="432"/>
      <c r="F122" s="35" t="s">
        <v>265</v>
      </c>
      <c r="G122" s="38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BP122" s="33"/>
      <c r="BQ122" s="41" t="s">
        <v>3962</v>
      </c>
    </row>
    <row r="123" spans="1:69" s="3" customFormat="1" ht="15" x14ac:dyDescent="0.25">
      <c r="A123" s="42"/>
      <c r="B123" s="43"/>
      <c r="C123" s="44" t="s">
        <v>1331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7.5" x14ac:dyDescent="0.25">
      <c r="A124" s="35" t="s">
        <v>217</v>
      </c>
      <c r="B124" s="36" t="s">
        <v>1559</v>
      </c>
      <c r="C124" s="432" t="s">
        <v>1582</v>
      </c>
      <c r="D124" s="432"/>
      <c r="E124" s="432"/>
      <c r="F124" s="35" t="s">
        <v>265</v>
      </c>
      <c r="G124" s="38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BP124" s="33"/>
      <c r="BQ124" s="41" t="s">
        <v>1582</v>
      </c>
    </row>
    <row r="125" spans="1:69" s="3" customFormat="1" ht="15" x14ac:dyDescent="0.25">
      <c r="A125" s="42"/>
      <c r="B125" s="43"/>
      <c r="C125" s="44" t="s">
        <v>1317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7.5" x14ac:dyDescent="0.25">
      <c r="A126" s="35" t="s">
        <v>219</v>
      </c>
      <c r="B126" s="36" t="s">
        <v>1559</v>
      </c>
      <c r="C126" s="432" t="s">
        <v>3583</v>
      </c>
      <c r="D126" s="432"/>
      <c r="E126" s="432"/>
      <c r="F126" s="35" t="s">
        <v>265</v>
      </c>
      <c r="G126" s="38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BP126" s="33"/>
      <c r="BQ126" s="41" t="s">
        <v>3583</v>
      </c>
    </row>
    <row r="127" spans="1:69" s="3" customFormat="1" ht="15" x14ac:dyDescent="0.25">
      <c r="A127" s="42"/>
      <c r="B127" s="43"/>
      <c r="C127" s="44" t="s">
        <v>266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7.5" x14ac:dyDescent="0.25">
      <c r="A128" s="35" t="s">
        <v>221</v>
      </c>
      <c r="B128" s="36" t="s">
        <v>2647</v>
      </c>
      <c r="C128" s="432" t="s">
        <v>3145</v>
      </c>
      <c r="D128" s="432"/>
      <c r="E128" s="432"/>
      <c r="F128" s="35" t="s">
        <v>265</v>
      </c>
      <c r="G128" s="55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BP128" s="33"/>
      <c r="BQ128" s="41" t="s">
        <v>3145</v>
      </c>
    </row>
    <row r="129" spans="1:69" s="3" customFormat="1" ht="15" x14ac:dyDescent="0.25">
      <c r="A129" s="42"/>
      <c r="B129" s="43"/>
      <c r="C129" s="44" t="s">
        <v>272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7.5" x14ac:dyDescent="0.25">
      <c r="A130" s="35" t="s">
        <v>230</v>
      </c>
      <c r="B130" s="36" t="s">
        <v>1581</v>
      </c>
      <c r="C130" s="432" t="s">
        <v>3972</v>
      </c>
      <c r="D130" s="432"/>
      <c r="E130" s="432"/>
      <c r="F130" s="35" t="s">
        <v>265</v>
      </c>
      <c r="G130" s="55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BP130" s="33"/>
      <c r="BQ130" s="41" t="s">
        <v>3972</v>
      </c>
    </row>
    <row r="131" spans="1:69" s="3" customFormat="1" ht="15" x14ac:dyDescent="0.25">
      <c r="A131" s="42"/>
      <c r="B131" s="43"/>
      <c r="C131" s="44" t="s">
        <v>287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67.5" x14ac:dyDescent="0.25">
      <c r="A132" s="35" t="s">
        <v>232</v>
      </c>
      <c r="B132" s="36" t="s">
        <v>1572</v>
      </c>
      <c r="C132" s="432" t="s">
        <v>3973</v>
      </c>
      <c r="D132" s="432"/>
      <c r="E132" s="432"/>
      <c r="F132" s="35" t="s">
        <v>265</v>
      </c>
      <c r="G132" s="55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BP132" s="33"/>
      <c r="BQ132" s="41" t="s">
        <v>3973</v>
      </c>
    </row>
    <row r="133" spans="1:69" s="3" customFormat="1" ht="15" x14ac:dyDescent="0.25">
      <c r="A133" s="42"/>
      <c r="B133" s="43"/>
      <c r="C133" s="44" t="s">
        <v>3965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67.5" x14ac:dyDescent="0.25">
      <c r="A134" s="35" t="s">
        <v>235</v>
      </c>
      <c r="B134" s="36" t="s">
        <v>3968</v>
      </c>
      <c r="C134" s="432" t="s">
        <v>3150</v>
      </c>
      <c r="D134" s="432"/>
      <c r="E134" s="432"/>
      <c r="F134" s="35" t="s">
        <v>265</v>
      </c>
      <c r="G134" s="55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BP134" s="33"/>
      <c r="BQ134" s="41" t="s">
        <v>3150</v>
      </c>
    </row>
    <row r="135" spans="1:69" s="3" customFormat="1" ht="15" x14ac:dyDescent="0.25">
      <c r="A135" s="42"/>
      <c r="B135" s="43"/>
      <c r="C135" s="44" t="s">
        <v>3768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67.5" x14ac:dyDescent="0.25">
      <c r="A136" s="35" t="s">
        <v>245</v>
      </c>
      <c r="B136" s="36" t="s">
        <v>1581</v>
      </c>
      <c r="C136" s="432" t="s">
        <v>3152</v>
      </c>
      <c r="D136" s="432"/>
      <c r="E136" s="432"/>
      <c r="F136" s="35" t="s">
        <v>265</v>
      </c>
      <c r="G136" s="55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BP136" s="33"/>
      <c r="BQ136" s="41" t="s">
        <v>3152</v>
      </c>
    </row>
    <row r="137" spans="1:69" s="3" customFormat="1" ht="15" x14ac:dyDescent="0.25">
      <c r="A137" s="42"/>
      <c r="B137" s="43"/>
      <c r="C137" s="44" t="s">
        <v>1578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67.5" x14ac:dyDescent="0.25">
      <c r="A138" s="35" t="s">
        <v>254</v>
      </c>
      <c r="B138" s="36" t="s">
        <v>2664</v>
      </c>
      <c r="C138" s="432" t="s">
        <v>3154</v>
      </c>
      <c r="D138" s="432"/>
      <c r="E138" s="432"/>
      <c r="F138" s="35" t="s">
        <v>265</v>
      </c>
      <c r="G138" s="38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BP138" s="33"/>
      <c r="BQ138" s="41" t="s">
        <v>3154</v>
      </c>
    </row>
    <row r="139" spans="1:69" s="3" customFormat="1" ht="15" x14ac:dyDescent="0.25">
      <c r="A139" s="42"/>
      <c r="B139" s="43"/>
      <c r="C139" s="44" t="s">
        <v>1331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69" s="3" customFormat="1" ht="67.5" x14ac:dyDescent="0.25">
      <c r="A140" s="35" t="s">
        <v>288</v>
      </c>
      <c r="B140" s="36" t="s">
        <v>310</v>
      </c>
      <c r="C140" s="432" t="s">
        <v>311</v>
      </c>
      <c r="D140" s="432"/>
      <c r="E140" s="432"/>
      <c r="F140" s="35" t="s">
        <v>238</v>
      </c>
      <c r="G140" s="38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3593</v>
      </c>
      <c r="O140" s="39">
        <v>2501.1999999999998</v>
      </c>
      <c r="BP140" s="33"/>
      <c r="BQ140" s="41" t="s">
        <v>311</v>
      </c>
    </row>
    <row r="141" spans="1:69" s="3" customFormat="1" ht="15" x14ac:dyDescent="0.25">
      <c r="A141" s="42"/>
      <c r="B141" s="43"/>
      <c r="C141" s="44" t="s">
        <v>3594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3595</v>
      </c>
      <c r="F142" s="49"/>
      <c r="G142" s="50"/>
      <c r="H142" s="51"/>
      <c r="I142" s="17"/>
      <c r="J142" s="17"/>
      <c r="K142" s="17"/>
      <c r="L142" s="52">
        <v>24530.42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3596</v>
      </c>
      <c r="F143" s="49"/>
      <c r="G143" s="50"/>
      <c r="H143" s="51"/>
      <c r="I143" s="17"/>
      <c r="J143" s="17"/>
      <c r="K143" s="17"/>
      <c r="L143" s="52">
        <v>12897.44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65928.350000000006</v>
      </c>
      <c r="M144" s="53"/>
      <c r="N144" s="53"/>
      <c r="O144" s="54"/>
      <c r="BP144" s="33"/>
      <c r="BQ144" s="41"/>
    </row>
    <row r="145" spans="1:69" s="3" customFormat="1" ht="67.5" x14ac:dyDescent="0.25">
      <c r="A145" s="35" t="s">
        <v>300</v>
      </c>
      <c r="B145" s="36" t="s">
        <v>1593</v>
      </c>
      <c r="C145" s="432" t="s">
        <v>3974</v>
      </c>
      <c r="D145" s="432"/>
      <c r="E145" s="432"/>
      <c r="F145" s="35" t="s">
        <v>265</v>
      </c>
      <c r="G145" s="55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BP145" s="33"/>
      <c r="BQ145" s="41" t="s">
        <v>3974</v>
      </c>
    </row>
    <row r="146" spans="1:69" s="3" customFormat="1" ht="15" x14ac:dyDescent="0.25">
      <c r="A146" s="42"/>
      <c r="B146" s="43"/>
      <c r="C146" s="44" t="s">
        <v>287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7.5" x14ac:dyDescent="0.25">
      <c r="A147" s="35" t="s">
        <v>309</v>
      </c>
      <c r="B147" s="36" t="s">
        <v>1593</v>
      </c>
      <c r="C147" s="432" t="s">
        <v>2671</v>
      </c>
      <c r="D147" s="432"/>
      <c r="E147" s="432"/>
      <c r="F147" s="35" t="s">
        <v>265</v>
      </c>
      <c r="G147" s="38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BP147" s="33"/>
      <c r="BQ147" s="41" t="s">
        <v>2671</v>
      </c>
    </row>
    <row r="148" spans="1:69" s="3" customFormat="1" ht="15" x14ac:dyDescent="0.25">
      <c r="A148" s="42"/>
      <c r="B148" s="43"/>
      <c r="C148" s="44" t="s">
        <v>283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7.5" x14ac:dyDescent="0.25">
      <c r="A149" s="35" t="s">
        <v>323</v>
      </c>
      <c r="B149" s="36" t="s">
        <v>1593</v>
      </c>
      <c r="C149" s="432" t="s">
        <v>2672</v>
      </c>
      <c r="D149" s="432"/>
      <c r="E149" s="432"/>
      <c r="F149" s="35" t="s">
        <v>265</v>
      </c>
      <c r="G149" s="55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BP149" s="33"/>
      <c r="BQ149" s="41" t="s">
        <v>2672</v>
      </c>
    </row>
    <row r="150" spans="1:69" s="3" customFormat="1" ht="15" x14ac:dyDescent="0.25">
      <c r="A150" s="42"/>
      <c r="B150" s="43"/>
      <c r="C150" s="44" t="s">
        <v>272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7.5" x14ac:dyDescent="0.25">
      <c r="A151" s="35" t="s">
        <v>331</v>
      </c>
      <c r="B151" s="36" t="s">
        <v>1593</v>
      </c>
      <c r="C151" s="432" t="s">
        <v>2673</v>
      </c>
      <c r="D151" s="432"/>
      <c r="E151" s="432"/>
      <c r="F151" s="35" t="s">
        <v>265</v>
      </c>
      <c r="G151" s="38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BP151" s="33"/>
      <c r="BQ151" s="41" t="s">
        <v>2673</v>
      </c>
    </row>
    <row r="152" spans="1:69" s="3" customFormat="1" ht="15" x14ac:dyDescent="0.25">
      <c r="A152" s="42"/>
      <c r="B152" s="43"/>
      <c r="C152" s="44" t="s">
        <v>321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5" x14ac:dyDescent="0.25">
      <c r="A153" s="434" t="s">
        <v>2107</v>
      </c>
      <c r="B153" s="435"/>
      <c r="C153" s="435"/>
      <c r="D153" s="435"/>
      <c r="E153" s="435"/>
      <c r="F153" s="435"/>
      <c r="G153" s="435"/>
      <c r="H153" s="435"/>
      <c r="I153" s="435"/>
      <c r="J153" s="435"/>
      <c r="K153" s="435"/>
      <c r="L153" s="435"/>
      <c r="M153" s="435"/>
      <c r="N153" s="435"/>
      <c r="O153" s="436"/>
      <c r="BP153" s="33" t="s">
        <v>2107</v>
      </c>
      <c r="BQ153" s="41"/>
    </row>
    <row r="154" spans="1:69" s="3" customFormat="1" ht="67.5" x14ac:dyDescent="0.25">
      <c r="A154" s="35" t="s">
        <v>335</v>
      </c>
      <c r="B154" s="36" t="s">
        <v>589</v>
      </c>
      <c r="C154" s="432" t="s">
        <v>590</v>
      </c>
      <c r="D154" s="432"/>
      <c r="E154" s="432"/>
      <c r="F154" s="35" t="s">
        <v>174</v>
      </c>
      <c r="G154" s="56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2674</v>
      </c>
      <c r="O154" s="39">
        <v>9.3699999999999992</v>
      </c>
      <c r="BP154" s="33"/>
      <c r="BQ154" s="41" t="s">
        <v>590</v>
      </c>
    </row>
    <row r="155" spans="1:69" s="3" customFormat="1" ht="15" x14ac:dyDescent="0.25">
      <c r="A155" s="42"/>
      <c r="B155" s="43"/>
      <c r="C155" s="44" t="s">
        <v>2314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2675</v>
      </c>
      <c r="F156" s="49"/>
      <c r="G156" s="50"/>
      <c r="H156" s="51"/>
      <c r="I156" s="17"/>
      <c r="J156" s="17"/>
      <c r="K156" s="17"/>
      <c r="L156" s="52">
        <v>149.49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2676</v>
      </c>
      <c r="F157" s="49"/>
      <c r="G157" s="50"/>
      <c r="H157" s="51"/>
      <c r="I157" s="17"/>
      <c r="J157" s="17"/>
      <c r="K157" s="17"/>
      <c r="L157" s="52">
        <v>78.599999999999994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393.34</v>
      </c>
      <c r="M158" s="53"/>
      <c r="N158" s="53"/>
      <c r="O158" s="54"/>
      <c r="BP158" s="33"/>
      <c r="BQ158" s="41"/>
    </row>
    <row r="159" spans="1:69" s="3" customFormat="1" ht="45" x14ac:dyDescent="0.25">
      <c r="A159" s="35" t="s">
        <v>2112</v>
      </c>
      <c r="B159" s="36" t="s">
        <v>2113</v>
      </c>
      <c r="C159" s="432" t="s">
        <v>2678</v>
      </c>
      <c r="D159" s="432"/>
      <c r="E159" s="432"/>
      <c r="F159" s="35" t="s">
        <v>437</v>
      </c>
      <c r="G159" s="55">
        <v>1</v>
      </c>
      <c r="H159" s="39">
        <v>1737.2</v>
      </c>
      <c r="I159" s="39"/>
      <c r="J159" s="39"/>
      <c r="K159" s="37" t="s">
        <v>52</v>
      </c>
      <c r="L159" s="39">
        <v>10822.76</v>
      </c>
      <c r="M159" s="39"/>
      <c r="N159" s="40"/>
      <c r="O159" s="39"/>
      <c r="BP159" s="33"/>
      <c r="BQ159" s="41" t="s">
        <v>2678</v>
      </c>
    </row>
    <row r="160" spans="1:69" s="3" customFormat="1" ht="15" x14ac:dyDescent="0.25">
      <c r="A160" s="434" t="s">
        <v>2679</v>
      </c>
      <c r="B160" s="435"/>
      <c r="C160" s="435"/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6"/>
      <c r="BP160" s="33" t="s">
        <v>2679</v>
      </c>
      <c r="BQ160" s="41"/>
    </row>
    <row r="161" spans="1:69" s="3" customFormat="1" ht="67.5" x14ac:dyDescent="0.25">
      <c r="A161" s="35" t="s">
        <v>342</v>
      </c>
      <c r="B161" s="36" t="s">
        <v>324</v>
      </c>
      <c r="C161" s="432" t="s">
        <v>325</v>
      </c>
      <c r="D161" s="432"/>
      <c r="E161" s="432"/>
      <c r="F161" s="35" t="s">
        <v>326</v>
      </c>
      <c r="G161" s="55">
        <v>10</v>
      </c>
      <c r="H161" s="39" t="s">
        <v>1438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BP161" s="33"/>
      <c r="BQ161" s="41" t="s">
        <v>325</v>
      </c>
    </row>
    <row r="162" spans="1:69" s="3" customFormat="1" ht="15" x14ac:dyDescent="0.25">
      <c r="A162" s="47"/>
      <c r="B162" s="48"/>
      <c r="C162" s="48"/>
      <c r="D162" s="48"/>
      <c r="E162" s="49" t="s">
        <v>1678</v>
      </c>
      <c r="F162" s="49"/>
      <c r="G162" s="50"/>
      <c r="H162" s="51"/>
      <c r="I162" s="17"/>
      <c r="J162" s="17"/>
      <c r="K162" s="17"/>
      <c r="L162" s="52">
        <v>1741.66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1679</v>
      </c>
      <c r="F163" s="49"/>
      <c r="G163" s="50"/>
      <c r="H163" s="51"/>
      <c r="I163" s="17"/>
      <c r="J163" s="17"/>
      <c r="K163" s="17"/>
      <c r="L163" s="52">
        <v>915.72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4585.59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350</v>
      </c>
      <c r="B165" s="36" t="s">
        <v>1680</v>
      </c>
      <c r="C165" s="432" t="s">
        <v>2165</v>
      </c>
      <c r="D165" s="432"/>
      <c r="E165" s="432"/>
      <c r="F165" s="35" t="s">
        <v>437</v>
      </c>
      <c r="G165" s="55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BP165" s="33"/>
      <c r="BQ165" s="41" t="s">
        <v>2165</v>
      </c>
    </row>
    <row r="166" spans="1:69" s="3" customFormat="1" ht="67.5" x14ac:dyDescent="0.25">
      <c r="A166" s="35" t="s">
        <v>353</v>
      </c>
      <c r="B166" s="36" t="s">
        <v>1682</v>
      </c>
      <c r="C166" s="432" t="s">
        <v>2166</v>
      </c>
      <c r="D166" s="432"/>
      <c r="E166" s="432"/>
      <c r="F166" s="35" t="s">
        <v>437</v>
      </c>
      <c r="G166" s="55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BP166" s="33"/>
      <c r="BQ166" s="41" t="s">
        <v>2166</v>
      </c>
    </row>
    <row r="167" spans="1:69" s="3" customFormat="1" ht="67.5" x14ac:dyDescent="0.25">
      <c r="A167" s="35" t="s">
        <v>355</v>
      </c>
      <c r="B167" s="36" t="s">
        <v>2680</v>
      </c>
      <c r="C167" s="432" t="s">
        <v>2167</v>
      </c>
      <c r="D167" s="432"/>
      <c r="E167" s="432"/>
      <c r="F167" s="35" t="s">
        <v>437</v>
      </c>
      <c r="G167" s="55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BP167" s="33"/>
      <c r="BQ167" s="41" t="s">
        <v>2167</v>
      </c>
    </row>
    <row r="168" spans="1:69" s="3" customFormat="1" ht="67.5" x14ac:dyDescent="0.25">
      <c r="A168" s="35" t="s">
        <v>363</v>
      </c>
      <c r="B168" s="36" t="s">
        <v>1686</v>
      </c>
      <c r="C168" s="432" t="s">
        <v>1687</v>
      </c>
      <c r="D168" s="432"/>
      <c r="E168" s="432"/>
      <c r="F168" s="35" t="s">
        <v>1688</v>
      </c>
      <c r="G168" s="56">
        <v>0.24</v>
      </c>
      <c r="H168" s="39" t="s">
        <v>1689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BP168" s="33"/>
      <c r="BQ168" s="41" t="s">
        <v>1687</v>
      </c>
    </row>
    <row r="169" spans="1:69" s="3" customFormat="1" ht="15" x14ac:dyDescent="0.25">
      <c r="A169" s="42"/>
      <c r="B169" s="43"/>
      <c r="C169" s="44" t="s">
        <v>1690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1691</v>
      </c>
      <c r="F170" s="49"/>
      <c r="G170" s="50"/>
      <c r="H170" s="51"/>
      <c r="I170" s="17"/>
      <c r="J170" s="17"/>
      <c r="K170" s="17"/>
      <c r="L170" s="52">
        <v>1123.77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1692</v>
      </c>
      <c r="F171" s="49"/>
      <c r="G171" s="50"/>
      <c r="H171" s="51"/>
      <c r="I171" s="17"/>
      <c r="J171" s="17"/>
      <c r="K171" s="17"/>
      <c r="L171" s="52">
        <v>637.19000000000005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3162.12</v>
      </c>
      <c r="M172" s="53"/>
      <c r="N172" s="53"/>
      <c r="O172" s="54"/>
      <c r="BP172" s="33"/>
      <c r="BQ172" s="41"/>
    </row>
    <row r="173" spans="1:69" s="3" customFormat="1" ht="67.5" x14ac:dyDescent="0.25">
      <c r="A173" s="35" t="s">
        <v>1410</v>
      </c>
      <c r="B173" s="36" t="s">
        <v>1693</v>
      </c>
      <c r="C173" s="432" t="s">
        <v>1694</v>
      </c>
      <c r="D173" s="432"/>
      <c r="E173" s="432"/>
      <c r="F173" s="35" t="s">
        <v>437</v>
      </c>
      <c r="G173" s="55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BP173" s="33"/>
      <c r="BQ173" s="41" t="s">
        <v>1694</v>
      </c>
    </row>
    <row r="174" spans="1:69" s="3" customFormat="1" ht="15" x14ac:dyDescent="0.25">
      <c r="A174" s="434" t="s">
        <v>2684</v>
      </c>
      <c r="B174" s="435"/>
      <c r="C174" s="435"/>
      <c r="D174" s="435"/>
      <c r="E174" s="435"/>
      <c r="F174" s="435"/>
      <c r="G174" s="435"/>
      <c r="H174" s="435"/>
      <c r="I174" s="435"/>
      <c r="J174" s="435"/>
      <c r="K174" s="435"/>
      <c r="L174" s="435"/>
      <c r="M174" s="435"/>
      <c r="N174" s="435"/>
      <c r="O174" s="436"/>
      <c r="BP174" s="33" t="s">
        <v>2684</v>
      </c>
      <c r="BQ174" s="41"/>
    </row>
    <row r="175" spans="1:69" s="3" customFormat="1" ht="67.5" x14ac:dyDescent="0.25">
      <c r="A175" s="35" t="s">
        <v>371</v>
      </c>
      <c r="B175" s="36" t="s">
        <v>578</v>
      </c>
      <c r="C175" s="432" t="s">
        <v>579</v>
      </c>
      <c r="D175" s="432"/>
      <c r="E175" s="432"/>
      <c r="F175" s="35" t="s">
        <v>109</v>
      </c>
      <c r="G175" s="55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2685</v>
      </c>
      <c r="O175" s="39">
        <v>119.84</v>
      </c>
      <c r="BP175" s="33"/>
      <c r="BQ175" s="41" t="s">
        <v>579</v>
      </c>
    </row>
    <row r="176" spans="1:69" s="3" customFormat="1" ht="15" x14ac:dyDescent="0.25">
      <c r="A176" s="47"/>
      <c r="B176" s="48"/>
      <c r="C176" s="48"/>
      <c r="D176" s="48"/>
      <c r="E176" s="49" t="s">
        <v>2686</v>
      </c>
      <c r="F176" s="49"/>
      <c r="G176" s="50"/>
      <c r="H176" s="51"/>
      <c r="I176" s="17"/>
      <c r="J176" s="17"/>
      <c r="K176" s="17"/>
      <c r="L176" s="52">
        <v>2179.46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2687</v>
      </c>
      <c r="F177" s="49"/>
      <c r="G177" s="50"/>
      <c r="H177" s="51"/>
      <c r="I177" s="17"/>
      <c r="J177" s="17"/>
      <c r="K177" s="17"/>
      <c r="L177" s="52">
        <v>1145.9000000000001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5824.81</v>
      </c>
      <c r="M178" s="53"/>
      <c r="N178" s="53"/>
      <c r="O178" s="54"/>
      <c r="BP178" s="33"/>
      <c r="BQ178" s="41"/>
    </row>
    <row r="179" spans="1:69" s="3" customFormat="1" ht="45" x14ac:dyDescent="0.25">
      <c r="A179" s="35" t="s">
        <v>2947</v>
      </c>
      <c r="B179" s="36" t="s">
        <v>2120</v>
      </c>
      <c r="C179" s="432" t="s">
        <v>1619</v>
      </c>
      <c r="D179" s="432"/>
      <c r="E179" s="432"/>
      <c r="F179" s="35" t="s">
        <v>437</v>
      </c>
      <c r="G179" s="55">
        <v>4</v>
      </c>
      <c r="H179" s="39">
        <v>1576.88</v>
      </c>
      <c r="I179" s="39"/>
      <c r="J179" s="39"/>
      <c r="K179" s="37" t="s">
        <v>52</v>
      </c>
      <c r="L179" s="39">
        <v>39295.85</v>
      </c>
      <c r="M179" s="39"/>
      <c r="N179" s="40"/>
      <c r="O179" s="39"/>
      <c r="BP179" s="33"/>
      <c r="BQ179" s="41" t="s">
        <v>1619</v>
      </c>
    </row>
    <row r="180" spans="1:69" s="3" customFormat="1" ht="67.5" x14ac:dyDescent="0.25">
      <c r="A180" s="35" t="s">
        <v>384</v>
      </c>
      <c r="B180" s="36" t="s">
        <v>1620</v>
      </c>
      <c r="C180" s="432" t="s">
        <v>1621</v>
      </c>
      <c r="D180" s="432"/>
      <c r="E180" s="432"/>
      <c r="F180" s="35" t="s">
        <v>109</v>
      </c>
      <c r="G180" s="55">
        <v>19</v>
      </c>
      <c r="H180" s="39" t="s">
        <v>1622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BP180" s="33"/>
      <c r="BQ180" s="41" t="s">
        <v>1621</v>
      </c>
    </row>
    <row r="181" spans="1:69" s="3" customFormat="1" ht="15" x14ac:dyDescent="0.25">
      <c r="A181" s="42"/>
      <c r="B181" s="43"/>
      <c r="C181" s="44" t="s">
        <v>3975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1624</v>
      </c>
      <c r="F182" s="49"/>
      <c r="G182" s="50"/>
      <c r="H182" s="51"/>
      <c r="I182" s="17"/>
      <c r="J182" s="17"/>
      <c r="K182" s="17"/>
      <c r="L182" s="52">
        <v>16101.71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1625</v>
      </c>
      <c r="F183" s="49"/>
      <c r="G183" s="50"/>
      <c r="H183" s="51"/>
      <c r="I183" s="17"/>
      <c r="J183" s="17"/>
      <c r="K183" s="17"/>
      <c r="L183" s="52">
        <v>8465.85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50200.44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3600</v>
      </c>
      <c r="B185" s="36" t="s">
        <v>2125</v>
      </c>
      <c r="C185" s="432" t="s">
        <v>1627</v>
      </c>
      <c r="D185" s="432"/>
      <c r="E185" s="432"/>
      <c r="F185" s="35" t="s">
        <v>437</v>
      </c>
      <c r="G185" s="55">
        <v>11</v>
      </c>
      <c r="H185" s="39">
        <v>2403.11</v>
      </c>
      <c r="I185" s="39"/>
      <c r="J185" s="39"/>
      <c r="K185" s="37" t="s">
        <v>52</v>
      </c>
      <c r="L185" s="39">
        <v>164685.13</v>
      </c>
      <c r="M185" s="39"/>
      <c r="N185" s="40"/>
      <c r="O185" s="39"/>
      <c r="BP185" s="33"/>
      <c r="BQ185" s="41" t="s">
        <v>1627</v>
      </c>
    </row>
    <row r="186" spans="1:69" s="3" customFormat="1" ht="57" x14ac:dyDescent="0.25">
      <c r="A186" s="35" t="s">
        <v>3976</v>
      </c>
      <c r="B186" s="36" t="s">
        <v>2125</v>
      </c>
      <c r="C186" s="432" t="s">
        <v>3788</v>
      </c>
      <c r="D186" s="432"/>
      <c r="E186" s="432"/>
      <c r="F186" s="35" t="s">
        <v>437</v>
      </c>
      <c r="G186" s="55">
        <v>8</v>
      </c>
      <c r="H186" s="39">
        <v>2403.11</v>
      </c>
      <c r="I186" s="39"/>
      <c r="J186" s="39"/>
      <c r="K186" s="37" t="s">
        <v>52</v>
      </c>
      <c r="L186" s="39">
        <v>119771</v>
      </c>
      <c r="M186" s="39"/>
      <c r="N186" s="40"/>
      <c r="O186" s="39"/>
      <c r="BP186" s="33"/>
      <c r="BQ186" s="41" t="s">
        <v>3788</v>
      </c>
    </row>
    <row r="187" spans="1:69" s="3" customFormat="1" ht="67.5" x14ac:dyDescent="0.25">
      <c r="A187" s="35" t="s">
        <v>391</v>
      </c>
      <c r="B187" s="36" t="s">
        <v>1629</v>
      </c>
      <c r="C187" s="432" t="s">
        <v>1630</v>
      </c>
      <c r="D187" s="432"/>
      <c r="E187" s="432"/>
      <c r="F187" s="35" t="s">
        <v>109</v>
      </c>
      <c r="G187" s="55">
        <v>30</v>
      </c>
      <c r="H187" s="39" t="s">
        <v>1631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BP187" s="33"/>
      <c r="BQ187" s="41" t="s">
        <v>1630</v>
      </c>
    </row>
    <row r="188" spans="1:69" s="3" customFormat="1" ht="15" x14ac:dyDescent="0.25">
      <c r="A188" s="47"/>
      <c r="B188" s="48"/>
      <c r="C188" s="48"/>
      <c r="D188" s="48"/>
      <c r="E188" s="49" t="s">
        <v>3977</v>
      </c>
      <c r="F188" s="49"/>
      <c r="G188" s="50"/>
      <c r="H188" s="51"/>
      <c r="I188" s="17"/>
      <c r="J188" s="17"/>
      <c r="K188" s="17"/>
      <c r="L188" s="52">
        <v>24466.21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3978</v>
      </c>
      <c r="F189" s="49"/>
      <c r="G189" s="50"/>
      <c r="H189" s="51"/>
      <c r="I189" s="17"/>
      <c r="J189" s="17"/>
      <c r="K189" s="17"/>
      <c r="L189" s="52">
        <v>12863.68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71622.89</v>
      </c>
      <c r="M190" s="53"/>
      <c r="N190" s="53"/>
      <c r="O190" s="54"/>
      <c r="BP190" s="33"/>
      <c r="BQ190" s="41"/>
    </row>
    <row r="191" spans="1:69" s="3" customFormat="1" ht="57" x14ac:dyDescent="0.25">
      <c r="A191" s="35" t="s">
        <v>3979</v>
      </c>
      <c r="B191" s="36" t="s">
        <v>2125</v>
      </c>
      <c r="C191" s="432" t="s">
        <v>3980</v>
      </c>
      <c r="D191" s="432"/>
      <c r="E191" s="432"/>
      <c r="F191" s="35" t="s">
        <v>437</v>
      </c>
      <c r="G191" s="55">
        <v>30</v>
      </c>
      <c r="H191" s="39">
        <v>2292.27</v>
      </c>
      <c r="I191" s="39"/>
      <c r="J191" s="39"/>
      <c r="K191" s="37" t="s">
        <v>52</v>
      </c>
      <c r="L191" s="39">
        <v>428425.26</v>
      </c>
      <c r="M191" s="39"/>
      <c r="N191" s="40"/>
      <c r="O191" s="39"/>
      <c r="BP191" s="33"/>
      <c r="BQ191" s="41" t="s">
        <v>3980</v>
      </c>
    </row>
    <row r="192" spans="1:69" s="3" customFormat="1" ht="67.5" x14ac:dyDescent="0.25">
      <c r="A192" s="35" t="s">
        <v>395</v>
      </c>
      <c r="B192" s="36" t="s">
        <v>1650</v>
      </c>
      <c r="C192" s="432" t="s">
        <v>1651</v>
      </c>
      <c r="D192" s="432"/>
      <c r="E192" s="432"/>
      <c r="F192" s="35" t="s">
        <v>665</v>
      </c>
      <c r="G192" s="55">
        <v>2</v>
      </c>
      <c r="H192" s="39" t="s">
        <v>1652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BP192" s="33"/>
      <c r="BQ192" s="41" t="s">
        <v>1651</v>
      </c>
    </row>
    <row r="193" spans="1:69" s="3" customFormat="1" ht="15" x14ac:dyDescent="0.25">
      <c r="A193" s="47"/>
      <c r="B193" s="48"/>
      <c r="C193" s="48"/>
      <c r="D193" s="48"/>
      <c r="E193" s="49" t="s">
        <v>3791</v>
      </c>
      <c r="F193" s="49"/>
      <c r="G193" s="50"/>
      <c r="H193" s="51"/>
      <c r="I193" s="17"/>
      <c r="J193" s="17"/>
      <c r="K193" s="17"/>
      <c r="L193" s="52">
        <v>2575.0500000000002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3792</v>
      </c>
      <c r="F194" s="49"/>
      <c r="G194" s="50"/>
      <c r="H194" s="51"/>
      <c r="I194" s="17"/>
      <c r="J194" s="17"/>
      <c r="K194" s="17"/>
      <c r="L194" s="52">
        <v>1353.89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47</v>
      </c>
      <c r="F195" s="49"/>
      <c r="G195" s="50"/>
      <c r="H195" s="51"/>
      <c r="I195" s="17"/>
      <c r="J195" s="17"/>
      <c r="K195" s="17"/>
      <c r="L195" s="52">
        <v>7480.45</v>
      </c>
      <c r="M195" s="53"/>
      <c r="N195" s="53"/>
      <c r="O195" s="54"/>
      <c r="BP195" s="33"/>
      <c r="BQ195" s="41"/>
    </row>
    <row r="196" spans="1:69" s="3" customFormat="1" ht="67.5" x14ac:dyDescent="0.25">
      <c r="A196" s="35" t="s">
        <v>397</v>
      </c>
      <c r="B196" s="36" t="s">
        <v>1655</v>
      </c>
      <c r="C196" s="432" t="s">
        <v>1656</v>
      </c>
      <c r="D196" s="432"/>
      <c r="E196" s="432"/>
      <c r="F196" s="35" t="s">
        <v>437</v>
      </c>
      <c r="G196" s="55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BP196" s="33"/>
      <c r="BQ196" s="41" t="s">
        <v>1656</v>
      </c>
    </row>
    <row r="197" spans="1:69" s="3" customFormat="1" ht="67.5" x14ac:dyDescent="0.25">
      <c r="A197" s="35" t="s">
        <v>399</v>
      </c>
      <c r="B197" s="36" t="s">
        <v>132</v>
      </c>
      <c r="C197" s="432" t="s">
        <v>133</v>
      </c>
      <c r="D197" s="432"/>
      <c r="E197" s="432"/>
      <c r="F197" s="35" t="s">
        <v>109</v>
      </c>
      <c r="G197" s="55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3981</v>
      </c>
      <c r="O197" s="39">
        <v>385.11</v>
      </c>
      <c r="BP197" s="33"/>
      <c r="BQ197" s="41" t="s">
        <v>133</v>
      </c>
    </row>
    <row r="198" spans="1:69" s="3" customFormat="1" ht="15" x14ac:dyDescent="0.25">
      <c r="A198" s="42"/>
      <c r="B198" s="43"/>
      <c r="C198" s="44" t="s">
        <v>3982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3983</v>
      </c>
      <c r="F199" s="49"/>
      <c r="G199" s="50"/>
      <c r="H199" s="51"/>
      <c r="I199" s="17"/>
      <c r="J199" s="17"/>
      <c r="K199" s="17"/>
      <c r="L199" s="52">
        <v>13902.89</v>
      </c>
      <c r="M199" s="53"/>
      <c r="N199" s="53"/>
      <c r="O199" s="54"/>
      <c r="BP199" s="33"/>
      <c r="BQ199" s="41"/>
    </row>
    <row r="200" spans="1:69" s="3" customFormat="1" ht="15" x14ac:dyDescent="0.25">
      <c r="A200" s="47"/>
      <c r="B200" s="48"/>
      <c r="C200" s="48"/>
      <c r="D200" s="48"/>
      <c r="E200" s="49" t="s">
        <v>3984</v>
      </c>
      <c r="F200" s="49"/>
      <c r="G200" s="50"/>
      <c r="H200" s="51"/>
      <c r="I200" s="17"/>
      <c r="J200" s="17"/>
      <c r="K200" s="17"/>
      <c r="L200" s="52">
        <v>7309.77</v>
      </c>
      <c r="M200" s="53"/>
      <c r="N200" s="53"/>
      <c r="O200" s="54"/>
      <c r="BP200" s="33"/>
      <c r="BQ200" s="41"/>
    </row>
    <row r="201" spans="1:69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41142.230000000003</v>
      </c>
      <c r="M201" s="53"/>
      <c r="N201" s="53"/>
      <c r="O201" s="54"/>
      <c r="BP201" s="33"/>
      <c r="BQ201" s="41"/>
    </row>
    <row r="202" spans="1:69" s="3" customFormat="1" ht="45" x14ac:dyDescent="0.25">
      <c r="A202" s="35" t="s">
        <v>3985</v>
      </c>
      <c r="B202" s="36" t="s">
        <v>2696</v>
      </c>
      <c r="C202" s="432" t="s">
        <v>1662</v>
      </c>
      <c r="D202" s="432"/>
      <c r="E202" s="432"/>
      <c r="F202" s="35" t="s">
        <v>437</v>
      </c>
      <c r="G202" s="55">
        <v>3</v>
      </c>
      <c r="H202" s="39">
        <v>6225.34</v>
      </c>
      <c r="I202" s="39"/>
      <c r="J202" s="39"/>
      <c r="K202" s="37" t="s">
        <v>52</v>
      </c>
      <c r="L202" s="39">
        <v>116351.6</v>
      </c>
      <c r="M202" s="39"/>
      <c r="N202" s="40"/>
      <c r="O202" s="39"/>
      <c r="BP202" s="33"/>
      <c r="BQ202" s="41" t="s">
        <v>1662</v>
      </c>
    </row>
    <row r="203" spans="1:69" s="3" customFormat="1" ht="45" x14ac:dyDescent="0.25">
      <c r="A203" s="35" t="s">
        <v>2153</v>
      </c>
      <c r="B203" s="36" t="s">
        <v>2696</v>
      </c>
      <c r="C203" s="432" t="s">
        <v>2697</v>
      </c>
      <c r="D203" s="432"/>
      <c r="E203" s="432"/>
      <c r="F203" s="35" t="s">
        <v>437</v>
      </c>
      <c r="G203" s="55">
        <v>8</v>
      </c>
      <c r="H203" s="39">
        <v>3276.91</v>
      </c>
      <c r="I203" s="39"/>
      <c r="J203" s="39"/>
      <c r="K203" s="37" t="s">
        <v>52</v>
      </c>
      <c r="L203" s="39">
        <v>163321.19</v>
      </c>
      <c r="M203" s="39"/>
      <c r="N203" s="40"/>
      <c r="O203" s="39"/>
      <c r="BP203" s="33"/>
      <c r="BQ203" s="41" t="s">
        <v>2697</v>
      </c>
    </row>
    <row r="204" spans="1:69" s="3" customFormat="1" ht="67.5" x14ac:dyDescent="0.25">
      <c r="A204" s="35" t="s">
        <v>405</v>
      </c>
      <c r="B204" s="36" t="s">
        <v>429</v>
      </c>
      <c r="C204" s="432" t="s">
        <v>430</v>
      </c>
      <c r="D204" s="432"/>
      <c r="E204" s="432"/>
      <c r="F204" s="35" t="s">
        <v>109</v>
      </c>
      <c r="G204" s="55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BP204" s="33"/>
      <c r="BQ204" s="41" t="s">
        <v>430</v>
      </c>
    </row>
    <row r="205" spans="1:69" s="3" customFormat="1" ht="15" x14ac:dyDescent="0.25">
      <c r="A205" s="42"/>
      <c r="B205" s="43"/>
      <c r="C205" s="44" t="s">
        <v>3986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3987</v>
      </c>
      <c r="F206" s="49"/>
      <c r="G206" s="50"/>
      <c r="H206" s="51"/>
      <c r="I206" s="17"/>
      <c r="J206" s="17"/>
      <c r="K206" s="17"/>
      <c r="L206" s="52">
        <v>224476.95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3988</v>
      </c>
      <c r="F207" s="49"/>
      <c r="G207" s="50"/>
      <c r="H207" s="51"/>
      <c r="I207" s="17"/>
      <c r="J207" s="17"/>
      <c r="K207" s="17"/>
      <c r="L207" s="52">
        <v>125234.51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594994.84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407</v>
      </c>
      <c r="B209" s="36" t="s">
        <v>1644</v>
      </c>
      <c r="C209" s="432" t="s">
        <v>3800</v>
      </c>
      <c r="D209" s="432"/>
      <c r="E209" s="432"/>
      <c r="F209" s="35" t="s">
        <v>437</v>
      </c>
      <c r="G209" s="55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BP209" s="33"/>
      <c r="BQ209" s="41" t="s">
        <v>3800</v>
      </c>
    </row>
    <row r="210" spans="1:69" s="3" customFormat="1" ht="67.5" x14ac:dyDescent="0.25">
      <c r="A210" s="35" t="s">
        <v>409</v>
      </c>
      <c r="B210" s="36" t="s">
        <v>1644</v>
      </c>
      <c r="C210" s="432" t="s">
        <v>1647</v>
      </c>
      <c r="D210" s="432"/>
      <c r="E210" s="432"/>
      <c r="F210" s="35" t="s">
        <v>437</v>
      </c>
      <c r="G210" s="55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BP210" s="33"/>
      <c r="BQ210" s="41" t="s">
        <v>1647</v>
      </c>
    </row>
    <row r="211" spans="1:69" s="3" customFormat="1" ht="15" x14ac:dyDescent="0.25">
      <c r="A211" s="434" t="s">
        <v>2700</v>
      </c>
      <c r="B211" s="435"/>
      <c r="C211" s="435"/>
      <c r="D211" s="435"/>
      <c r="E211" s="435"/>
      <c r="F211" s="435"/>
      <c r="G211" s="435"/>
      <c r="H211" s="435"/>
      <c r="I211" s="435"/>
      <c r="J211" s="435"/>
      <c r="K211" s="435"/>
      <c r="L211" s="435"/>
      <c r="M211" s="435"/>
      <c r="N211" s="435"/>
      <c r="O211" s="436"/>
      <c r="BP211" s="33" t="s">
        <v>2700</v>
      </c>
      <c r="BQ211" s="41"/>
    </row>
    <row r="212" spans="1:69" s="3" customFormat="1" ht="67.5" x14ac:dyDescent="0.25">
      <c r="A212" s="35" t="s">
        <v>411</v>
      </c>
      <c r="B212" s="36" t="s">
        <v>1916</v>
      </c>
      <c r="C212" s="432" t="s">
        <v>1917</v>
      </c>
      <c r="D212" s="432"/>
      <c r="E212" s="432"/>
      <c r="F212" s="35" t="s">
        <v>1918</v>
      </c>
      <c r="G212" s="60">
        <v>0.64500000000000002</v>
      </c>
      <c r="H212" s="39" t="s">
        <v>1919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BP212" s="33"/>
      <c r="BQ212" s="41" t="s">
        <v>1917</v>
      </c>
    </row>
    <row r="213" spans="1:69" s="3" customFormat="1" ht="15" x14ac:dyDescent="0.25">
      <c r="A213" s="42"/>
      <c r="B213" s="43"/>
      <c r="C213" s="44" t="s">
        <v>3989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3990</v>
      </c>
      <c r="F214" s="49"/>
      <c r="G214" s="50"/>
      <c r="H214" s="51"/>
      <c r="I214" s="17"/>
      <c r="J214" s="17"/>
      <c r="K214" s="17"/>
      <c r="L214" s="52">
        <v>33876.43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3991</v>
      </c>
      <c r="F215" s="49"/>
      <c r="G215" s="50"/>
      <c r="H215" s="51"/>
      <c r="I215" s="17"/>
      <c r="J215" s="17"/>
      <c r="K215" s="17"/>
      <c r="L215" s="52">
        <v>15225.36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87165.2</v>
      </c>
      <c r="M216" s="53"/>
      <c r="N216" s="53"/>
      <c r="O216" s="54"/>
      <c r="BP216" s="33"/>
      <c r="BQ216" s="41"/>
    </row>
    <row r="217" spans="1:69" s="3" customFormat="1" ht="67.5" x14ac:dyDescent="0.25">
      <c r="A217" s="35" t="s">
        <v>413</v>
      </c>
      <c r="B217" s="36" t="s">
        <v>1923</v>
      </c>
      <c r="C217" s="432" t="s">
        <v>1924</v>
      </c>
      <c r="D217" s="432"/>
      <c r="E217" s="432"/>
      <c r="F217" s="35" t="s">
        <v>1918</v>
      </c>
      <c r="G217" s="60">
        <v>0.64500000000000002</v>
      </c>
      <c r="H217" s="39" t="s">
        <v>1925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BP217" s="33"/>
      <c r="BQ217" s="41" t="s">
        <v>1924</v>
      </c>
    </row>
    <row r="218" spans="1:69" s="3" customFormat="1" ht="15" x14ac:dyDescent="0.25">
      <c r="A218" s="47"/>
      <c r="B218" s="48"/>
      <c r="C218" s="48"/>
      <c r="D218" s="48"/>
      <c r="E218" s="49" t="s">
        <v>3992</v>
      </c>
      <c r="F218" s="49"/>
      <c r="G218" s="50"/>
      <c r="H218" s="51"/>
      <c r="I218" s="17"/>
      <c r="J218" s="17"/>
      <c r="K218" s="17"/>
      <c r="L218" s="52">
        <v>18717.66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3993</v>
      </c>
      <c r="F219" s="49"/>
      <c r="G219" s="50"/>
      <c r="H219" s="51"/>
      <c r="I219" s="17"/>
      <c r="J219" s="17"/>
      <c r="K219" s="17"/>
      <c r="L219" s="52">
        <v>8412.43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48161.17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415</v>
      </c>
      <c r="B221" s="36" t="s">
        <v>1064</v>
      </c>
      <c r="C221" s="432" t="s">
        <v>1929</v>
      </c>
      <c r="D221" s="432"/>
      <c r="E221" s="432"/>
      <c r="F221" s="35" t="s">
        <v>238</v>
      </c>
      <c r="G221" s="56">
        <v>2.58</v>
      </c>
      <c r="H221" s="39" t="s">
        <v>1066</v>
      </c>
      <c r="I221" s="39" t="s">
        <v>1067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3994</v>
      </c>
      <c r="O221" s="39">
        <v>2741.83</v>
      </c>
      <c r="BP221" s="33"/>
      <c r="BQ221" s="41" t="s">
        <v>1929</v>
      </c>
    </row>
    <row r="222" spans="1:69" s="3" customFormat="1" ht="15" x14ac:dyDescent="0.25">
      <c r="A222" s="42"/>
      <c r="B222" s="43"/>
      <c r="C222" s="44" t="s">
        <v>3995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3996</v>
      </c>
      <c r="F223" s="49"/>
      <c r="G223" s="50"/>
      <c r="H223" s="51"/>
      <c r="I223" s="17"/>
      <c r="J223" s="17"/>
      <c r="K223" s="17"/>
      <c r="L223" s="52">
        <v>19541.810000000001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3997</v>
      </c>
      <c r="F224" s="49"/>
      <c r="G224" s="50"/>
      <c r="H224" s="51"/>
      <c r="I224" s="17"/>
      <c r="J224" s="17"/>
      <c r="K224" s="17"/>
      <c r="L224" s="52">
        <v>10274.56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55225.19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417</v>
      </c>
      <c r="B226" s="36" t="s">
        <v>812</v>
      </c>
      <c r="C226" s="432" t="s">
        <v>813</v>
      </c>
      <c r="D226" s="432"/>
      <c r="E226" s="432"/>
      <c r="F226" s="35" t="s">
        <v>238</v>
      </c>
      <c r="G226" s="56">
        <v>8.82</v>
      </c>
      <c r="H226" s="39" t="s">
        <v>1934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3998</v>
      </c>
      <c r="O226" s="39">
        <v>1685.14</v>
      </c>
      <c r="BP226" s="33"/>
      <c r="BQ226" s="41" t="s">
        <v>813</v>
      </c>
    </row>
    <row r="227" spans="1:69" s="3" customFormat="1" ht="15" x14ac:dyDescent="0.25">
      <c r="A227" s="42"/>
      <c r="B227" s="43"/>
      <c r="C227" s="44" t="s">
        <v>3999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4000</v>
      </c>
      <c r="F228" s="49"/>
      <c r="G228" s="50"/>
      <c r="H228" s="51"/>
      <c r="I228" s="17"/>
      <c r="J228" s="17"/>
      <c r="K228" s="17"/>
      <c r="L228" s="52">
        <v>85543.18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4001</v>
      </c>
      <c r="F229" s="49"/>
      <c r="G229" s="50"/>
      <c r="H229" s="51"/>
      <c r="I229" s="17"/>
      <c r="J229" s="17"/>
      <c r="K229" s="17"/>
      <c r="L229" s="52">
        <v>44976.31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229997.94</v>
      </c>
      <c r="M230" s="53"/>
      <c r="N230" s="53"/>
      <c r="O230" s="54"/>
      <c r="BP230" s="33"/>
      <c r="BQ230" s="41"/>
    </row>
    <row r="231" spans="1:69" s="3" customFormat="1" ht="67.5" x14ac:dyDescent="0.25">
      <c r="A231" s="35" t="s">
        <v>426</v>
      </c>
      <c r="B231" s="36" t="s">
        <v>1939</v>
      </c>
      <c r="C231" s="432" t="s">
        <v>822</v>
      </c>
      <c r="D231" s="432"/>
      <c r="E231" s="432"/>
      <c r="F231" s="35" t="s">
        <v>265</v>
      </c>
      <c r="G231" s="55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BP231" s="33"/>
      <c r="BQ231" s="41" t="s">
        <v>822</v>
      </c>
    </row>
    <row r="232" spans="1:69" s="3" customFormat="1" ht="67.5" x14ac:dyDescent="0.25">
      <c r="A232" s="35" t="s">
        <v>428</v>
      </c>
      <c r="B232" s="36" t="s">
        <v>849</v>
      </c>
      <c r="C232" s="432" t="s">
        <v>850</v>
      </c>
      <c r="D232" s="432"/>
      <c r="E232" s="432"/>
      <c r="F232" s="35" t="s">
        <v>520</v>
      </c>
      <c r="G232" s="38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2714</v>
      </c>
      <c r="O232" s="39">
        <v>893.41</v>
      </c>
      <c r="BP232" s="33"/>
      <c r="BQ232" s="41" t="s">
        <v>850</v>
      </c>
    </row>
    <row r="233" spans="1:69" s="3" customFormat="1" ht="15" x14ac:dyDescent="0.25">
      <c r="A233" s="42"/>
      <c r="B233" s="43"/>
      <c r="C233" s="44" t="s">
        <v>2715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2716</v>
      </c>
      <c r="F234" s="49"/>
      <c r="G234" s="50"/>
      <c r="H234" s="51"/>
      <c r="I234" s="17"/>
      <c r="J234" s="17"/>
      <c r="K234" s="17"/>
      <c r="L234" s="52">
        <v>7367.76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2717</v>
      </c>
      <c r="F235" s="49"/>
      <c r="G235" s="50"/>
      <c r="H235" s="51"/>
      <c r="I235" s="17"/>
      <c r="J235" s="17"/>
      <c r="K235" s="17"/>
      <c r="L235" s="52">
        <v>3873.77</v>
      </c>
      <c r="M235" s="53"/>
      <c r="N235" s="53"/>
      <c r="O235" s="54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47</v>
      </c>
      <c r="F236" s="49"/>
      <c r="G236" s="50"/>
      <c r="H236" s="51"/>
      <c r="I236" s="17"/>
      <c r="J236" s="17"/>
      <c r="K236" s="17"/>
      <c r="L236" s="52">
        <v>20840.37</v>
      </c>
      <c r="M236" s="53"/>
      <c r="N236" s="53"/>
      <c r="O236" s="54"/>
      <c r="BP236" s="33"/>
      <c r="BQ236" s="41"/>
    </row>
    <row r="237" spans="1:69" s="3" customFormat="1" ht="67.5" x14ac:dyDescent="0.25">
      <c r="A237" s="35" t="s">
        <v>434</v>
      </c>
      <c r="B237" s="36" t="s">
        <v>1971</v>
      </c>
      <c r="C237" s="432" t="s">
        <v>1972</v>
      </c>
      <c r="D237" s="432"/>
      <c r="E237" s="432"/>
      <c r="F237" s="35" t="s">
        <v>1973</v>
      </c>
      <c r="G237" s="55">
        <v>15</v>
      </c>
      <c r="H237" s="39" t="s">
        <v>1974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BP237" s="33"/>
      <c r="BQ237" s="41" t="s">
        <v>1972</v>
      </c>
    </row>
    <row r="238" spans="1:69" s="3" customFormat="1" ht="15" x14ac:dyDescent="0.25">
      <c r="A238" s="47"/>
      <c r="B238" s="48"/>
      <c r="C238" s="48"/>
      <c r="D238" s="48"/>
      <c r="E238" s="49" t="s">
        <v>2718</v>
      </c>
      <c r="F238" s="49"/>
      <c r="G238" s="50"/>
      <c r="H238" s="51"/>
      <c r="I238" s="17"/>
      <c r="J238" s="17"/>
      <c r="K238" s="17"/>
      <c r="L238" s="52">
        <v>33036.129999999997</v>
      </c>
      <c r="M238" s="53"/>
      <c r="N238" s="53"/>
      <c r="O238" s="54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2719</v>
      </c>
      <c r="F239" s="49"/>
      <c r="G239" s="50"/>
      <c r="H239" s="51"/>
      <c r="I239" s="17"/>
      <c r="J239" s="17"/>
      <c r="K239" s="17"/>
      <c r="L239" s="52">
        <v>14847.7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47</v>
      </c>
      <c r="F240" s="49"/>
      <c r="G240" s="50"/>
      <c r="H240" s="51"/>
      <c r="I240" s="17"/>
      <c r="J240" s="17"/>
      <c r="K240" s="17"/>
      <c r="L240" s="52">
        <v>186593.16</v>
      </c>
      <c r="M240" s="53"/>
      <c r="N240" s="53"/>
      <c r="O240" s="54"/>
      <c r="BP240" s="33"/>
      <c r="BQ240" s="41"/>
    </row>
    <row r="241" spans="1:69" s="3" customFormat="1" ht="67.5" x14ac:dyDescent="0.25">
      <c r="A241" s="35" t="s">
        <v>438</v>
      </c>
      <c r="B241" s="36" t="s">
        <v>2720</v>
      </c>
      <c r="C241" s="432" t="s">
        <v>1986</v>
      </c>
      <c r="D241" s="432"/>
      <c r="E241" s="432"/>
      <c r="F241" s="35" t="s">
        <v>265</v>
      </c>
      <c r="G241" s="55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BP241" s="33"/>
      <c r="BQ241" s="41" t="s">
        <v>1986</v>
      </c>
    </row>
    <row r="242" spans="1:69" s="3" customFormat="1" ht="67.5" x14ac:dyDescent="0.25">
      <c r="A242" s="35" t="s">
        <v>1457</v>
      </c>
      <c r="B242" s="36" t="s">
        <v>1940</v>
      </c>
      <c r="C242" s="432" t="s">
        <v>824</v>
      </c>
      <c r="D242" s="432"/>
      <c r="E242" s="432"/>
      <c r="F242" s="35" t="s">
        <v>437</v>
      </c>
      <c r="G242" s="55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BP242" s="33"/>
      <c r="BQ242" s="41" t="s">
        <v>824</v>
      </c>
    </row>
    <row r="243" spans="1:69" s="3" customFormat="1" ht="67.5" x14ac:dyDescent="0.25">
      <c r="A243" s="35" t="s">
        <v>450</v>
      </c>
      <c r="B243" s="36" t="s">
        <v>2721</v>
      </c>
      <c r="C243" s="432" t="s">
        <v>2722</v>
      </c>
      <c r="D243" s="432"/>
      <c r="E243" s="432"/>
      <c r="F243" s="35" t="s">
        <v>437</v>
      </c>
      <c r="G243" s="55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BP243" s="33"/>
      <c r="BQ243" s="41" t="s">
        <v>2722</v>
      </c>
    </row>
    <row r="244" spans="1:69" s="3" customFormat="1" ht="67.5" x14ac:dyDescent="0.25">
      <c r="A244" s="35" t="s">
        <v>1708</v>
      </c>
      <c r="B244" s="36" t="s">
        <v>1960</v>
      </c>
      <c r="C244" s="432" t="s">
        <v>1961</v>
      </c>
      <c r="D244" s="432"/>
      <c r="E244" s="432"/>
      <c r="F244" s="35" t="s">
        <v>437</v>
      </c>
      <c r="G244" s="55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BP244" s="33"/>
      <c r="BQ244" s="41" t="s">
        <v>1961</v>
      </c>
    </row>
    <row r="245" spans="1:69" s="3" customFormat="1" ht="67.5" x14ac:dyDescent="0.25">
      <c r="A245" s="35" t="s">
        <v>462</v>
      </c>
      <c r="B245" s="36" t="s">
        <v>1988</v>
      </c>
      <c r="C245" s="432" t="s">
        <v>1989</v>
      </c>
      <c r="D245" s="432"/>
      <c r="E245" s="432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</row>
    <row r="246" spans="1:69" s="3" customFormat="1" ht="15" x14ac:dyDescent="0.25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</row>
    <row r="250" spans="1:69" s="3" customFormat="1" ht="67.5" x14ac:dyDescent="0.25">
      <c r="A250" s="35" t="s">
        <v>464</v>
      </c>
      <c r="B250" s="36" t="s">
        <v>2318</v>
      </c>
      <c r="C250" s="432" t="s">
        <v>1998</v>
      </c>
      <c r="D250" s="432"/>
      <c r="E250" s="432"/>
      <c r="F250" s="35" t="s">
        <v>2406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</row>
    <row r="251" spans="1:69" s="3" customFormat="1" ht="15" x14ac:dyDescent="0.25">
      <c r="A251" s="434" t="s">
        <v>2723</v>
      </c>
      <c r="B251" s="435"/>
      <c r="C251" s="435"/>
      <c r="D251" s="435"/>
      <c r="E251" s="435"/>
      <c r="F251" s="435"/>
      <c r="G251" s="435"/>
      <c r="H251" s="435"/>
      <c r="I251" s="435"/>
      <c r="J251" s="435"/>
      <c r="K251" s="435"/>
      <c r="L251" s="435"/>
      <c r="M251" s="435"/>
      <c r="N251" s="435"/>
      <c r="O251" s="436"/>
      <c r="BP251" s="33" t="s">
        <v>2723</v>
      </c>
      <c r="BQ251" s="41"/>
    </row>
    <row r="252" spans="1:69" s="3" customFormat="1" ht="67.5" x14ac:dyDescent="0.25">
      <c r="A252" s="35" t="s">
        <v>466</v>
      </c>
      <c r="B252" s="36" t="s">
        <v>737</v>
      </c>
      <c r="C252" s="432" t="s">
        <v>738</v>
      </c>
      <c r="D252" s="432"/>
      <c r="E252" s="432"/>
      <c r="F252" s="35" t="s">
        <v>739</v>
      </c>
      <c r="G252" s="38">
        <v>1.9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4002</v>
      </c>
      <c r="O252" s="39">
        <v>700.65</v>
      </c>
      <c r="BP252" s="33"/>
      <c r="BQ252" s="41" t="s">
        <v>738</v>
      </c>
    </row>
    <row r="253" spans="1:69" s="3" customFormat="1" ht="15" x14ac:dyDescent="0.25">
      <c r="A253" s="42"/>
      <c r="B253" s="43"/>
      <c r="C253" s="44" t="s">
        <v>4003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4004</v>
      </c>
      <c r="F254" s="49"/>
      <c r="G254" s="50"/>
      <c r="H254" s="51"/>
      <c r="I254" s="17"/>
      <c r="J254" s="17"/>
      <c r="K254" s="17"/>
      <c r="L254" s="52">
        <v>8874.56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4005</v>
      </c>
      <c r="F255" s="49"/>
      <c r="G255" s="50"/>
      <c r="H255" s="51"/>
      <c r="I255" s="17"/>
      <c r="J255" s="17"/>
      <c r="K255" s="17"/>
      <c r="L255" s="52">
        <v>4666.01</v>
      </c>
      <c r="M255" s="53"/>
      <c r="N255" s="53"/>
      <c r="O255" s="54"/>
      <c r="BP255" s="33"/>
      <c r="BQ255" s="41"/>
    </row>
    <row r="256" spans="1:69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24836.34</v>
      </c>
      <c r="M256" s="53"/>
      <c r="N256" s="53"/>
      <c r="O256" s="54"/>
      <c r="BP256" s="33"/>
      <c r="BQ256" s="41"/>
    </row>
    <row r="257" spans="1:69" s="3" customFormat="1" ht="67.5" x14ac:dyDescent="0.25">
      <c r="A257" s="35" t="s">
        <v>469</v>
      </c>
      <c r="B257" s="36" t="s">
        <v>2979</v>
      </c>
      <c r="C257" s="432" t="s">
        <v>2329</v>
      </c>
      <c r="D257" s="432"/>
      <c r="E257" s="432"/>
      <c r="F257" s="35" t="s">
        <v>265</v>
      </c>
      <c r="G257" s="55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BP257" s="33"/>
      <c r="BQ257" s="41" t="s">
        <v>2329</v>
      </c>
    </row>
    <row r="258" spans="1:69" s="3" customFormat="1" ht="15" x14ac:dyDescent="0.25">
      <c r="A258" s="42"/>
      <c r="B258" s="43"/>
      <c r="C258" s="44" t="s">
        <v>1568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67.5" x14ac:dyDescent="0.25">
      <c r="A259" s="35" t="s">
        <v>478</v>
      </c>
      <c r="B259" s="36" t="s">
        <v>2378</v>
      </c>
      <c r="C259" s="432" t="s">
        <v>2383</v>
      </c>
      <c r="D259" s="432"/>
      <c r="E259" s="432"/>
      <c r="F259" s="35" t="s">
        <v>437</v>
      </c>
      <c r="G259" s="55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BP259" s="33"/>
      <c r="BQ259" s="41" t="s">
        <v>2383</v>
      </c>
    </row>
    <row r="260" spans="1:69" s="3" customFormat="1" ht="67.5" x14ac:dyDescent="0.25">
      <c r="A260" s="35" t="s">
        <v>480</v>
      </c>
      <c r="B260" s="36" t="s">
        <v>2378</v>
      </c>
      <c r="C260" s="432" t="s">
        <v>2389</v>
      </c>
      <c r="D260" s="432"/>
      <c r="E260" s="432"/>
      <c r="F260" s="35" t="s">
        <v>437</v>
      </c>
      <c r="G260" s="55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BP260" s="33"/>
      <c r="BQ260" s="41" t="s">
        <v>2389</v>
      </c>
    </row>
    <row r="261" spans="1:69" s="3" customFormat="1" ht="67.5" x14ac:dyDescent="0.25">
      <c r="A261" s="35" t="s">
        <v>482</v>
      </c>
      <c r="B261" s="36" t="s">
        <v>2378</v>
      </c>
      <c r="C261" s="432" t="s">
        <v>2391</v>
      </c>
      <c r="D261" s="432"/>
      <c r="E261" s="432"/>
      <c r="F261" s="35" t="s">
        <v>437</v>
      </c>
      <c r="G261" s="55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BP261" s="33"/>
      <c r="BQ261" s="41" t="s">
        <v>2391</v>
      </c>
    </row>
    <row r="262" spans="1:69" s="3" customFormat="1" ht="67.5" x14ac:dyDescent="0.25">
      <c r="A262" s="35" t="s">
        <v>484</v>
      </c>
      <c r="B262" s="36" t="s">
        <v>2450</v>
      </c>
      <c r="C262" s="432" t="s">
        <v>2451</v>
      </c>
      <c r="D262" s="432"/>
      <c r="E262" s="432"/>
      <c r="F262" s="35" t="s">
        <v>739</v>
      </c>
      <c r="G262" s="38">
        <v>1.1000000000000001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4006</v>
      </c>
      <c r="O262" s="39">
        <v>3978.35</v>
      </c>
      <c r="BP262" s="33"/>
      <c r="BQ262" s="41" t="s">
        <v>2451</v>
      </c>
    </row>
    <row r="263" spans="1:69" s="3" customFormat="1" ht="15" x14ac:dyDescent="0.25">
      <c r="A263" s="42"/>
      <c r="B263" s="43"/>
      <c r="C263" s="44" t="s">
        <v>3189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4007</v>
      </c>
      <c r="F264" s="49"/>
      <c r="G264" s="50"/>
      <c r="H264" s="51"/>
      <c r="I264" s="17"/>
      <c r="J264" s="17"/>
      <c r="K264" s="17"/>
      <c r="L264" s="52">
        <v>14249.28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4008</v>
      </c>
      <c r="F265" s="49"/>
      <c r="G265" s="50"/>
      <c r="H265" s="51"/>
      <c r="I265" s="17"/>
      <c r="J265" s="17"/>
      <c r="K265" s="17"/>
      <c r="L265" s="52">
        <v>7491.89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58293.85</v>
      </c>
      <c r="M266" s="53"/>
      <c r="N266" s="53"/>
      <c r="O266" s="54"/>
      <c r="BP266" s="33"/>
      <c r="BQ266" s="41"/>
    </row>
    <row r="267" spans="1:69" s="3" customFormat="1" ht="67.5" x14ac:dyDescent="0.25">
      <c r="A267" s="35" t="s">
        <v>486</v>
      </c>
      <c r="B267" s="36" t="s">
        <v>2459</v>
      </c>
      <c r="C267" s="432" t="s">
        <v>2732</v>
      </c>
      <c r="D267" s="432"/>
      <c r="E267" s="432"/>
      <c r="F267" s="35" t="s">
        <v>265</v>
      </c>
      <c r="G267" s="38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BP267" s="33"/>
      <c r="BQ267" s="41" t="s">
        <v>2732</v>
      </c>
    </row>
    <row r="268" spans="1:69" s="3" customFormat="1" ht="15" x14ac:dyDescent="0.25">
      <c r="A268" s="42"/>
      <c r="B268" s="43"/>
      <c r="C268" s="44" t="s">
        <v>274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67.5" x14ac:dyDescent="0.25">
      <c r="A269" s="35" t="s">
        <v>487</v>
      </c>
      <c r="B269" s="36" t="s">
        <v>2463</v>
      </c>
      <c r="C269" s="432" t="s">
        <v>2464</v>
      </c>
      <c r="D269" s="432"/>
      <c r="E269" s="432"/>
      <c r="F269" s="35" t="s">
        <v>437</v>
      </c>
      <c r="G269" s="55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BP269" s="33"/>
      <c r="BQ269" s="41" t="s">
        <v>2464</v>
      </c>
    </row>
    <row r="270" spans="1:69" s="3" customFormat="1" ht="67.5" x14ac:dyDescent="0.25">
      <c r="A270" s="35" t="s">
        <v>488</v>
      </c>
      <c r="B270" s="36" t="s">
        <v>2463</v>
      </c>
      <c r="C270" s="432" t="s">
        <v>2466</v>
      </c>
      <c r="D270" s="432"/>
      <c r="E270" s="432"/>
      <c r="F270" s="35" t="s">
        <v>437</v>
      </c>
      <c r="G270" s="55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BP270" s="33"/>
      <c r="BQ270" s="41" t="s">
        <v>2466</v>
      </c>
    </row>
    <row r="271" spans="1:69" s="3" customFormat="1" ht="67.5" x14ac:dyDescent="0.25">
      <c r="A271" s="35" t="s">
        <v>490</v>
      </c>
      <c r="B271" s="36" t="s">
        <v>2430</v>
      </c>
      <c r="C271" s="432" t="s">
        <v>2431</v>
      </c>
      <c r="D271" s="432"/>
      <c r="E271" s="432"/>
      <c r="F271" s="35" t="s">
        <v>437</v>
      </c>
      <c r="G271" s="55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BP271" s="33"/>
      <c r="BQ271" s="41" t="s">
        <v>2431</v>
      </c>
    </row>
    <row r="272" spans="1:69" s="3" customFormat="1" ht="67.5" x14ac:dyDescent="0.25">
      <c r="A272" s="35" t="s">
        <v>492</v>
      </c>
      <c r="B272" s="36" t="s">
        <v>2430</v>
      </c>
      <c r="C272" s="432" t="s">
        <v>2433</v>
      </c>
      <c r="D272" s="432"/>
      <c r="E272" s="432"/>
      <c r="F272" s="35" t="s">
        <v>437</v>
      </c>
      <c r="G272" s="55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BP272" s="33"/>
      <c r="BQ272" s="41" t="s">
        <v>2433</v>
      </c>
    </row>
    <row r="273" spans="1:69" s="3" customFormat="1" ht="67.5" x14ac:dyDescent="0.25">
      <c r="A273" s="35" t="s">
        <v>493</v>
      </c>
      <c r="B273" s="36" t="s">
        <v>2443</v>
      </c>
      <c r="C273" s="432" t="s">
        <v>2444</v>
      </c>
      <c r="D273" s="432"/>
      <c r="E273" s="432"/>
      <c r="F273" s="35" t="s">
        <v>265</v>
      </c>
      <c r="G273" s="55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BP273" s="33"/>
      <c r="BQ273" s="41" t="s">
        <v>2444</v>
      </c>
    </row>
    <row r="274" spans="1:69" s="3" customFormat="1" ht="67.5" x14ac:dyDescent="0.25">
      <c r="A274" s="35" t="s">
        <v>494</v>
      </c>
      <c r="B274" s="36" t="s">
        <v>2440</v>
      </c>
      <c r="C274" s="432" t="s">
        <v>2441</v>
      </c>
      <c r="D274" s="432"/>
      <c r="E274" s="432"/>
      <c r="F274" s="35" t="s">
        <v>437</v>
      </c>
      <c r="G274" s="55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BP274" s="33"/>
      <c r="BQ274" s="41" t="s">
        <v>2441</v>
      </c>
    </row>
    <row r="275" spans="1:69" s="3" customFormat="1" ht="67.5" x14ac:dyDescent="0.25">
      <c r="A275" s="35" t="s">
        <v>495</v>
      </c>
      <c r="B275" s="36" t="s">
        <v>324</v>
      </c>
      <c r="C275" s="432" t="s">
        <v>325</v>
      </c>
      <c r="D275" s="432"/>
      <c r="E275" s="432"/>
      <c r="F275" s="35" t="s">
        <v>326</v>
      </c>
      <c r="G275" s="55">
        <v>2</v>
      </c>
      <c r="H275" s="39" t="s">
        <v>1438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BP275" s="33"/>
      <c r="BQ275" s="41" t="s">
        <v>325</v>
      </c>
    </row>
    <row r="276" spans="1:69" s="3" customFormat="1" ht="15" x14ac:dyDescent="0.25">
      <c r="A276" s="47"/>
      <c r="B276" s="48"/>
      <c r="C276" s="48"/>
      <c r="D276" s="48"/>
      <c r="E276" s="49" t="s">
        <v>2990</v>
      </c>
      <c r="F276" s="49"/>
      <c r="G276" s="50"/>
      <c r="H276" s="51"/>
      <c r="I276" s="17"/>
      <c r="J276" s="17"/>
      <c r="K276" s="17"/>
      <c r="L276" s="52">
        <v>348.34</v>
      </c>
      <c r="M276" s="53"/>
      <c r="N276" s="53"/>
      <c r="O276" s="54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2991</v>
      </c>
      <c r="F277" s="49"/>
      <c r="G277" s="50"/>
      <c r="H277" s="51"/>
      <c r="I277" s="17"/>
      <c r="J277" s="17"/>
      <c r="K277" s="17"/>
      <c r="L277" s="52">
        <v>183.15</v>
      </c>
      <c r="M277" s="53"/>
      <c r="N277" s="53"/>
      <c r="O277" s="54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47</v>
      </c>
      <c r="F278" s="49"/>
      <c r="G278" s="50"/>
      <c r="H278" s="51"/>
      <c r="I278" s="17"/>
      <c r="J278" s="17"/>
      <c r="K278" s="17"/>
      <c r="L278" s="52">
        <v>917.14</v>
      </c>
      <c r="M278" s="53"/>
      <c r="N278" s="53"/>
      <c r="O278" s="54"/>
      <c r="BP278" s="33"/>
      <c r="BQ278" s="41"/>
    </row>
    <row r="279" spans="1:69" s="3" customFormat="1" ht="67.5" x14ac:dyDescent="0.25">
      <c r="A279" s="35" t="s">
        <v>496</v>
      </c>
      <c r="B279" s="36" t="s">
        <v>2733</v>
      </c>
      <c r="C279" s="432" t="s">
        <v>2734</v>
      </c>
      <c r="D279" s="432"/>
      <c r="E279" s="432"/>
      <c r="F279" s="35" t="s">
        <v>437</v>
      </c>
      <c r="G279" s="55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BP279" s="33"/>
      <c r="BQ279" s="41" t="s">
        <v>2734</v>
      </c>
    </row>
    <row r="280" spans="1:69" s="3" customFormat="1" ht="67.5" x14ac:dyDescent="0.25">
      <c r="A280" s="35" t="s">
        <v>498</v>
      </c>
      <c r="B280" s="36" t="s">
        <v>1757</v>
      </c>
      <c r="C280" s="432" t="s">
        <v>1758</v>
      </c>
      <c r="D280" s="432"/>
      <c r="E280" s="432"/>
      <c r="F280" s="35" t="s">
        <v>238</v>
      </c>
      <c r="G280" s="56">
        <v>0.75</v>
      </c>
      <c r="H280" s="39" t="s">
        <v>1759</v>
      </c>
      <c r="I280" s="39" t="s">
        <v>1760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3636</v>
      </c>
      <c r="O280" s="39">
        <v>3871.58</v>
      </c>
      <c r="BP280" s="33"/>
      <c r="BQ280" s="41" t="s">
        <v>1758</v>
      </c>
    </row>
    <row r="281" spans="1:69" s="3" customFormat="1" ht="15" x14ac:dyDescent="0.25">
      <c r="A281" s="42"/>
      <c r="B281" s="43"/>
      <c r="C281" s="44" t="s">
        <v>3637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5" x14ac:dyDescent="0.25">
      <c r="A282" s="47"/>
      <c r="B282" s="48"/>
      <c r="C282" s="48"/>
      <c r="D282" s="48"/>
      <c r="E282" s="49" t="s">
        <v>3638</v>
      </c>
      <c r="F282" s="49"/>
      <c r="G282" s="50"/>
      <c r="H282" s="51"/>
      <c r="I282" s="17"/>
      <c r="J282" s="17"/>
      <c r="K282" s="17"/>
      <c r="L282" s="52">
        <v>9412.89</v>
      </c>
      <c r="M282" s="53"/>
      <c r="N282" s="53"/>
      <c r="O282" s="54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3639</v>
      </c>
      <c r="F283" s="49"/>
      <c r="G283" s="50"/>
      <c r="H283" s="51"/>
      <c r="I283" s="17"/>
      <c r="J283" s="17"/>
      <c r="K283" s="17"/>
      <c r="L283" s="52">
        <v>4949.05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29572.59</v>
      </c>
      <c r="M284" s="53"/>
      <c r="N284" s="53"/>
      <c r="O284" s="54"/>
      <c r="BP284" s="33"/>
      <c r="BQ284" s="41"/>
    </row>
    <row r="285" spans="1:69" s="3" customFormat="1" ht="67.5" x14ac:dyDescent="0.25">
      <c r="A285" s="35" t="s">
        <v>500</v>
      </c>
      <c r="B285" s="36" t="s">
        <v>2281</v>
      </c>
      <c r="C285" s="432" t="s">
        <v>2738</v>
      </c>
      <c r="D285" s="432"/>
      <c r="E285" s="432"/>
      <c r="F285" s="35" t="s">
        <v>265</v>
      </c>
      <c r="G285" s="56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BP285" s="33"/>
      <c r="BQ285" s="41" t="s">
        <v>2738</v>
      </c>
    </row>
    <row r="286" spans="1:69" s="3" customFormat="1" ht="15" x14ac:dyDescent="0.25">
      <c r="A286" s="42"/>
      <c r="B286" s="43"/>
      <c r="C286" s="44" t="s">
        <v>3640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6"/>
      <c r="BP286" s="33"/>
      <c r="BQ286" s="41"/>
    </row>
    <row r="287" spans="1:69" s="3" customFormat="1" ht="15" x14ac:dyDescent="0.25">
      <c r="A287" s="434" t="s">
        <v>2739</v>
      </c>
      <c r="B287" s="435"/>
      <c r="C287" s="435"/>
      <c r="D287" s="435"/>
      <c r="E287" s="435"/>
      <c r="F287" s="435"/>
      <c r="G287" s="435"/>
      <c r="H287" s="435"/>
      <c r="I287" s="435"/>
      <c r="J287" s="435"/>
      <c r="K287" s="435"/>
      <c r="L287" s="435"/>
      <c r="M287" s="435"/>
      <c r="N287" s="435"/>
      <c r="O287" s="436"/>
      <c r="BP287" s="33" t="s">
        <v>2739</v>
      </c>
      <c r="BQ287" s="41"/>
    </row>
    <row r="288" spans="1:69" s="3" customFormat="1" ht="67.5" x14ac:dyDescent="0.25">
      <c r="A288" s="35" t="s">
        <v>502</v>
      </c>
      <c r="B288" s="36" t="s">
        <v>1717</v>
      </c>
      <c r="C288" s="432" t="s">
        <v>1718</v>
      </c>
      <c r="D288" s="432"/>
      <c r="E288" s="432"/>
      <c r="F288" s="35" t="s">
        <v>374</v>
      </c>
      <c r="G288" s="57">
        <v>0.40472399999999997</v>
      </c>
      <c r="H288" s="39" t="s">
        <v>1719</v>
      </c>
      <c r="I288" s="39" t="s">
        <v>1720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4009</v>
      </c>
      <c r="O288" s="39">
        <v>258.10000000000002</v>
      </c>
      <c r="BP288" s="33"/>
      <c r="BQ288" s="41" t="s">
        <v>1718</v>
      </c>
    </row>
    <row r="289" spans="1:69" s="3" customFormat="1" ht="15" x14ac:dyDescent="0.25">
      <c r="A289" s="42"/>
      <c r="B289" s="43"/>
      <c r="C289" s="44" t="s">
        <v>4010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4011</v>
      </c>
      <c r="F290" s="49"/>
      <c r="G290" s="50"/>
      <c r="H290" s="51"/>
      <c r="I290" s="17"/>
      <c r="J290" s="17"/>
      <c r="K290" s="17"/>
      <c r="L290" s="52">
        <v>9162.9699999999993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4012</v>
      </c>
      <c r="F291" s="49"/>
      <c r="G291" s="50"/>
      <c r="H291" s="51"/>
      <c r="I291" s="17"/>
      <c r="J291" s="17"/>
      <c r="K291" s="17"/>
      <c r="L291" s="52">
        <v>4817.6400000000003</v>
      </c>
      <c r="M291" s="53"/>
      <c r="N291" s="53"/>
      <c r="O291" s="54"/>
      <c r="BP291" s="33"/>
      <c r="BQ291" s="41"/>
    </row>
    <row r="292" spans="1:69" s="3" customFormat="1" ht="15" x14ac:dyDescent="0.25">
      <c r="A292" s="47"/>
      <c r="B292" s="48"/>
      <c r="C292" s="48"/>
      <c r="D292" s="48"/>
      <c r="E292" s="49" t="s">
        <v>47</v>
      </c>
      <c r="F292" s="49"/>
      <c r="G292" s="50"/>
      <c r="H292" s="51"/>
      <c r="I292" s="17"/>
      <c r="J292" s="17"/>
      <c r="K292" s="17"/>
      <c r="L292" s="52">
        <v>25520.959999999999</v>
      </c>
      <c r="M292" s="53"/>
      <c r="N292" s="53"/>
      <c r="O292" s="54"/>
      <c r="BP292" s="33"/>
      <c r="BQ292" s="41"/>
    </row>
    <row r="293" spans="1:69" s="3" customFormat="1" ht="67.5" x14ac:dyDescent="0.25">
      <c r="A293" s="35" t="s">
        <v>504</v>
      </c>
      <c r="B293" s="36" t="s">
        <v>1701</v>
      </c>
      <c r="C293" s="432" t="s">
        <v>2744</v>
      </c>
      <c r="D293" s="432"/>
      <c r="E293" s="432"/>
      <c r="F293" s="35" t="s">
        <v>437</v>
      </c>
      <c r="G293" s="55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BP293" s="33"/>
      <c r="BQ293" s="41" t="s">
        <v>2744</v>
      </c>
    </row>
    <row r="294" spans="1:69" s="3" customFormat="1" ht="15" x14ac:dyDescent="0.25">
      <c r="A294" s="42"/>
      <c r="B294" s="43"/>
      <c r="C294" s="44" t="s">
        <v>2747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69" s="3" customFormat="1" ht="67.5" x14ac:dyDescent="0.25">
      <c r="A295" s="35" t="s">
        <v>506</v>
      </c>
      <c r="B295" s="36" t="s">
        <v>1701</v>
      </c>
      <c r="C295" s="432" t="s">
        <v>2746</v>
      </c>
      <c r="D295" s="432"/>
      <c r="E295" s="432"/>
      <c r="F295" s="35" t="s">
        <v>437</v>
      </c>
      <c r="G295" s="55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BP295" s="33"/>
      <c r="BQ295" s="41" t="s">
        <v>2746</v>
      </c>
    </row>
    <row r="296" spans="1:69" s="3" customFormat="1" ht="15" x14ac:dyDescent="0.25">
      <c r="A296" s="42"/>
      <c r="B296" s="43"/>
      <c r="C296" s="44" t="s">
        <v>4013</v>
      </c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6"/>
      <c r="BP296" s="33"/>
      <c r="BQ296" s="41"/>
    </row>
    <row r="297" spans="1:69" s="3" customFormat="1" ht="67.5" x14ac:dyDescent="0.25">
      <c r="A297" s="35" t="s">
        <v>508</v>
      </c>
      <c r="B297" s="36" t="s">
        <v>1701</v>
      </c>
      <c r="C297" s="432" t="s">
        <v>2748</v>
      </c>
      <c r="D297" s="432"/>
      <c r="E297" s="432"/>
      <c r="F297" s="35" t="s">
        <v>437</v>
      </c>
      <c r="G297" s="55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BP297" s="33"/>
      <c r="BQ297" s="41" t="s">
        <v>2748</v>
      </c>
    </row>
    <row r="298" spans="1:69" s="3" customFormat="1" ht="67.5" x14ac:dyDescent="0.25">
      <c r="A298" s="35" t="s">
        <v>510</v>
      </c>
      <c r="B298" s="36" t="s">
        <v>1701</v>
      </c>
      <c r="C298" s="432" t="s">
        <v>2749</v>
      </c>
      <c r="D298" s="432"/>
      <c r="E298" s="432"/>
      <c r="F298" s="35" t="s">
        <v>437</v>
      </c>
      <c r="G298" s="55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BP298" s="33"/>
      <c r="BQ298" s="41" t="s">
        <v>2749</v>
      </c>
    </row>
    <row r="299" spans="1:69" s="3" customFormat="1" ht="67.5" x14ac:dyDescent="0.25">
      <c r="A299" s="35" t="s">
        <v>511</v>
      </c>
      <c r="B299" s="36" t="s">
        <v>1701</v>
      </c>
      <c r="C299" s="432" t="s">
        <v>2750</v>
      </c>
      <c r="D299" s="432"/>
      <c r="E299" s="432"/>
      <c r="F299" s="35" t="s">
        <v>437</v>
      </c>
      <c r="G299" s="55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BP299" s="33"/>
      <c r="BQ299" s="41" t="s">
        <v>2750</v>
      </c>
    </row>
    <row r="300" spans="1:69" s="3" customFormat="1" ht="67.5" x14ac:dyDescent="0.25">
      <c r="A300" s="35" t="s">
        <v>515</v>
      </c>
      <c r="B300" s="36" t="s">
        <v>1701</v>
      </c>
      <c r="C300" s="432" t="s">
        <v>4014</v>
      </c>
      <c r="D300" s="432"/>
      <c r="E300" s="432"/>
      <c r="F300" s="35" t="s">
        <v>437</v>
      </c>
      <c r="G300" s="55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BP300" s="33"/>
      <c r="BQ300" s="41" t="s">
        <v>4014</v>
      </c>
    </row>
    <row r="301" spans="1:69" s="3" customFormat="1" ht="67.5" x14ac:dyDescent="0.25">
      <c r="A301" s="35" t="s">
        <v>517</v>
      </c>
      <c r="B301" s="36" t="s">
        <v>1701</v>
      </c>
      <c r="C301" s="432" t="s">
        <v>3221</v>
      </c>
      <c r="D301" s="432"/>
      <c r="E301" s="432"/>
      <c r="F301" s="35" t="s">
        <v>437</v>
      </c>
      <c r="G301" s="55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BP301" s="33"/>
      <c r="BQ301" s="41" t="s">
        <v>3221</v>
      </c>
    </row>
    <row r="302" spans="1:69" s="3" customFormat="1" ht="67.5" x14ac:dyDescent="0.25">
      <c r="A302" s="35" t="s">
        <v>522</v>
      </c>
      <c r="B302" s="36" t="s">
        <v>1701</v>
      </c>
      <c r="C302" s="432" t="s">
        <v>2751</v>
      </c>
      <c r="D302" s="432"/>
      <c r="E302" s="432"/>
      <c r="F302" s="35" t="s">
        <v>437</v>
      </c>
      <c r="G302" s="55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BP302" s="33"/>
      <c r="BQ302" s="41" t="s">
        <v>2751</v>
      </c>
    </row>
    <row r="303" spans="1:69" s="3" customFormat="1" ht="67.5" x14ac:dyDescent="0.25">
      <c r="A303" s="35" t="s">
        <v>1785</v>
      </c>
      <c r="B303" s="36" t="s">
        <v>1701</v>
      </c>
      <c r="C303" s="432" t="s">
        <v>2752</v>
      </c>
      <c r="D303" s="432"/>
      <c r="E303" s="432"/>
      <c r="F303" s="35" t="s">
        <v>437</v>
      </c>
      <c r="G303" s="55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BP303" s="33"/>
      <c r="BQ303" s="41" t="s">
        <v>2752</v>
      </c>
    </row>
    <row r="304" spans="1:69" s="3" customFormat="1" ht="67.5" x14ac:dyDescent="0.25">
      <c r="A304" s="35" t="s">
        <v>529</v>
      </c>
      <c r="B304" s="36" t="s">
        <v>1727</v>
      </c>
      <c r="C304" s="432" t="s">
        <v>1728</v>
      </c>
      <c r="D304" s="432"/>
      <c r="E304" s="432"/>
      <c r="F304" s="35" t="s">
        <v>174</v>
      </c>
      <c r="G304" s="38">
        <v>0.4</v>
      </c>
      <c r="H304" s="39" t="s">
        <v>1729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3876</v>
      </c>
      <c r="O304" s="39">
        <v>231.02</v>
      </c>
      <c r="BP304" s="33"/>
      <c r="BQ304" s="41" t="s">
        <v>1728</v>
      </c>
    </row>
    <row r="305" spans="1:69" s="3" customFormat="1" ht="15" x14ac:dyDescent="0.25">
      <c r="A305" s="42"/>
      <c r="B305" s="43"/>
      <c r="C305" s="44" t="s">
        <v>251</v>
      </c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6"/>
      <c r="BP305" s="33"/>
      <c r="BQ305" s="41"/>
    </row>
    <row r="306" spans="1:69" s="3" customFormat="1" ht="15" x14ac:dyDescent="0.25">
      <c r="A306" s="47"/>
      <c r="B306" s="48"/>
      <c r="C306" s="48"/>
      <c r="D306" s="48"/>
      <c r="E306" s="49" t="s">
        <v>3877</v>
      </c>
      <c r="F306" s="49"/>
      <c r="G306" s="50"/>
      <c r="H306" s="51"/>
      <c r="I306" s="17"/>
      <c r="J306" s="17"/>
      <c r="K306" s="17"/>
      <c r="L306" s="52">
        <v>4168.53</v>
      </c>
      <c r="M306" s="53"/>
      <c r="N306" s="53"/>
      <c r="O306" s="54"/>
      <c r="BP306" s="33"/>
      <c r="BQ306" s="41"/>
    </row>
    <row r="307" spans="1:69" s="3" customFormat="1" ht="15" x14ac:dyDescent="0.25">
      <c r="A307" s="47"/>
      <c r="B307" s="48"/>
      <c r="C307" s="48"/>
      <c r="D307" s="48"/>
      <c r="E307" s="49" t="s">
        <v>3878</v>
      </c>
      <c r="F307" s="49"/>
      <c r="G307" s="50"/>
      <c r="H307" s="51"/>
      <c r="I307" s="17"/>
      <c r="J307" s="17"/>
      <c r="K307" s="17"/>
      <c r="L307" s="52">
        <v>2191.6999999999998</v>
      </c>
      <c r="M307" s="53"/>
      <c r="N307" s="53"/>
      <c r="O307" s="54"/>
      <c r="BP307" s="33"/>
      <c r="BQ307" s="41"/>
    </row>
    <row r="308" spans="1:69" s="3" customFormat="1" ht="15" x14ac:dyDescent="0.25">
      <c r="A308" s="47"/>
      <c r="B308" s="48"/>
      <c r="C308" s="48"/>
      <c r="D308" s="48"/>
      <c r="E308" s="49" t="s">
        <v>47</v>
      </c>
      <c r="F308" s="49"/>
      <c r="G308" s="50"/>
      <c r="H308" s="51"/>
      <c r="I308" s="17"/>
      <c r="J308" s="17"/>
      <c r="K308" s="17"/>
      <c r="L308" s="52">
        <v>11668.52</v>
      </c>
      <c r="M308" s="53"/>
      <c r="N308" s="53"/>
      <c r="O308" s="54"/>
      <c r="BP308" s="33"/>
      <c r="BQ308" s="41"/>
    </row>
    <row r="309" spans="1:69" s="3" customFormat="1" ht="67.5" x14ac:dyDescent="0.25">
      <c r="A309" s="35" t="s">
        <v>531</v>
      </c>
      <c r="B309" s="36" t="s">
        <v>1734</v>
      </c>
      <c r="C309" s="432" t="s">
        <v>1735</v>
      </c>
      <c r="D309" s="432"/>
      <c r="E309" s="432"/>
      <c r="F309" s="35" t="s">
        <v>437</v>
      </c>
      <c r="G309" s="55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BP309" s="33"/>
      <c r="BQ309" s="41" t="s">
        <v>1735</v>
      </c>
    </row>
    <row r="310" spans="1:69" s="3" customFormat="1" ht="67.5" x14ac:dyDescent="0.25">
      <c r="A310" s="35" t="s">
        <v>533</v>
      </c>
      <c r="B310" s="36" t="s">
        <v>1727</v>
      </c>
      <c r="C310" s="432" t="s">
        <v>1728</v>
      </c>
      <c r="D310" s="432"/>
      <c r="E310" s="432"/>
      <c r="F310" s="35" t="s">
        <v>174</v>
      </c>
      <c r="G310" s="55">
        <v>1</v>
      </c>
      <c r="H310" s="39" t="s">
        <v>1729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4015</v>
      </c>
      <c r="O310" s="39">
        <v>577.54</v>
      </c>
      <c r="BP310" s="33"/>
      <c r="BQ310" s="41" t="s">
        <v>1728</v>
      </c>
    </row>
    <row r="311" spans="1:69" s="3" customFormat="1" ht="15" x14ac:dyDescent="0.25">
      <c r="A311" s="42"/>
      <c r="B311" s="43"/>
      <c r="C311" s="44" t="s">
        <v>3462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4016</v>
      </c>
      <c r="F312" s="49"/>
      <c r="G312" s="50"/>
      <c r="H312" s="51"/>
      <c r="I312" s="17"/>
      <c r="J312" s="17"/>
      <c r="K312" s="17"/>
      <c r="L312" s="52">
        <v>10421.33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4017</v>
      </c>
      <c r="F313" s="49"/>
      <c r="G313" s="50"/>
      <c r="H313" s="51"/>
      <c r="I313" s="17"/>
      <c r="J313" s="17"/>
      <c r="K313" s="17"/>
      <c r="L313" s="52">
        <v>5479.26</v>
      </c>
      <c r="M313" s="53"/>
      <c r="N313" s="53"/>
      <c r="O313" s="54"/>
      <c r="BP313" s="33"/>
      <c r="BQ313" s="41"/>
    </row>
    <row r="314" spans="1:69" s="3" customFormat="1" ht="15" x14ac:dyDescent="0.25">
      <c r="A314" s="47"/>
      <c r="B314" s="48"/>
      <c r="C314" s="48"/>
      <c r="D314" s="48"/>
      <c r="E314" s="49" t="s">
        <v>47</v>
      </c>
      <c r="F314" s="49"/>
      <c r="G314" s="50"/>
      <c r="H314" s="51"/>
      <c r="I314" s="17"/>
      <c r="J314" s="17"/>
      <c r="K314" s="17"/>
      <c r="L314" s="52">
        <v>29171.32</v>
      </c>
      <c r="M314" s="53"/>
      <c r="N314" s="53"/>
      <c r="O314" s="54"/>
      <c r="BP314" s="33"/>
      <c r="BQ314" s="41"/>
    </row>
    <row r="315" spans="1:69" s="3" customFormat="1" ht="67.5" x14ac:dyDescent="0.25">
      <c r="A315" s="35" t="s">
        <v>541</v>
      </c>
      <c r="B315" s="36" t="s">
        <v>1734</v>
      </c>
      <c r="C315" s="432" t="s">
        <v>1736</v>
      </c>
      <c r="D315" s="432"/>
      <c r="E315" s="432"/>
      <c r="F315" s="35" t="s">
        <v>437</v>
      </c>
      <c r="G315" s="55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BP315" s="33"/>
      <c r="BQ315" s="41" t="s">
        <v>1736</v>
      </c>
    </row>
    <row r="316" spans="1:69" s="3" customFormat="1" ht="67.5" x14ac:dyDescent="0.25">
      <c r="A316" s="35" t="s">
        <v>544</v>
      </c>
      <c r="B316" s="36" t="s">
        <v>1737</v>
      </c>
      <c r="C316" s="432" t="s">
        <v>2757</v>
      </c>
      <c r="D316" s="432"/>
      <c r="E316" s="432"/>
      <c r="F316" s="35" t="s">
        <v>437</v>
      </c>
      <c r="G316" s="55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BP316" s="33"/>
      <c r="BQ316" s="41" t="s">
        <v>2757</v>
      </c>
    </row>
    <row r="317" spans="1:69" s="3" customFormat="1" ht="67.5" x14ac:dyDescent="0.25">
      <c r="A317" s="35" t="s">
        <v>546</v>
      </c>
      <c r="B317" s="36" t="s">
        <v>534</v>
      </c>
      <c r="C317" s="432" t="s">
        <v>535</v>
      </c>
      <c r="D317" s="432"/>
      <c r="E317" s="432"/>
      <c r="F317" s="35" t="s">
        <v>174</v>
      </c>
      <c r="G317" s="38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4018</v>
      </c>
      <c r="O317" s="39">
        <v>19.03</v>
      </c>
      <c r="BP317" s="33"/>
      <c r="BQ317" s="41" t="s">
        <v>535</v>
      </c>
    </row>
    <row r="318" spans="1:69" s="3" customFormat="1" ht="15" x14ac:dyDescent="0.25">
      <c r="A318" s="42"/>
      <c r="B318" s="43"/>
      <c r="C318" s="44" t="s">
        <v>4019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4020</v>
      </c>
      <c r="F319" s="49"/>
      <c r="G319" s="50"/>
      <c r="H319" s="51"/>
      <c r="I319" s="17"/>
      <c r="J319" s="17"/>
      <c r="K319" s="17"/>
      <c r="L319" s="52">
        <v>814.29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4021</v>
      </c>
      <c r="F320" s="49"/>
      <c r="G320" s="50"/>
      <c r="H320" s="51"/>
      <c r="I320" s="17"/>
      <c r="J320" s="17"/>
      <c r="K320" s="17"/>
      <c r="L320" s="52">
        <v>428.13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2126.77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554</v>
      </c>
      <c r="B322" s="36" t="s">
        <v>1715</v>
      </c>
      <c r="C322" s="432" t="s">
        <v>3467</v>
      </c>
      <c r="D322" s="432"/>
      <c r="E322" s="432"/>
      <c r="F322" s="35" t="s">
        <v>437</v>
      </c>
      <c r="G322" s="55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BP322" s="33"/>
      <c r="BQ322" s="41" t="s">
        <v>3467</v>
      </c>
    </row>
    <row r="323" spans="1:69" s="3" customFormat="1" ht="67.5" x14ac:dyDescent="0.25">
      <c r="A323" s="35" t="s">
        <v>556</v>
      </c>
      <c r="B323" s="36" t="s">
        <v>1715</v>
      </c>
      <c r="C323" s="432" t="s">
        <v>2758</v>
      </c>
      <c r="D323" s="432"/>
      <c r="E323" s="432"/>
      <c r="F323" s="35" t="s">
        <v>437</v>
      </c>
      <c r="G323" s="55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BP323" s="33"/>
      <c r="BQ323" s="41" t="s">
        <v>2758</v>
      </c>
    </row>
    <row r="324" spans="1:69" s="3" customFormat="1" ht="67.5" x14ac:dyDescent="0.25">
      <c r="A324" s="35" t="s">
        <v>558</v>
      </c>
      <c r="B324" s="36" t="s">
        <v>1791</v>
      </c>
      <c r="C324" s="432" t="s">
        <v>3230</v>
      </c>
      <c r="D324" s="432"/>
      <c r="E324" s="432"/>
      <c r="F324" s="35" t="s">
        <v>437</v>
      </c>
      <c r="G324" s="55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BP324" s="33"/>
      <c r="BQ324" s="41" t="s">
        <v>3230</v>
      </c>
    </row>
    <row r="325" spans="1:69" s="3" customFormat="1" ht="67.5" x14ac:dyDescent="0.25">
      <c r="A325" s="35" t="s">
        <v>567</v>
      </c>
      <c r="B325" s="36" t="s">
        <v>1816</v>
      </c>
      <c r="C325" s="432" t="s">
        <v>2760</v>
      </c>
      <c r="D325" s="432"/>
      <c r="E325" s="432"/>
      <c r="F325" s="35" t="s">
        <v>437</v>
      </c>
      <c r="G325" s="55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BP325" s="33"/>
      <c r="BQ325" s="41" t="s">
        <v>2760</v>
      </c>
    </row>
    <row r="326" spans="1:69" s="3" customFormat="1" ht="67.5" x14ac:dyDescent="0.25">
      <c r="A326" s="35" t="s">
        <v>569</v>
      </c>
      <c r="B326" s="36" t="s">
        <v>1816</v>
      </c>
      <c r="C326" s="432" t="s">
        <v>1819</v>
      </c>
      <c r="D326" s="432"/>
      <c r="E326" s="432"/>
      <c r="F326" s="35" t="s">
        <v>437</v>
      </c>
      <c r="G326" s="55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BP326" s="33"/>
      <c r="BQ326" s="41" t="s">
        <v>1819</v>
      </c>
    </row>
    <row r="327" spans="1:69" s="3" customFormat="1" ht="67.5" x14ac:dyDescent="0.25">
      <c r="A327" s="35" t="s">
        <v>1808</v>
      </c>
      <c r="B327" s="36" t="s">
        <v>1816</v>
      </c>
      <c r="C327" s="432" t="s">
        <v>2761</v>
      </c>
      <c r="D327" s="432"/>
      <c r="E327" s="432"/>
      <c r="F327" s="35" t="s">
        <v>437</v>
      </c>
      <c r="G327" s="55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BP327" s="33"/>
      <c r="BQ327" s="41" t="s">
        <v>2761</v>
      </c>
    </row>
    <row r="328" spans="1:69" s="3" customFormat="1" ht="67.5" x14ac:dyDescent="0.25">
      <c r="A328" s="35" t="s">
        <v>577</v>
      </c>
      <c r="B328" s="36" t="s">
        <v>1727</v>
      </c>
      <c r="C328" s="432" t="s">
        <v>1728</v>
      </c>
      <c r="D328" s="432"/>
      <c r="E328" s="432"/>
      <c r="F328" s="35" t="s">
        <v>174</v>
      </c>
      <c r="G328" s="38">
        <v>0.1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4022</v>
      </c>
      <c r="O328" s="39">
        <v>57.75</v>
      </c>
      <c r="BP328" s="33"/>
      <c r="BQ328" s="41" t="s">
        <v>1728</v>
      </c>
    </row>
    <row r="329" spans="1:69" s="3" customFormat="1" ht="15" x14ac:dyDescent="0.25">
      <c r="A329" s="42"/>
      <c r="B329" s="43"/>
      <c r="C329" s="44" t="s">
        <v>1286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4023</v>
      </c>
      <c r="F330" s="49"/>
      <c r="G330" s="50"/>
      <c r="H330" s="51"/>
      <c r="I330" s="17"/>
      <c r="J330" s="17"/>
      <c r="K330" s="17"/>
      <c r="L330" s="52">
        <v>1042.1400000000001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4024</v>
      </c>
      <c r="F331" s="49"/>
      <c r="G331" s="50"/>
      <c r="H331" s="51"/>
      <c r="I331" s="17"/>
      <c r="J331" s="17"/>
      <c r="K331" s="17"/>
      <c r="L331" s="52">
        <v>547.92999999999995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2917.14</v>
      </c>
      <c r="M332" s="53"/>
      <c r="N332" s="53"/>
      <c r="O332" s="54"/>
      <c r="BP332" s="33"/>
      <c r="BQ332" s="41"/>
    </row>
    <row r="333" spans="1:69" s="3" customFormat="1" ht="67.5" x14ac:dyDescent="0.25">
      <c r="A333" s="35" t="s">
        <v>1812</v>
      </c>
      <c r="B333" s="36" t="s">
        <v>1734</v>
      </c>
      <c r="C333" s="432" t="s">
        <v>2765</v>
      </c>
      <c r="D333" s="432"/>
      <c r="E333" s="432"/>
      <c r="F333" s="35" t="s">
        <v>437</v>
      </c>
      <c r="G333" s="55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BP333" s="33"/>
      <c r="BQ333" s="41" t="s">
        <v>2765</v>
      </c>
    </row>
    <row r="334" spans="1:69" s="3" customFormat="1" ht="67.5" x14ac:dyDescent="0.25">
      <c r="A334" s="35" t="s">
        <v>588</v>
      </c>
      <c r="B334" s="36" t="s">
        <v>1801</v>
      </c>
      <c r="C334" s="432" t="s">
        <v>2766</v>
      </c>
      <c r="D334" s="432"/>
      <c r="E334" s="432"/>
      <c r="F334" s="35" t="s">
        <v>437</v>
      </c>
      <c r="G334" s="55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BP334" s="33"/>
      <c r="BQ334" s="41" t="s">
        <v>2766</v>
      </c>
    </row>
    <row r="335" spans="1:69" s="3" customFormat="1" ht="67.5" x14ac:dyDescent="0.25">
      <c r="A335" s="35" t="s">
        <v>1815</v>
      </c>
      <c r="B335" s="36" t="s">
        <v>1778</v>
      </c>
      <c r="C335" s="432" t="s">
        <v>2263</v>
      </c>
      <c r="D335" s="432"/>
      <c r="E335" s="432"/>
      <c r="F335" s="35" t="s">
        <v>437</v>
      </c>
      <c r="G335" s="55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BP335" s="33"/>
      <c r="BQ335" s="41" t="s">
        <v>2263</v>
      </c>
    </row>
    <row r="336" spans="1:69" s="3" customFormat="1" ht="67.5" x14ac:dyDescent="0.25">
      <c r="A336" s="35" t="s">
        <v>600</v>
      </c>
      <c r="B336" s="36" t="s">
        <v>1780</v>
      </c>
      <c r="C336" s="432" t="s">
        <v>2209</v>
      </c>
      <c r="D336" s="432"/>
      <c r="E336" s="432"/>
      <c r="F336" s="35" t="s">
        <v>437</v>
      </c>
      <c r="G336" s="55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BP336" s="33"/>
      <c r="BQ336" s="41" t="s">
        <v>2209</v>
      </c>
    </row>
    <row r="337" spans="1:69" s="3" customFormat="1" ht="67.5" x14ac:dyDescent="0.25">
      <c r="A337" s="35" t="s">
        <v>1820</v>
      </c>
      <c r="B337" s="36" t="s">
        <v>2767</v>
      </c>
      <c r="C337" s="432" t="s">
        <v>2768</v>
      </c>
      <c r="D337" s="432"/>
      <c r="E337" s="432"/>
      <c r="F337" s="35" t="s">
        <v>437</v>
      </c>
      <c r="G337" s="55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BP337" s="33"/>
      <c r="BQ337" s="41" t="s">
        <v>2768</v>
      </c>
    </row>
    <row r="338" spans="1:69" s="3" customFormat="1" ht="67.5" x14ac:dyDescent="0.25">
      <c r="A338" s="35" t="s">
        <v>611</v>
      </c>
      <c r="B338" s="36" t="s">
        <v>1776</v>
      </c>
      <c r="C338" s="432" t="s">
        <v>1886</v>
      </c>
      <c r="D338" s="432"/>
      <c r="E338" s="432"/>
      <c r="F338" s="35" t="s">
        <v>437</v>
      </c>
      <c r="G338" s="55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BP338" s="33"/>
      <c r="BQ338" s="41" t="s">
        <v>1886</v>
      </c>
    </row>
    <row r="339" spans="1:69" s="3" customFormat="1" ht="67.5" x14ac:dyDescent="0.25">
      <c r="A339" s="35" t="s">
        <v>619</v>
      </c>
      <c r="B339" s="36" t="s">
        <v>1778</v>
      </c>
      <c r="C339" s="432" t="s">
        <v>1822</v>
      </c>
      <c r="D339" s="432"/>
      <c r="E339" s="432"/>
      <c r="F339" s="35" t="s">
        <v>437</v>
      </c>
      <c r="G339" s="55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BP339" s="33"/>
      <c r="BQ339" s="41" t="s">
        <v>1822</v>
      </c>
    </row>
    <row r="340" spans="1:69" s="3" customFormat="1" ht="67.5" x14ac:dyDescent="0.25">
      <c r="A340" s="35" t="s">
        <v>623</v>
      </c>
      <c r="B340" s="36" t="s">
        <v>1741</v>
      </c>
      <c r="C340" s="432" t="s">
        <v>1742</v>
      </c>
      <c r="D340" s="432"/>
      <c r="E340" s="432"/>
      <c r="F340" s="35" t="s">
        <v>437</v>
      </c>
      <c r="G340" s="55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BP340" s="33"/>
      <c r="BQ340" s="41" t="s">
        <v>1742</v>
      </c>
    </row>
    <row r="341" spans="1:69" s="3" customFormat="1" ht="67.5" x14ac:dyDescent="0.25">
      <c r="A341" s="35" t="s">
        <v>627</v>
      </c>
      <c r="B341" s="36" t="s">
        <v>1769</v>
      </c>
      <c r="C341" s="432" t="s">
        <v>1770</v>
      </c>
      <c r="D341" s="432"/>
      <c r="E341" s="432"/>
      <c r="F341" s="35" t="s">
        <v>437</v>
      </c>
      <c r="G341" s="55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BP341" s="33"/>
      <c r="BQ341" s="41" t="s">
        <v>1770</v>
      </c>
    </row>
    <row r="342" spans="1:69" s="3" customFormat="1" ht="67.5" x14ac:dyDescent="0.25">
      <c r="A342" s="35" t="s">
        <v>629</v>
      </c>
      <c r="B342" s="36" t="s">
        <v>1776</v>
      </c>
      <c r="C342" s="432" t="s">
        <v>1883</v>
      </c>
      <c r="D342" s="432"/>
      <c r="E342" s="432"/>
      <c r="F342" s="35" t="s">
        <v>437</v>
      </c>
      <c r="G342" s="55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BP342" s="33"/>
      <c r="BQ342" s="41" t="s">
        <v>1883</v>
      </c>
    </row>
    <row r="343" spans="1:69" s="3" customFormat="1" ht="67.5" x14ac:dyDescent="0.25">
      <c r="A343" s="35" t="s">
        <v>633</v>
      </c>
      <c r="B343" s="36" t="s">
        <v>1778</v>
      </c>
      <c r="C343" s="432" t="s">
        <v>2262</v>
      </c>
      <c r="D343" s="432"/>
      <c r="E343" s="432"/>
      <c r="F343" s="35" t="s">
        <v>437</v>
      </c>
      <c r="G343" s="55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BP343" s="33"/>
      <c r="BQ343" s="41" t="s">
        <v>2262</v>
      </c>
    </row>
    <row r="344" spans="1:69" s="3" customFormat="1" ht="67.5" x14ac:dyDescent="0.25">
      <c r="A344" s="35" t="s">
        <v>636</v>
      </c>
      <c r="B344" s="36" t="s">
        <v>1780</v>
      </c>
      <c r="C344" s="432" t="s">
        <v>2769</v>
      </c>
      <c r="D344" s="432"/>
      <c r="E344" s="432"/>
      <c r="F344" s="35" t="s">
        <v>437</v>
      </c>
      <c r="G344" s="55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BP344" s="33"/>
      <c r="BQ344" s="41" t="s">
        <v>2769</v>
      </c>
    </row>
    <row r="345" spans="1:69" s="3" customFormat="1" ht="67.5" x14ac:dyDescent="0.25">
      <c r="A345" s="35" t="s">
        <v>641</v>
      </c>
      <c r="B345" s="36" t="s">
        <v>1776</v>
      </c>
      <c r="C345" s="432" t="s">
        <v>2770</v>
      </c>
      <c r="D345" s="432"/>
      <c r="E345" s="432"/>
      <c r="F345" s="35" t="s">
        <v>437</v>
      </c>
      <c r="G345" s="55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BP345" s="33"/>
      <c r="BQ345" s="41" t="s">
        <v>2770</v>
      </c>
    </row>
    <row r="346" spans="1:69" s="3" customFormat="1" ht="67.5" x14ac:dyDescent="0.25">
      <c r="A346" s="35" t="s">
        <v>644</v>
      </c>
      <c r="B346" s="36" t="s">
        <v>1778</v>
      </c>
      <c r="C346" s="432" t="s">
        <v>1790</v>
      </c>
      <c r="D346" s="432"/>
      <c r="E346" s="432"/>
      <c r="F346" s="35" t="s">
        <v>437</v>
      </c>
      <c r="G346" s="55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BP346" s="33"/>
      <c r="BQ346" s="41" t="s">
        <v>1790</v>
      </c>
    </row>
    <row r="347" spans="1:69" s="3" customFormat="1" ht="67.5" x14ac:dyDescent="0.25">
      <c r="A347" s="35" t="s">
        <v>647</v>
      </c>
      <c r="B347" s="36" t="s">
        <v>1767</v>
      </c>
      <c r="C347" s="432" t="s">
        <v>2771</v>
      </c>
      <c r="D347" s="432"/>
      <c r="E347" s="432"/>
      <c r="F347" s="35" t="s">
        <v>437</v>
      </c>
      <c r="G347" s="55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BP347" s="33"/>
      <c r="BQ347" s="41" t="s">
        <v>2771</v>
      </c>
    </row>
    <row r="348" spans="1:69" s="3" customFormat="1" ht="67.5" x14ac:dyDescent="0.25">
      <c r="A348" s="35" t="s">
        <v>652</v>
      </c>
      <c r="B348" s="36" t="s">
        <v>1757</v>
      </c>
      <c r="C348" s="432" t="s">
        <v>1758</v>
      </c>
      <c r="D348" s="432"/>
      <c r="E348" s="432"/>
      <c r="F348" s="35" t="s">
        <v>238</v>
      </c>
      <c r="G348" s="55">
        <v>13</v>
      </c>
      <c r="H348" s="39" t="s">
        <v>1759</v>
      </c>
      <c r="I348" s="39" t="s">
        <v>1760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4025</v>
      </c>
      <c r="O348" s="39">
        <v>67107.399999999994</v>
      </c>
      <c r="BP348" s="33"/>
      <c r="BQ348" s="41" t="s">
        <v>1758</v>
      </c>
    </row>
    <row r="349" spans="1:69" s="3" customFormat="1" ht="15" x14ac:dyDescent="0.25">
      <c r="A349" s="42"/>
      <c r="B349" s="43"/>
      <c r="C349" s="44" t="s">
        <v>3479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5" x14ac:dyDescent="0.25">
      <c r="A350" s="47"/>
      <c r="B350" s="48"/>
      <c r="C350" s="48"/>
      <c r="D350" s="48"/>
      <c r="E350" s="49" t="s">
        <v>4026</v>
      </c>
      <c r="F350" s="49"/>
      <c r="G350" s="50"/>
      <c r="H350" s="51"/>
      <c r="I350" s="17"/>
      <c r="J350" s="17"/>
      <c r="K350" s="17"/>
      <c r="L350" s="52">
        <v>163156.82999999999</v>
      </c>
      <c r="M350" s="53"/>
      <c r="N350" s="53"/>
      <c r="O350" s="54"/>
      <c r="BP350" s="33"/>
      <c r="BQ350" s="41"/>
    </row>
    <row r="351" spans="1:69" s="3" customFormat="1" ht="15" x14ac:dyDescent="0.25">
      <c r="A351" s="47"/>
      <c r="B351" s="48"/>
      <c r="C351" s="48"/>
      <c r="D351" s="48"/>
      <c r="E351" s="49" t="s">
        <v>4027</v>
      </c>
      <c r="F351" s="49"/>
      <c r="G351" s="50"/>
      <c r="H351" s="51"/>
      <c r="I351" s="17"/>
      <c r="J351" s="17"/>
      <c r="K351" s="17"/>
      <c r="L351" s="52">
        <v>85783.49</v>
      </c>
      <c r="M351" s="53"/>
      <c r="N351" s="53"/>
      <c r="O351" s="54"/>
      <c r="BP351" s="33"/>
      <c r="BQ351" s="41"/>
    </row>
    <row r="352" spans="1:69" s="3" customFormat="1" ht="15" x14ac:dyDescent="0.25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512591.65</v>
      </c>
      <c r="M352" s="53"/>
      <c r="N352" s="53"/>
      <c r="O352" s="54"/>
      <c r="BP352" s="33"/>
      <c r="BQ352" s="41"/>
    </row>
    <row r="353" spans="1:69" s="3" customFormat="1" ht="67.5" x14ac:dyDescent="0.25">
      <c r="A353" s="35" t="s">
        <v>660</v>
      </c>
      <c r="B353" s="36" t="s">
        <v>1765</v>
      </c>
      <c r="C353" s="432" t="s">
        <v>2776</v>
      </c>
      <c r="D353" s="432"/>
      <c r="E353" s="432"/>
      <c r="F353" s="35" t="s">
        <v>265</v>
      </c>
      <c r="G353" s="55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BP353" s="33"/>
      <c r="BQ353" s="41" t="s">
        <v>2776</v>
      </c>
    </row>
    <row r="354" spans="1:69" s="3" customFormat="1" ht="15" x14ac:dyDescent="0.25">
      <c r="A354" s="42"/>
      <c r="B354" s="43"/>
      <c r="C354" s="44" t="s">
        <v>3483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67.5" x14ac:dyDescent="0.25">
      <c r="A355" s="35" t="s">
        <v>662</v>
      </c>
      <c r="B355" s="36" t="s">
        <v>1773</v>
      </c>
      <c r="C355" s="432" t="s">
        <v>1774</v>
      </c>
      <c r="D355" s="432"/>
      <c r="E355" s="432"/>
      <c r="F355" s="35" t="s">
        <v>437</v>
      </c>
      <c r="G355" s="55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BP355" s="33"/>
      <c r="BQ355" s="41" t="s">
        <v>1774</v>
      </c>
    </row>
    <row r="356" spans="1:69" s="3" customFormat="1" ht="15" x14ac:dyDescent="0.25">
      <c r="A356" s="42"/>
      <c r="B356" s="43"/>
      <c r="C356" s="44" t="s">
        <v>4028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41"/>
    </row>
    <row r="357" spans="1:69" s="3" customFormat="1" ht="67.5" x14ac:dyDescent="0.25">
      <c r="A357" s="35" t="s">
        <v>669</v>
      </c>
      <c r="B357" s="36" t="s">
        <v>1771</v>
      </c>
      <c r="C357" s="432" t="s">
        <v>3840</v>
      </c>
      <c r="D357" s="432"/>
      <c r="E357" s="432"/>
      <c r="F357" s="35" t="s">
        <v>437</v>
      </c>
      <c r="G357" s="55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BP357" s="33"/>
      <c r="BQ357" s="41" t="s">
        <v>3840</v>
      </c>
    </row>
    <row r="358" spans="1:69" s="3" customFormat="1" ht="67.5" x14ac:dyDescent="0.25">
      <c r="A358" s="35" t="s">
        <v>671</v>
      </c>
      <c r="B358" s="36" t="s">
        <v>1741</v>
      </c>
      <c r="C358" s="432" t="s">
        <v>2210</v>
      </c>
      <c r="D358" s="432"/>
      <c r="E358" s="432"/>
      <c r="F358" s="35" t="s">
        <v>437</v>
      </c>
      <c r="G358" s="55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BP358" s="33"/>
      <c r="BQ358" s="41" t="s">
        <v>2210</v>
      </c>
    </row>
    <row r="359" spans="1:69" s="3" customFormat="1" ht="67.5" x14ac:dyDescent="0.25">
      <c r="A359" s="35" t="s">
        <v>674</v>
      </c>
      <c r="B359" s="36" t="s">
        <v>1745</v>
      </c>
      <c r="C359" s="432" t="s">
        <v>1746</v>
      </c>
      <c r="D359" s="432"/>
      <c r="E359" s="432"/>
      <c r="F359" s="35" t="s">
        <v>437</v>
      </c>
      <c r="G359" s="55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BP359" s="33"/>
      <c r="BQ359" s="41" t="s">
        <v>1746</v>
      </c>
    </row>
    <row r="360" spans="1:69" s="3" customFormat="1" ht="67.5" x14ac:dyDescent="0.25">
      <c r="A360" s="35" t="s">
        <v>683</v>
      </c>
      <c r="B360" s="36" t="s">
        <v>870</v>
      </c>
      <c r="C360" s="432" t="s">
        <v>871</v>
      </c>
      <c r="D360" s="432"/>
      <c r="E360" s="432"/>
      <c r="F360" s="35" t="s">
        <v>238</v>
      </c>
      <c r="G360" s="56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2780</v>
      </c>
      <c r="O360" s="39">
        <v>268.58</v>
      </c>
      <c r="BP360" s="33"/>
      <c r="BQ360" s="41" t="s">
        <v>871</v>
      </c>
    </row>
    <row r="361" spans="1:69" s="3" customFormat="1" ht="15" x14ac:dyDescent="0.25">
      <c r="A361" s="42"/>
      <c r="B361" s="43"/>
      <c r="C361" s="44" t="s">
        <v>704</v>
      </c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6"/>
      <c r="BP361" s="33"/>
      <c r="BQ361" s="41"/>
    </row>
    <row r="362" spans="1:69" s="3" customFormat="1" ht="15" x14ac:dyDescent="0.25">
      <c r="A362" s="47"/>
      <c r="B362" s="48"/>
      <c r="C362" s="48"/>
      <c r="D362" s="48"/>
      <c r="E362" s="49" t="s">
        <v>2781</v>
      </c>
      <c r="F362" s="49"/>
      <c r="G362" s="50"/>
      <c r="H362" s="51"/>
      <c r="I362" s="17"/>
      <c r="J362" s="17"/>
      <c r="K362" s="17"/>
      <c r="L362" s="52">
        <v>1089.01</v>
      </c>
      <c r="M362" s="53"/>
      <c r="N362" s="53"/>
      <c r="O362" s="54"/>
      <c r="BP362" s="33"/>
      <c r="BQ362" s="41"/>
    </row>
    <row r="363" spans="1:69" s="3" customFormat="1" ht="15" x14ac:dyDescent="0.25">
      <c r="A363" s="47"/>
      <c r="B363" s="48"/>
      <c r="C363" s="48"/>
      <c r="D363" s="48"/>
      <c r="E363" s="49" t="s">
        <v>2782</v>
      </c>
      <c r="F363" s="49"/>
      <c r="G363" s="50"/>
      <c r="H363" s="51"/>
      <c r="I363" s="17"/>
      <c r="J363" s="17"/>
      <c r="K363" s="17"/>
      <c r="L363" s="52">
        <v>572.57000000000005</v>
      </c>
      <c r="M363" s="53"/>
      <c r="N363" s="53"/>
      <c r="O363" s="54"/>
      <c r="BP363" s="33"/>
      <c r="BQ363" s="41"/>
    </row>
    <row r="364" spans="1:69" s="3" customFormat="1" ht="15" x14ac:dyDescent="0.25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3205.18</v>
      </c>
      <c r="M364" s="53"/>
      <c r="N364" s="53"/>
      <c r="O364" s="54"/>
      <c r="BP364" s="33"/>
      <c r="BQ364" s="41"/>
    </row>
    <row r="365" spans="1:69" s="3" customFormat="1" ht="67.5" x14ac:dyDescent="0.25">
      <c r="A365" s="35" t="s">
        <v>685</v>
      </c>
      <c r="B365" s="36" t="s">
        <v>1755</v>
      </c>
      <c r="C365" s="432" t="s">
        <v>2783</v>
      </c>
      <c r="D365" s="432"/>
      <c r="E365" s="432"/>
      <c r="F365" s="35" t="s">
        <v>265</v>
      </c>
      <c r="G365" s="56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BP365" s="33"/>
      <c r="BQ365" s="41" t="s">
        <v>2783</v>
      </c>
    </row>
    <row r="366" spans="1:69" s="3" customFormat="1" ht="15" x14ac:dyDescent="0.25">
      <c r="A366" s="42"/>
      <c r="B366" s="43"/>
      <c r="C366" s="44" t="s">
        <v>2784</v>
      </c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6"/>
      <c r="BP366" s="33"/>
      <c r="BQ366" s="41"/>
    </row>
    <row r="367" spans="1:69" s="3" customFormat="1" ht="15" x14ac:dyDescent="0.25">
      <c r="A367" s="434" t="s">
        <v>2785</v>
      </c>
      <c r="B367" s="435"/>
      <c r="C367" s="435"/>
      <c r="D367" s="435"/>
      <c r="E367" s="435"/>
      <c r="F367" s="435"/>
      <c r="G367" s="435"/>
      <c r="H367" s="435"/>
      <c r="I367" s="435"/>
      <c r="J367" s="435"/>
      <c r="K367" s="435"/>
      <c r="L367" s="435"/>
      <c r="M367" s="435"/>
      <c r="N367" s="435"/>
      <c r="O367" s="436"/>
      <c r="BP367" s="33" t="s">
        <v>2785</v>
      </c>
      <c r="BQ367" s="41"/>
    </row>
    <row r="368" spans="1:69" s="3" customFormat="1" ht="67.5" x14ac:dyDescent="0.25">
      <c r="A368" s="35" t="s">
        <v>688</v>
      </c>
      <c r="B368" s="36" t="s">
        <v>1717</v>
      </c>
      <c r="C368" s="432" t="s">
        <v>1718</v>
      </c>
      <c r="D368" s="432"/>
      <c r="E368" s="432"/>
      <c r="F368" s="35" t="s">
        <v>374</v>
      </c>
      <c r="G368" s="57">
        <v>1.1190629999999999</v>
      </c>
      <c r="H368" s="39" t="s">
        <v>1719</v>
      </c>
      <c r="I368" s="39" t="s">
        <v>1720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4029</v>
      </c>
      <c r="O368" s="39">
        <v>713.65</v>
      </c>
      <c r="BP368" s="33"/>
      <c r="BQ368" s="41" t="s">
        <v>1718</v>
      </c>
    </row>
    <row r="369" spans="1:69" s="3" customFormat="1" ht="15" x14ac:dyDescent="0.25">
      <c r="A369" s="42"/>
      <c r="B369" s="43"/>
      <c r="C369" s="44" t="s">
        <v>4030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</row>
    <row r="370" spans="1:69" s="3" customFormat="1" ht="15" x14ac:dyDescent="0.25">
      <c r="A370" s="47"/>
      <c r="B370" s="48"/>
      <c r="C370" s="48"/>
      <c r="D370" s="48"/>
      <c r="E370" s="49" t="s">
        <v>4031</v>
      </c>
      <c r="F370" s="49"/>
      <c r="G370" s="50"/>
      <c r="H370" s="51"/>
      <c r="I370" s="17"/>
      <c r="J370" s="17"/>
      <c r="K370" s="17"/>
      <c r="L370" s="52">
        <v>25335.62</v>
      </c>
      <c r="M370" s="53"/>
      <c r="N370" s="53"/>
      <c r="O370" s="54"/>
      <c r="BP370" s="33"/>
      <c r="BQ370" s="41"/>
    </row>
    <row r="371" spans="1:69" s="3" customFormat="1" ht="15" x14ac:dyDescent="0.25">
      <c r="A371" s="47"/>
      <c r="B371" s="48"/>
      <c r="C371" s="48"/>
      <c r="D371" s="48"/>
      <c r="E371" s="49" t="s">
        <v>4032</v>
      </c>
      <c r="F371" s="49"/>
      <c r="G371" s="50"/>
      <c r="H371" s="51"/>
      <c r="I371" s="17"/>
      <c r="J371" s="17"/>
      <c r="K371" s="17"/>
      <c r="L371" s="52">
        <v>13320.79</v>
      </c>
      <c r="M371" s="53"/>
      <c r="N371" s="53"/>
      <c r="O371" s="54"/>
      <c r="BP371" s="33"/>
      <c r="BQ371" s="41"/>
    </row>
    <row r="372" spans="1:69" s="3" customFormat="1" ht="15" x14ac:dyDescent="0.25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70565.52</v>
      </c>
      <c r="M372" s="53"/>
      <c r="N372" s="53"/>
      <c r="O372" s="54"/>
      <c r="BP372" s="33"/>
      <c r="BQ372" s="41"/>
    </row>
    <row r="373" spans="1:69" s="3" customFormat="1" ht="67.5" x14ac:dyDescent="0.25">
      <c r="A373" s="35" t="s">
        <v>690</v>
      </c>
      <c r="B373" s="36" t="s">
        <v>1701</v>
      </c>
      <c r="C373" s="432" t="s">
        <v>2790</v>
      </c>
      <c r="D373" s="432"/>
      <c r="E373" s="432"/>
      <c r="F373" s="35" t="s">
        <v>437</v>
      </c>
      <c r="G373" s="55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BP373" s="33"/>
      <c r="BQ373" s="41" t="s">
        <v>2790</v>
      </c>
    </row>
    <row r="374" spans="1:69" s="3" customFormat="1" ht="15" x14ac:dyDescent="0.25">
      <c r="A374" s="42"/>
      <c r="B374" s="43"/>
      <c r="C374" s="44" t="s">
        <v>4033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</row>
    <row r="375" spans="1:69" s="3" customFormat="1" ht="67.5" x14ac:dyDescent="0.25">
      <c r="A375" s="35" t="s">
        <v>695</v>
      </c>
      <c r="B375" s="36" t="s">
        <v>1701</v>
      </c>
      <c r="C375" s="432" t="s">
        <v>2792</v>
      </c>
      <c r="D375" s="432"/>
      <c r="E375" s="432"/>
      <c r="F375" s="35" t="s">
        <v>437</v>
      </c>
      <c r="G375" s="55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BP375" s="33"/>
      <c r="BQ375" s="41" t="s">
        <v>2792</v>
      </c>
    </row>
    <row r="376" spans="1:69" s="3" customFormat="1" ht="15" x14ac:dyDescent="0.25">
      <c r="A376" s="42"/>
      <c r="B376" s="43"/>
      <c r="C376" s="44" t="s">
        <v>3491</v>
      </c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6"/>
      <c r="BP376" s="33"/>
      <c r="BQ376" s="41"/>
    </row>
    <row r="377" spans="1:69" s="3" customFormat="1" ht="67.5" x14ac:dyDescent="0.25">
      <c r="A377" s="35" t="s">
        <v>698</v>
      </c>
      <c r="B377" s="36" t="s">
        <v>1701</v>
      </c>
      <c r="C377" s="432" t="s">
        <v>2794</v>
      </c>
      <c r="D377" s="432"/>
      <c r="E377" s="432"/>
      <c r="F377" s="35" t="s">
        <v>437</v>
      </c>
      <c r="G377" s="55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BP377" s="33"/>
      <c r="BQ377" s="41" t="s">
        <v>2794</v>
      </c>
    </row>
    <row r="378" spans="1:69" s="3" customFormat="1" ht="15" x14ac:dyDescent="0.25">
      <c r="A378" s="42"/>
      <c r="B378" s="43"/>
      <c r="C378" s="44" t="s">
        <v>4034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6"/>
      <c r="BP378" s="33"/>
      <c r="BQ378" s="41"/>
    </row>
    <row r="379" spans="1:69" s="3" customFormat="1" ht="67.5" x14ac:dyDescent="0.25">
      <c r="A379" s="35" t="s">
        <v>700</v>
      </c>
      <c r="B379" s="36" t="s">
        <v>1701</v>
      </c>
      <c r="C379" s="432" t="s">
        <v>2795</v>
      </c>
      <c r="D379" s="432"/>
      <c r="E379" s="432"/>
      <c r="F379" s="35" t="s">
        <v>437</v>
      </c>
      <c r="G379" s="55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BP379" s="33"/>
      <c r="BQ379" s="41" t="s">
        <v>2795</v>
      </c>
    </row>
    <row r="380" spans="1:69" s="3" customFormat="1" ht="67.5" x14ac:dyDescent="0.25">
      <c r="A380" s="35" t="s">
        <v>702</v>
      </c>
      <c r="B380" s="36" t="s">
        <v>1701</v>
      </c>
      <c r="C380" s="432" t="s">
        <v>2796</v>
      </c>
      <c r="D380" s="432"/>
      <c r="E380" s="432"/>
      <c r="F380" s="35" t="s">
        <v>437</v>
      </c>
      <c r="G380" s="55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BP380" s="33"/>
      <c r="BQ380" s="41" t="s">
        <v>2796</v>
      </c>
    </row>
    <row r="381" spans="1:69" s="3" customFormat="1" ht="67.5" x14ac:dyDescent="0.25">
      <c r="A381" s="35" t="s">
        <v>705</v>
      </c>
      <c r="B381" s="36" t="s">
        <v>1701</v>
      </c>
      <c r="C381" s="432" t="s">
        <v>2749</v>
      </c>
      <c r="D381" s="432"/>
      <c r="E381" s="432"/>
      <c r="F381" s="35" t="s">
        <v>437</v>
      </c>
      <c r="G381" s="55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BP381" s="33"/>
      <c r="BQ381" s="41" t="s">
        <v>2749</v>
      </c>
    </row>
    <row r="382" spans="1:69" s="3" customFormat="1" ht="67.5" x14ac:dyDescent="0.25">
      <c r="A382" s="35" t="s">
        <v>707</v>
      </c>
      <c r="B382" s="36" t="s">
        <v>1701</v>
      </c>
      <c r="C382" s="432" t="s">
        <v>4035</v>
      </c>
      <c r="D382" s="432"/>
      <c r="E382" s="432"/>
      <c r="F382" s="35" t="s">
        <v>437</v>
      </c>
      <c r="G382" s="55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BP382" s="33"/>
      <c r="BQ382" s="41" t="s">
        <v>4035</v>
      </c>
    </row>
    <row r="383" spans="1:69" s="3" customFormat="1" ht="67.5" x14ac:dyDescent="0.25">
      <c r="A383" s="35" t="s">
        <v>710</v>
      </c>
      <c r="B383" s="36" t="s">
        <v>1701</v>
      </c>
      <c r="C383" s="432" t="s">
        <v>4036</v>
      </c>
      <c r="D383" s="432"/>
      <c r="E383" s="432"/>
      <c r="F383" s="35" t="s">
        <v>437</v>
      </c>
      <c r="G383" s="55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BP383" s="33"/>
      <c r="BQ383" s="41" t="s">
        <v>4036</v>
      </c>
    </row>
    <row r="384" spans="1:69" s="3" customFormat="1" ht="67.5" x14ac:dyDescent="0.25">
      <c r="A384" s="35" t="s">
        <v>713</v>
      </c>
      <c r="B384" s="36" t="s">
        <v>1701</v>
      </c>
      <c r="C384" s="432" t="s">
        <v>3279</v>
      </c>
      <c r="D384" s="432"/>
      <c r="E384" s="432"/>
      <c r="F384" s="35" t="s">
        <v>437</v>
      </c>
      <c r="G384" s="55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BP384" s="33"/>
      <c r="BQ384" s="41" t="s">
        <v>3279</v>
      </c>
    </row>
    <row r="385" spans="1:69" s="3" customFormat="1" ht="67.5" x14ac:dyDescent="0.25">
      <c r="A385" s="35" t="s">
        <v>1872</v>
      </c>
      <c r="B385" s="36" t="s">
        <v>1701</v>
      </c>
      <c r="C385" s="432" t="s">
        <v>4037</v>
      </c>
      <c r="D385" s="432"/>
      <c r="E385" s="432"/>
      <c r="F385" s="35" t="s">
        <v>437</v>
      </c>
      <c r="G385" s="55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BP385" s="33"/>
      <c r="BQ385" s="41" t="s">
        <v>4037</v>
      </c>
    </row>
    <row r="386" spans="1:69" s="3" customFormat="1" ht="67.5" x14ac:dyDescent="0.25">
      <c r="A386" s="35" t="s">
        <v>724</v>
      </c>
      <c r="B386" s="36" t="s">
        <v>1701</v>
      </c>
      <c r="C386" s="432" t="s">
        <v>2798</v>
      </c>
      <c r="D386" s="432"/>
      <c r="E386" s="432"/>
      <c r="F386" s="35" t="s">
        <v>437</v>
      </c>
      <c r="G386" s="55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BP386" s="33"/>
      <c r="BQ386" s="41" t="s">
        <v>2798</v>
      </c>
    </row>
    <row r="387" spans="1:69" s="3" customFormat="1" ht="67.5" x14ac:dyDescent="0.25">
      <c r="A387" s="35" t="s">
        <v>1874</v>
      </c>
      <c r="B387" s="36" t="s">
        <v>1701</v>
      </c>
      <c r="C387" s="432" t="s">
        <v>2752</v>
      </c>
      <c r="D387" s="432"/>
      <c r="E387" s="432"/>
      <c r="F387" s="35" t="s">
        <v>437</v>
      </c>
      <c r="G387" s="55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BP387" s="33"/>
      <c r="BQ387" s="41" t="s">
        <v>2752</v>
      </c>
    </row>
    <row r="388" spans="1:69" s="3" customFormat="1" ht="67.5" x14ac:dyDescent="0.25">
      <c r="A388" s="35" t="s">
        <v>1875</v>
      </c>
      <c r="B388" s="36" t="s">
        <v>418</v>
      </c>
      <c r="C388" s="432" t="s">
        <v>419</v>
      </c>
      <c r="D388" s="432"/>
      <c r="E388" s="432"/>
      <c r="F388" s="35" t="s">
        <v>174</v>
      </c>
      <c r="G388" s="38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4038</v>
      </c>
      <c r="O388" s="39">
        <v>795.05</v>
      </c>
      <c r="BP388" s="33"/>
      <c r="BQ388" s="41" t="s">
        <v>419</v>
      </c>
    </row>
    <row r="389" spans="1:69" s="3" customFormat="1" ht="15" x14ac:dyDescent="0.25">
      <c r="A389" s="42"/>
      <c r="B389" s="43"/>
      <c r="C389" s="44" t="s">
        <v>4039</v>
      </c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6"/>
      <c r="BP389" s="33"/>
      <c r="BQ389" s="41"/>
    </row>
    <row r="390" spans="1:69" s="3" customFormat="1" ht="15" x14ac:dyDescent="0.25">
      <c r="A390" s="47"/>
      <c r="B390" s="48"/>
      <c r="C390" s="48"/>
      <c r="D390" s="48"/>
      <c r="E390" s="49" t="s">
        <v>4040</v>
      </c>
      <c r="F390" s="49"/>
      <c r="G390" s="50"/>
      <c r="H390" s="51"/>
      <c r="I390" s="17"/>
      <c r="J390" s="17"/>
      <c r="K390" s="17"/>
      <c r="L390" s="52">
        <v>12505.59</v>
      </c>
      <c r="M390" s="53"/>
      <c r="N390" s="53"/>
      <c r="O390" s="54"/>
      <c r="BP390" s="33"/>
      <c r="BQ390" s="41"/>
    </row>
    <row r="391" spans="1:69" s="3" customFormat="1" ht="15" x14ac:dyDescent="0.25">
      <c r="A391" s="47"/>
      <c r="B391" s="48"/>
      <c r="C391" s="48"/>
      <c r="D391" s="48"/>
      <c r="E391" s="49" t="s">
        <v>4041</v>
      </c>
      <c r="F391" s="49"/>
      <c r="G391" s="50"/>
      <c r="H391" s="51"/>
      <c r="I391" s="17"/>
      <c r="J391" s="17"/>
      <c r="K391" s="17"/>
      <c r="L391" s="52">
        <v>6575.1</v>
      </c>
      <c r="M391" s="53"/>
      <c r="N391" s="53"/>
      <c r="O391" s="54"/>
      <c r="BP391" s="33"/>
      <c r="BQ391" s="41"/>
    </row>
    <row r="392" spans="1:69" s="3" customFormat="1" ht="15" x14ac:dyDescent="0.25">
      <c r="A392" s="47"/>
      <c r="B392" s="48"/>
      <c r="C392" s="48"/>
      <c r="D392" s="48"/>
      <c r="E392" s="49" t="s">
        <v>47</v>
      </c>
      <c r="F392" s="49"/>
      <c r="G392" s="50"/>
      <c r="H392" s="51"/>
      <c r="I392" s="17"/>
      <c r="J392" s="17"/>
      <c r="K392" s="17"/>
      <c r="L392" s="52">
        <v>35107.56</v>
      </c>
      <c r="M392" s="53"/>
      <c r="N392" s="53"/>
      <c r="O392" s="54"/>
      <c r="BP392" s="33"/>
      <c r="BQ392" s="41"/>
    </row>
    <row r="393" spans="1:69" s="3" customFormat="1" ht="67.5" x14ac:dyDescent="0.25">
      <c r="A393" s="35" t="s">
        <v>736</v>
      </c>
      <c r="B393" s="36" t="s">
        <v>2803</v>
      </c>
      <c r="C393" s="432" t="s">
        <v>2804</v>
      </c>
      <c r="D393" s="432"/>
      <c r="E393" s="432"/>
      <c r="F393" s="35" t="s">
        <v>437</v>
      </c>
      <c r="G393" s="55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BP393" s="33"/>
      <c r="BQ393" s="41" t="s">
        <v>2804</v>
      </c>
    </row>
    <row r="394" spans="1:69" s="3" customFormat="1" ht="67.5" x14ac:dyDescent="0.25">
      <c r="A394" s="35" t="s">
        <v>746</v>
      </c>
      <c r="B394" s="36" t="s">
        <v>1734</v>
      </c>
      <c r="C394" s="432" t="s">
        <v>4042</v>
      </c>
      <c r="D394" s="432"/>
      <c r="E394" s="432"/>
      <c r="F394" s="35" t="s">
        <v>437</v>
      </c>
      <c r="G394" s="55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BP394" s="33"/>
      <c r="BQ394" s="41" t="s">
        <v>4042</v>
      </c>
    </row>
    <row r="395" spans="1:69" s="3" customFormat="1" ht="67.5" x14ac:dyDescent="0.25">
      <c r="A395" s="35" t="s">
        <v>1878</v>
      </c>
      <c r="B395" s="36" t="s">
        <v>1734</v>
      </c>
      <c r="C395" s="432" t="s">
        <v>1736</v>
      </c>
      <c r="D395" s="432"/>
      <c r="E395" s="432"/>
      <c r="F395" s="35" t="s">
        <v>437</v>
      </c>
      <c r="G395" s="55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BP395" s="33"/>
      <c r="BQ395" s="41" t="s">
        <v>1736</v>
      </c>
    </row>
    <row r="396" spans="1:69" s="3" customFormat="1" ht="67.5" x14ac:dyDescent="0.25">
      <c r="A396" s="35" t="s">
        <v>753</v>
      </c>
      <c r="B396" s="36" t="s">
        <v>1737</v>
      </c>
      <c r="C396" s="432" t="s">
        <v>1738</v>
      </c>
      <c r="D396" s="432"/>
      <c r="E396" s="432"/>
      <c r="F396" s="35" t="s">
        <v>437</v>
      </c>
      <c r="G396" s="55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BP396" s="33"/>
      <c r="BQ396" s="41" t="s">
        <v>1738</v>
      </c>
    </row>
    <row r="397" spans="1:69" s="3" customFormat="1" ht="67.5" x14ac:dyDescent="0.25">
      <c r="A397" s="35" t="s">
        <v>755</v>
      </c>
      <c r="B397" s="36" t="s">
        <v>1866</v>
      </c>
      <c r="C397" s="432" t="s">
        <v>2805</v>
      </c>
      <c r="D397" s="432"/>
      <c r="E397" s="432"/>
      <c r="F397" s="35" t="s">
        <v>437</v>
      </c>
      <c r="G397" s="55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BP397" s="33"/>
      <c r="BQ397" s="41" t="s">
        <v>2805</v>
      </c>
    </row>
    <row r="398" spans="1:69" s="3" customFormat="1" ht="67.5" x14ac:dyDescent="0.25">
      <c r="A398" s="35" t="s">
        <v>758</v>
      </c>
      <c r="B398" s="36" t="s">
        <v>1866</v>
      </c>
      <c r="C398" s="432" t="s">
        <v>3501</v>
      </c>
      <c r="D398" s="432"/>
      <c r="E398" s="432"/>
      <c r="F398" s="35" t="s">
        <v>437</v>
      </c>
      <c r="G398" s="55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BP398" s="33"/>
      <c r="BQ398" s="41" t="s">
        <v>3501</v>
      </c>
    </row>
    <row r="399" spans="1:69" s="3" customFormat="1" ht="67.5" x14ac:dyDescent="0.25">
      <c r="A399" s="35" t="s">
        <v>1880</v>
      </c>
      <c r="B399" s="36" t="s">
        <v>534</v>
      </c>
      <c r="C399" s="432" t="s">
        <v>535</v>
      </c>
      <c r="D399" s="432"/>
      <c r="E399" s="432"/>
      <c r="F399" s="35" t="s">
        <v>174</v>
      </c>
      <c r="G399" s="56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4043</v>
      </c>
      <c r="O399" s="39">
        <v>49.69</v>
      </c>
      <c r="BP399" s="33"/>
      <c r="BQ399" s="41" t="s">
        <v>535</v>
      </c>
    </row>
    <row r="400" spans="1:69" s="3" customFormat="1" ht="15" x14ac:dyDescent="0.25">
      <c r="A400" s="42"/>
      <c r="B400" s="43"/>
      <c r="C400" s="44" t="s">
        <v>4044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</row>
    <row r="401" spans="1:69" s="3" customFormat="1" ht="15" x14ac:dyDescent="0.25">
      <c r="A401" s="47"/>
      <c r="B401" s="48"/>
      <c r="C401" s="48"/>
      <c r="D401" s="48"/>
      <c r="E401" s="49" t="s">
        <v>4045</v>
      </c>
      <c r="F401" s="49"/>
      <c r="G401" s="50"/>
      <c r="H401" s="51"/>
      <c r="I401" s="17"/>
      <c r="J401" s="17"/>
      <c r="K401" s="17"/>
      <c r="L401" s="52">
        <v>2126.1799999999998</v>
      </c>
      <c r="M401" s="53"/>
      <c r="N401" s="53"/>
      <c r="O401" s="54"/>
      <c r="BP401" s="33"/>
      <c r="BQ401" s="41"/>
    </row>
    <row r="402" spans="1:69" s="3" customFormat="1" ht="15" x14ac:dyDescent="0.25">
      <c r="A402" s="47"/>
      <c r="B402" s="48"/>
      <c r="C402" s="48"/>
      <c r="D402" s="48"/>
      <c r="E402" s="49" t="s">
        <v>4046</v>
      </c>
      <c r="F402" s="49"/>
      <c r="G402" s="50"/>
      <c r="H402" s="51"/>
      <c r="I402" s="17"/>
      <c r="J402" s="17"/>
      <c r="K402" s="17"/>
      <c r="L402" s="52">
        <v>1117.8900000000001</v>
      </c>
      <c r="M402" s="53"/>
      <c r="N402" s="53"/>
      <c r="O402" s="54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5553.19</v>
      </c>
      <c r="M403" s="53"/>
      <c r="N403" s="53"/>
      <c r="O403" s="54"/>
      <c r="BP403" s="33"/>
      <c r="BQ403" s="41"/>
    </row>
    <row r="404" spans="1:69" s="3" customFormat="1" ht="67.5" x14ac:dyDescent="0.25">
      <c r="A404" s="35" t="s">
        <v>763</v>
      </c>
      <c r="B404" s="36" t="s">
        <v>1715</v>
      </c>
      <c r="C404" s="432" t="s">
        <v>3467</v>
      </c>
      <c r="D404" s="432"/>
      <c r="E404" s="432"/>
      <c r="F404" s="35" t="s">
        <v>437</v>
      </c>
      <c r="G404" s="55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BP404" s="33"/>
      <c r="BQ404" s="41" t="s">
        <v>3467</v>
      </c>
    </row>
    <row r="405" spans="1:69" s="3" customFormat="1" ht="67.5" x14ac:dyDescent="0.25">
      <c r="A405" s="35" t="s">
        <v>771</v>
      </c>
      <c r="B405" s="36" t="s">
        <v>1715</v>
      </c>
      <c r="C405" s="432" t="s">
        <v>2810</v>
      </c>
      <c r="D405" s="432"/>
      <c r="E405" s="432"/>
      <c r="F405" s="35" t="s">
        <v>437</v>
      </c>
      <c r="G405" s="55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BP405" s="33"/>
      <c r="BQ405" s="41" t="s">
        <v>2810</v>
      </c>
    </row>
    <row r="406" spans="1:69" s="3" customFormat="1" ht="67.5" x14ac:dyDescent="0.25">
      <c r="A406" s="35" t="s">
        <v>774</v>
      </c>
      <c r="B406" s="36" t="s">
        <v>1715</v>
      </c>
      <c r="C406" s="432" t="s">
        <v>2758</v>
      </c>
      <c r="D406" s="432"/>
      <c r="E406" s="432"/>
      <c r="F406" s="35" t="s">
        <v>437</v>
      </c>
      <c r="G406" s="55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BP406" s="33"/>
      <c r="BQ406" s="41" t="s">
        <v>2758</v>
      </c>
    </row>
    <row r="407" spans="1:69" s="3" customFormat="1" ht="67.5" x14ac:dyDescent="0.25">
      <c r="A407" s="35" t="s">
        <v>779</v>
      </c>
      <c r="B407" s="36" t="s">
        <v>1791</v>
      </c>
      <c r="C407" s="432" t="s">
        <v>3230</v>
      </c>
      <c r="D407" s="432"/>
      <c r="E407" s="432"/>
      <c r="F407" s="35" t="s">
        <v>437</v>
      </c>
      <c r="G407" s="55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BP407" s="33"/>
      <c r="BQ407" s="41" t="s">
        <v>3230</v>
      </c>
    </row>
    <row r="408" spans="1:69" s="3" customFormat="1" ht="67.5" x14ac:dyDescent="0.25">
      <c r="A408" s="35" t="s">
        <v>788</v>
      </c>
      <c r="B408" s="36" t="s">
        <v>1816</v>
      </c>
      <c r="C408" s="432" t="s">
        <v>2760</v>
      </c>
      <c r="D408" s="432"/>
      <c r="E408" s="432"/>
      <c r="F408" s="35" t="s">
        <v>437</v>
      </c>
      <c r="G408" s="55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BP408" s="33"/>
      <c r="BQ408" s="41" t="s">
        <v>2760</v>
      </c>
    </row>
    <row r="409" spans="1:69" s="3" customFormat="1" ht="67.5" x14ac:dyDescent="0.25">
      <c r="A409" s="35" t="s">
        <v>792</v>
      </c>
      <c r="B409" s="36" t="s">
        <v>1816</v>
      </c>
      <c r="C409" s="432" t="s">
        <v>1819</v>
      </c>
      <c r="D409" s="432"/>
      <c r="E409" s="432"/>
      <c r="F409" s="35" t="s">
        <v>437</v>
      </c>
      <c r="G409" s="55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BP409" s="33"/>
      <c r="BQ409" s="41" t="s">
        <v>1819</v>
      </c>
    </row>
    <row r="410" spans="1:69" s="3" customFormat="1" ht="67.5" x14ac:dyDescent="0.25">
      <c r="A410" s="35" t="s">
        <v>794</v>
      </c>
      <c r="B410" s="36" t="s">
        <v>1816</v>
      </c>
      <c r="C410" s="432" t="s">
        <v>2811</v>
      </c>
      <c r="D410" s="432"/>
      <c r="E410" s="432"/>
      <c r="F410" s="35" t="s">
        <v>437</v>
      </c>
      <c r="G410" s="55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BP410" s="33"/>
      <c r="BQ410" s="41" t="s">
        <v>2811</v>
      </c>
    </row>
    <row r="411" spans="1:69" s="3" customFormat="1" ht="67.5" x14ac:dyDescent="0.25">
      <c r="A411" s="35" t="s">
        <v>796</v>
      </c>
      <c r="B411" s="36" t="s">
        <v>1727</v>
      </c>
      <c r="C411" s="432" t="s">
        <v>1728</v>
      </c>
      <c r="D411" s="432"/>
      <c r="E411" s="432"/>
      <c r="F411" s="35" t="s">
        <v>174</v>
      </c>
      <c r="G411" s="56">
        <v>0.15</v>
      </c>
      <c r="H411" s="39" t="s">
        <v>1729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4047</v>
      </c>
      <c r="O411" s="39">
        <v>86.63</v>
      </c>
      <c r="BP411" s="33"/>
      <c r="BQ411" s="41" t="s">
        <v>1728</v>
      </c>
    </row>
    <row r="412" spans="1:69" s="3" customFormat="1" ht="15" x14ac:dyDescent="0.25">
      <c r="A412" s="42"/>
      <c r="B412" s="43"/>
      <c r="C412" s="44" t="s">
        <v>86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4048</v>
      </c>
      <c r="F413" s="49"/>
      <c r="G413" s="50"/>
      <c r="H413" s="51"/>
      <c r="I413" s="17"/>
      <c r="J413" s="17"/>
      <c r="K413" s="17"/>
      <c r="L413" s="52">
        <v>1563.19</v>
      </c>
      <c r="M413" s="53"/>
      <c r="N413" s="53"/>
      <c r="O413" s="54"/>
      <c r="BP413" s="33"/>
      <c r="BQ413" s="41"/>
    </row>
    <row r="414" spans="1:69" s="3" customFormat="1" ht="15" x14ac:dyDescent="0.25">
      <c r="A414" s="47"/>
      <c r="B414" s="48"/>
      <c r="C414" s="48"/>
      <c r="D414" s="48"/>
      <c r="E414" s="49" t="s">
        <v>4049</v>
      </c>
      <c r="F414" s="49"/>
      <c r="G414" s="50"/>
      <c r="H414" s="51"/>
      <c r="I414" s="17"/>
      <c r="J414" s="17"/>
      <c r="K414" s="17"/>
      <c r="L414" s="52">
        <v>821.89</v>
      </c>
      <c r="M414" s="53"/>
      <c r="N414" s="53"/>
      <c r="O414" s="54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4375.68</v>
      </c>
      <c r="M415" s="53"/>
      <c r="N415" s="53"/>
      <c r="O415" s="54"/>
      <c r="BP415" s="33"/>
      <c r="BQ415" s="41"/>
    </row>
    <row r="416" spans="1:69" s="3" customFormat="1" ht="67.5" x14ac:dyDescent="0.25">
      <c r="A416" s="35" t="s">
        <v>798</v>
      </c>
      <c r="B416" s="36" t="s">
        <v>1734</v>
      </c>
      <c r="C416" s="432" t="s">
        <v>2765</v>
      </c>
      <c r="D416" s="432"/>
      <c r="E416" s="432"/>
      <c r="F416" s="35" t="s">
        <v>437</v>
      </c>
      <c r="G416" s="55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BP416" s="33"/>
      <c r="BQ416" s="41" t="s">
        <v>2765</v>
      </c>
    </row>
    <row r="417" spans="1:69" s="3" customFormat="1" ht="67.5" x14ac:dyDescent="0.25">
      <c r="A417" s="35" t="s">
        <v>800</v>
      </c>
      <c r="B417" s="36" t="s">
        <v>1801</v>
      </c>
      <c r="C417" s="432" t="s">
        <v>2816</v>
      </c>
      <c r="D417" s="432"/>
      <c r="E417" s="432"/>
      <c r="F417" s="35" t="s">
        <v>437</v>
      </c>
      <c r="G417" s="55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BP417" s="33"/>
      <c r="BQ417" s="41" t="s">
        <v>2816</v>
      </c>
    </row>
    <row r="418" spans="1:69" s="3" customFormat="1" ht="67.5" x14ac:dyDescent="0.25">
      <c r="A418" s="35" t="s">
        <v>802</v>
      </c>
      <c r="B418" s="36" t="s">
        <v>1778</v>
      </c>
      <c r="C418" s="432" t="s">
        <v>2263</v>
      </c>
      <c r="D418" s="432"/>
      <c r="E418" s="432"/>
      <c r="F418" s="35" t="s">
        <v>437</v>
      </c>
      <c r="G418" s="55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BP418" s="33"/>
      <c r="BQ418" s="41" t="s">
        <v>2263</v>
      </c>
    </row>
    <row r="419" spans="1:69" s="3" customFormat="1" ht="67.5" x14ac:dyDescent="0.25">
      <c r="A419" s="35" t="s">
        <v>807</v>
      </c>
      <c r="B419" s="36" t="s">
        <v>1780</v>
      </c>
      <c r="C419" s="432" t="s">
        <v>2209</v>
      </c>
      <c r="D419" s="432"/>
      <c r="E419" s="432"/>
      <c r="F419" s="35" t="s">
        <v>437</v>
      </c>
      <c r="G419" s="55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BP419" s="33"/>
      <c r="BQ419" s="41" t="s">
        <v>2209</v>
      </c>
    </row>
    <row r="420" spans="1:69" s="3" customFormat="1" ht="67.5" x14ac:dyDescent="0.25">
      <c r="A420" s="35" t="s">
        <v>809</v>
      </c>
      <c r="B420" s="36" t="s">
        <v>1741</v>
      </c>
      <c r="C420" s="432" t="s">
        <v>2768</v>
      </c>
      <c r="D420" s="432"/>
      <c r="E420" s="432"/>
      <c r="F420" s="35" t="s">
        <v>437</v>
      </c>
      <c r="G420" s="55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BP420" s="33"/>
      <c r="BQ420" s="41" t="s">
        <v>2768</v>
      </c>
    </row>
    <row r="421" spans="1:69" s="3" customFormat="1" ht="67.5" x14ac:dyDescent="0.25">
      <c r="A421" s="35" t="s">
        <v>811</v>
      </c>
      <c r="B421" s="36" t="s">
        <v>1816</v>
      </c>
      <c r="C421" s="432" t="s">
        <v>1886</v>
      </c>
      <c r="D421" s="432"/>
      <c r="E421" s="432"/>
      <c r="F421" s="35" t="s">
        <v>437</v>
      </c>
      <c r="G421" s="55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BP421" s="33"/>
      <c r="BQ421" s="41" t="s">
        <v>1886</v>
      </c>
    </row>
    <row r="422" spans="1:69" s="3" customFormat="1" ht="67.5" x14ac:dyDescent="0.25">
      <c r="A422" s="35" t="s">
        <v>820</v>
      </c>
      <c r="B422" s="36" t="s">
        <v>1778</v>
      </c>
      <c r="C422" s="432" t="s">
        <v>1822</v>
      </c>
      <c r="D422" s="432"/>
      <c r="E422" s="432"/>
      <c r="F422" s="35" t="s">
        <v>437</v>
      </c>
      <c r="G422" s="55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BP422" s="33"/>
      <c r="BQ422" s="41" t="s">
        <v>1822</v>
      </c>
    </row>
    <row r="423" spans="1:69" s="3" customFormat="1" ht="67.5" x14ac:dyDescent="0.25">
      <c r="A423" s="35" t="s">
        <v>1892</v>
      </c>
      <c r="B423" s="36" t="s">
        <v>2196</v>
      </c>
      <c r="C423" s="432" t="s">
        <v>2817</v>
      </c>
      <c r="D423" s="432"/>
      <c r="E423" s="432"/>
      <c r="F423" s="35" t="s">
        <v>437</v>
      </c>
      <c r="G423" s="55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BP423" s="33"/>
      <c r="BQ423" s="41" t="s">
        <v>2817</v>
      </c>
    </row>
    <row r="424" spans="1:69" s="3" customFormat="1" ht="67.5" x14ac:dyDescent="0.25">
      <c r="A424" s="35" t="s">
        <v>825</v>
      </c>
      <c r="B424" s="36" t="s">
        <v>1741</v>
      </c>
      <c r="C424" s="432" t="s">
        <v>1742</v>
      </c>
      <c r="D424" s="432"/>
      <c r="E424" s="432"/>
      <c r="F424" s="35" t="s">
        <v>437</v>
      </c>
      <c r="G424" s="55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BP424" s="33"/>
      <c r="BQ424" s="41" t="s">
        <v>1742</v>
      </c>
    </row>
    <row r="425" spans="1:69" s="3" customFormat="1" ht="67.5" x14ac:dyDescent="0.25">
      <c r="A425" s="35" t="s">
        <v>827</v>
      </c>
      <c r="B425" s="36" t="s">
        <v>1769</v>
      </c>
      <c r="C425" s="432" t="s">
        <v>1770</v>
      </c>
      <c r="D425" s="432"/>
      <c r="E425" s="432"/>
      <c r="F425" s="35" t="s">
        <v>437</v>
      </c>
      <c r="G425" s="55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BP425" s="33"/>
      <c r="BQ425" s="41" t="s">
        <v>1770</v>
      </c>
    </row>
    <row r="426" spans="1:69" s="3" customFormat="1" ht="67.5" x14ac:dyDescent="0.25">
      <c r="A426" s="35" t="s">
        <v>832</v>
      </c>
      <c r="B426" s="36" t="s">
        <v>1776</v>
      </c>
      <c r="C426" s="432" t="s">
        <v>1883</v>
      </c>
      <c r="D426" s="432"/>
      <c r="E426" s="432"/>
      <c r="F426" s="35" t="s">
        <v>437</v>
      </c>
      <c r="G426" s="55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BP426" s="33"/>
      <c r="BQ426" s="41" t="s">
        <v>1883</v>
      </c>
    </row>
    <row r="427" spans="1:69" s="3" customFormat="1" ht="67.5" x14ac:dyDescent="0.25">
      <c r="A427" s="35" t="s">
        <v>835</v>
      </c>
      <c r="B427" s="36" t="s">
        <v>1778</v>
      </c>
      <c r="C427" s="432" t="s">
        <v>1884</v>
      </c>
      <c r="D427" s="432"/>
      <c r="E427" s="432"/>
      <c r="F427" s="35" t="s">
        <v>437</v>
      </c>
      <c r="G427" s="55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BP427" s="33"/>
      <c r="BQ427" s="41" t="s">
        <v>1884</v>
      </c>
    </row>
    <row r="428" spans="1:69" s="3" customFormat="1" ht="67.5" x14ac:dyDescent="0.25">
      <c r="A428" s="35" t="s">
        <v>837</v>
      </c>
      <c r="B428" s="36" t="s">
        <v>1780</v>
      </c>
      <c r="C428" s="432" t="s">
        <v>1885</v>
      </c>
      <c r="D428" s="432"/>
      <c r="E428" s="432"/>
      <c r="F428" s="35" t="s">
        <v>437</v>
      </c>
      <c r="G428" s="55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BP428" s="33"/>
      <c r="BQ428" s="41" t="s">
        <v>1885</v>
      </c>
    </row>
    <row r="429" spans="1:69" s="3" customFormat="1" ht="67.5" x14ac:dyDescent="0.25">
      <c r="A429" s="35" t="s">
        <v>846</v>
      </c>
      <c r="B429" s="36" t="s">
        <v>1788</v>
      </c>
      <c r="C429" s="432" t="s">
        <v>1789</v>
      </c>
      <c r="D429" s="432"/>
      <c r="E429" s="432"/>
      <c r="F429" s="35" t="s">
        <v>437</v>
      </c>
      <c r="G429" s="55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BP429" s="33"/>
      <c r="BQ429" s="41" t="s">
        <v>1789</v>
      </c>
    </row>
    <row r="430" spans="1:69" s="3" customFormat="1" ht="67.5" x14ac:dyDescent="0.25">
      <c r="A430" s="35" t="s">
        <v>848</v>
      </c>
      <c r="B430" s="36" t="s">
        <v>1778</v>
      </c>
      <c r="C430" s="432" t="s">
        <v>1790</v>
      </c>
      <c r="D430" s="432"/>
      <c r="E430" s="432"/>
      <c r="F430" s="35" t="s">
        <v>437</v>
      </c>
      <c r="G430" s="55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BP430" s="33"/>
      <c r="BQ430" s="41" t="s">
        <v>1790</v>
      </c>
    </row>
    <row r="431" spans="1:69" s="3" customFormat="1" ht="67.5" x14ac:dyDescent="0.25">
      <c r="A431" s="35" t="s">
        <v>857</v>
      </c>
      <c r="B431" s="36" t="s">
        <v>1757</v>
      </c>
      <c r="C431" s="432" t="s">
        <v>1758</v>
      </c>
      <c r="D431" s="432"/>
      <c r="E431" s="432"/>
      <c r="F431" s="35" t="s">
        <v>238</v>
      </c>
      <c r="G431" s="55">
        <v>15</v>
      </c>
      <c r="H431" s="39" t="s">
        <v>1759</v>
      </c>
      <c r="I431" s="39" t="s">
        <v>1760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3898</v>
      </c>
      <c r="O431" s="39">
        <v>77431.62</v>
      </c>
      <c r="BP431" s="33"/>
      <c r="BQ431" s="41" t="s">
        <v>1758</v>
      </c>
    </row>
    <row r="432" spans="1:69" s="3" customFormat="1" ht="15" x14ac:dyDescent="0.25">
      <c r="A432" s="42"/>
      <c r="B432" s="43"/>
      <c r="C432" s="44" t="s">
        <v>3510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41"/>
    </row>
    <row r="433" spans="1:69" s="3" customFormat="1" ht="15" x14ac:dyDescent="0.25">
      <c r="A433" s="47"/>
      <c r="B433" s="48"/>
      <c r="C433" s="48"/>
      <c r="D433" s="48"/>
      <c r="E433" s="49" t="s">
        <v>3899</v>
      </c>
      <c r="F433" s="49"/>
      <c r="G433" s="50"/>
      <c r="H433" s="51"/>
      <c r="I433" s="17"/>
      <c r="J433" s="17"/>
      <c r="K433" s="17"/>
      <c r="L433" s="52">
        <v>188257.88</v>
      </c>
      <c r="M433" s="53"/>
      <c r="N433" s="53"/>
      <c r="O433" s="54"/>
      <c r="BP433" s="33"/>
      <c r="BQ433" s="41"/>
    </row>
    <row r="434" spans="1:69" s="3" customFormat="1" ht="15" x14ac:dyDescent="0.25">
      <c r="A434" s="47"/>
      <c r="B434" s="48"/>
      <c r="C434" s="48"/>
      <c r="D434" s="48"/>
      <c r="E434" s="49" t="s">
        <v>3900</v>
      </c>
      <c r="F434" s="49"/>
      <c r="G434" s="50"/>
      <c r="H434" s="51"/>
      <c r="I434" s="17"/>
      <c r="J434" s="17"/>
      <c r="K434" s="17"/>
      <c r="L434" s="52">
        <v>98980.95</v>
      </c>
      <c r="M434" s="53"/>
      <c r="N434" s="53"/>
      <c r="O434" s="54"/>
      <c r="BP434" s="33"/>
      <c r="BQ434" s="41"/>
    </row>
    <row r="435" spans="1:69" s="3" customFormat="1" ht="15" x14ac:dyDescent="0.25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591451.91</v>
      </c>
      <c r="M435" s="53"/>
      <c r="N435" s="53"/>
      <c r="O435" s="54"/>
      <c r="BP435" s="33"/>
      <c r="BQ435" s="41"/>
    </row>
    <row r="436" spans="1:69" s="3" customFormat="1" ht="67.5" x14ac:dyDescent="0.25">
      <c r="A436" s="35" t="s">
        <v>861</v>
      </c>
      <c r="B436" s="36" t="s">
        <v>2281</v>
      </c>
      <c r="C436" s="432" t="s">
        <v>2822</v>
      </c>
      <c r="D436" s="432"/>
      <c r="E436" s="432"/>
      <c r="F436" s="35" t="s">
        <v>265</v>
      </c>
      <c r="G436" s="55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BP436" s="33"/>
      <c r="BQ436" s="41" t="s">
        <v>2822</v>
      </c>
    </row>
    <row r="437" spans="1:69" s="3" customFormat="1" ht="15" x14ac:dyDescent="0.25">
      <c r="A437" s="42"/>
      <c r="B437" s="43"/>
      <c r="C437" s="44" t="s">
        <v>3514</v>
      </c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6"/>
      <c r="BP437" s="33"/>
      <c r="BQ437" s="41"/>
    </row>
    <row r="438" spans="1:69" s="3" customFormat="1" ht="67.5" x14ac:dyDescent="0.25">
      <c r="A438" s="35" t="s">
        <v>865</v>
      </c>
      <c r="B438" s="36" t="s">
        <v>2286</v>
      </c>
      <c r="C438" s="432" t="s">
        <v>1774</v>
      </c>
      <c r="D438" s="432"/>
      <c r="E438" s="432"/>
      <c r="F438" s="35" t="s">
        <v>437</v>
      </c>
      <c r="G438" s="55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BP438" s="33"/>
      <c r="BQ438" s="41" t="s">
        <v>1774</v>
      </c>
    </row>
    <row r="439" spans="1:69" s="3" customFormat="1" ht="15" x14ac:dyDescent="0.25">
      <c r="A439" s="42"/>
      <c r="B439" s="43"/>
      <c r="C439" s="44" t="s">
        <v>4050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6"/>
      <c r="BP439" s="33"/>
      <c r="BQ439" s="41"/>
    </row>
    <row r="440" spans="1:69" s="3" customFormat="1" ht="67.5" x14ac:dyDescent="0.25">
      <c r="A440" s="35" t="s">
        <v>869</v>
      </c>
      <c r="B440" s="36" t="s">
        <v>1771</v>
      </c>
      <c r="C440" s="432" t="s">
        <v>2779</v>
      </c>
      <c r="D440" s="432"/>
      <c r="E440" s="432"/>
      <c r="F440" s="35" t="s">
        <v>437</v>
      </c>
      <c r="G440" s="55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BP440" s="33"/>
      <c r="BQ440" s="41" t="s">
        <v>2779</v>
      </c>
    </row>
    <row r="441" spans="1:69" s="3" customFormat="1" ht="67.5" x14ac:dyDescent="0.25">
      <c r="A441" s="35" t="s">
        <v>1901</v>
      </c>
      <c r="B441" s="36" t="s">
        <v>1741</v>
      </c>
      <c r="C441" s="432" t="s">
        <v>1784</v>
      </c>
      <c r="D441" s="432"/>
      <c r="E441" s="432"/>
      <c r="F441" s="35" t="s">
        <v>437</v>
      </c>
      <c r="G441" s="55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BP441" s="33"/>
      <c r="BQ441" s="41" t="s">
        <v>1784</v>
      </c>
    </row>
    <row r="442" spans="1:69" s="3" customFormat="1" ht="67.5" x14ac:dyDescent="0.25">
      <c r="A442" s="35" t="s">
        <v>880</v>
      </c>
      <c r="B442" s="36" t="s">
        <v>870</v>
      </c>
      <c r="C442" s="432" t="s">
        <v>871</v>
      </c>
      <c r="D442" s="432"/>
      <c r="E442" s="432"/>
      <c r="F442" s="35" t="s">
        <v>238</v>
      </c>
      <c r="G442" s="56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2833</v>
      </c>
      <c r="O442" s="39">
        <v>358.1</v>
      </c>
      <c r="BP442" s="33"/>
      <c r="BQ442" s="41" t="s">
        <v>871</v>
      </c>
    </row>
    <row r="443" spans="1:69" s="3" customFormat="1" ht="15" x14ac:dyDescent="0.25">
      <c r="A443" s="42"/>
      <c r="B443" s="43"/>
      <c r="C443" s="44" t="s">
        <v>423</v>
      </c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6"/>
      <c r="BP443" s="33"/>
      <c r="BQ443" s="41"/>
    </row>
    <row r="444" spans="1:69" s="3" customFormat="1" ht="15" x14ac:dyDescent="0.25">
      <c r="A444" s="47"/>
      <c r="B444" s="48"/>
      <c r="C444" s="48"/>
      <c r="D444" s="48"/>
      <c r="E444" s="49" t="s">
        <v>2834</v>
      </c>
      <c r="F444" s="49"/>
      <c r="G444" s="50"/>
      <c r="H444" s="51"/>
      <c r="I444" s="17"/>
      <c r="J444" s="17"/>
      <c r="K444" s="17"/>
      <c r="L444" s="52">
        <v>1452.02</v>
      </c>
      <c r="M444" s="53"/>
      <c r="N444" s="53"/>
      <c r="O444" s="54"/>
      <c r="BP444" s="33"/>
      <c r="BQ444" s="41"/>
    </row>
    <row r="445" spans="1:69" s="3" customFormat="1" ht="15" x14ac:dyDescent="0.25">
      <c r="A445" s="47"/>
      <c r="B445" s="48"/>
      <c r="C445" s="48"/>
      <c r="D445" s="48"/>
      <c r="E445" s="49" t="s">
        <v>2835</v>
      </c>
      <c r="F445" s="49"/>
      <c r="G445" s="50"/>
      <c r="H445" s="51"/>
      <c r="I445" s="17"/>
      <c r="J445" s="17"/>
      <c r="K445" s="17"/>
      <c r="L445" s="52">
        <v>763.43</v>
      </c>
      <c r="M445" s="53"/>
      <c r="N445" s="53"/>
      <c r="O445" s="54"/>
      <c r="BP445" s="33"/>
      <c r="BQ445" s="41"/>
    </row>
    <row r="446" spans="1:69" s="3" customFormat="1" ht="15" x14ac:dyDescent="0.25">
      <c r="A446" s="47"/>
      <c r="B446" s="48"/>
      <c r="C446" s="48"/>
      <c r="D446" s="48"/>
      <c r="E446" s="49" t="s">
        <v>47</v>
      </c>
      <c r="F446" s="49"/>
      <c r="G446" s="50"/>
      <c r="H446" s="51"/>
      <c r="I446" s="17"/>
      <c r="J446" s="17"/>
      <c r="K446" s="17"/>
      <c r="L446" s="52">
        <v>4273.58</v>
      </c>
      <c r="M446" s="53"/>
      <c r="N446" s="53"/>
      <c r="O446" s="54"/>
      <c r="BP446" s="33"/>
      <c r="BQ446" s="41"/>
    </row>
    <row r="447" spans="1:69" s="3" customFormat="1" ht="67.5" x14ac:dyDescent="0.25">
      <c r="A447" s="35" t="s">
        <v>1905</v>
      </c>
      <c r="B447" s="36" t="s">
        <v>1755</v>
      </c>
      <c r="C447" s="432" t="s">
        <v>2783</v>
      </c>
      <c r="D447" s="432"/>
      <c r="E447" s="432"/>
      <c r="F447" s="35" t="s">
        <v>265</v>
      </c>
      <c r="G447" s="56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BP447" s="33"/>
      <c r="BQ447" s="41" t="s">
        <v>2783</v>
      </c>
    </row>
    <row r="448" spans="1:69" s="3" customFormat="1" ht="15" x14ac:dyDescent="0.25">
      <c r="A448" s="42"/>
      <c r="B448" s="43"/>
      <c r="C448" s="44" t="s">
        <v>2836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</row>
    <row r="449" spans="1:71" s="3" customFormat="1" ht="67.5" x14ac:dyDescent="0.25">
      <c r="A449" s="35" t="s">
        <v>893</v>
      </c>
      <c r="B449" s="36" t="s">
        <v>1743</v>
      </c>
      <c r="C449" s="432" t="s">
        <v>2837</v>
      </c>
      <c r="D449" s="432"/>
      <c r="E449" s="432"/>
      <c r="F449" s="35" t="s">
        <v>437</v>
      </c>
      <c r="G449" s="55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BP449" s="33"/>
      <c r="BQ449" s="41" t="s">
        <v>2837</v>
      </c>
    </row>
    <row r="450" spans="1:71" s="3" customFormat="1" ht="67.5" x14ac:dyDescent="0.25">
      <c r="A450" s="35" t="s">
        <v>900</v>
      </c>
      <c r="B450" s="36" t="s">
        <v>2838</v>
      </c>
      <c r="C450" s="432" t="s">
        <v>2839</v>
      </c>
      <c r="D450" s="432"/>
      <c r="E450" s="432"/>
      <c r="F450" s="35" t="s">
        <v>437</v>
      </c>
      <c r="G450" s="55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BP450" s="33"/>
      <c r="BQ450" s="41" t="s">
        <v>2839</v>
      </c>
    </row>
    <row r="451" spans="1:71" s="3" customFormat="1" ht="67.5" x14ac:dyDescent="0.25">
      <c r="A451" s="35" t="s">
        <v>1912</v>
      </c>
      <c r="B451" s="36" t="s">
        <v>2838</v>
      </c>
      <c r="C451" s="432" t="s">
        <v>2840</v>
      </c>
      <c r="D451" s="432"/>
      <c r="E451" s="432"/>
      <c r="F451" s="35" t="s">
        <v>437</v>
      </c>
      <c r="G451" s="55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BP451" s="33"/>
      <c r="BQ451" s="41" t="s">
        <v>2840</v>
      </c>
    </row>
    <row r="452" spans="1:71" s="3" customFormat="1" ht="67.5" x14ac:dyDescent="0.25">
      <c r="A452" s="35" t="s">
        <v>907</v>
      </c>
      <c r="B452" s="36" t="s">
        <v>2838</v>
      </c>
      <c r="C452" s="432" t="s">
        <v>2841</v>
      </c>
      <c r="D452" s="432"/>
      <c r="E452" s="432"/>
      <c r="F452" s="35" t="s">
        <v>437</v>
      </c>
      <c r="G452" s="55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BP452" s="33"/>
      <c r="BQ452" s="41" t="s">
        <v>2841</v>
      </c>
    </row>
    <row r="453" spans="1:71" s="3" customFormat="1" ht="67.5" x14ac:dyDescent="0.25">
      <c r="A453" s="35" t="s">
        <v>1914</v>
      </c>
      <c r="B453" s="36" t="s">
        <v>1778</v>
      </c>
      <c r="C453" s="432" t="s">
        <v>1884</v>
      </c>
      <c r="D453" s="432"/>
      <c r="E453" s="432"/>
      <c r="F453" s="35" t="s">
        <v>437</v>
      </c>
      <c r="G453" s="55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BP453" s="33"/>
      <c r="BQ453" s="41" t="s">
        <v>1884</v>
      </c>
    </row>
    <row r="454" spans="1:71" s="3" customFormat="1" ht="22.5" x14ac:dyDescent="0.25">
      <c r="A454" s="440" t="s">
        <v>938</v>
      </c>
      <c r="B454" s="441"/>
      <c r="C454" s="441"/>
      <c r="D454" s="441"/>
      <c r="E454" s="441"/>
      <c r="F454" s="441"/>
      <c r="G454" s="441"/>
      <c r="H454" s="441"/>
      <c r="I454" s="441"/>
      <c r="J454" s="441"/>
      <c r="K454" s="442"/>
      <c r="L454" s="39">
        <v>33687159.109999999</v>
      </c>
      <c r="M454" s="39">
        <v>1403915.76</v>
      </c>
      <c r="N454" s="39" t="s">
        <v>4051</v>
      </c>
      <c r="O454" s="39">
        <v>31077022.710000001</v>
      </c>
      <c r="BR454" s="41" t="s">
        <v>938</v>
      </c>
    </row>
    <row r="455" spans="1:71" s="3" customFormat="1" ht="15" x14ac:dyDescent="0.25">
      <c r="A455" s="440" t="s">
        <v>940</v>
      </c>
      <c r="B455" s="441"/>
      <c r="C455" s="441"/>
      <c r="D455" s="441"/>
      <c r="E455" s="441"/>
      <c r="F455" s="441"/>
      <c r="G455" s="441"/>
      <c r="H455" s="441"/>
      <c r="I455" s="441"/>
      <c r="J455" s="441"/>
      <c r="K455" s="442"/>
      <c r="L455" s="39">
        <v>1368794.52</v>
      </c>
      <c r="M455" s="39"/>
      <c r="N455" s="39"/>
      <c r="O455" s="39"/>
      <c r="BR455" s="41" t="s">
        <v>940</v>
      </c>
    </row>
    <row r="456" spans="1:71" s="3" customFormat="1" ht="15" x14ac:dyDescent="0.25">
      <c r="A456" s="437" t="s">
        <v>941</v>
      </c>
      <c r="B456" s="438"/>
      <c r="C456" s="438"/>
      <c r="D456" s="438"/>
      <c r="E456" s="438"/>
      <c r="F456" s="438"/>
      <c r="G456" s="438"/>
      <c r="H456" s="438"/>
      <c r="I456" s="438"/>
      <c r="J456" s="438"/>
      <c r="K456" s="439"/>
      <c r="L456" s="61"/>
      <c r="M456" s="61"/>
      <c r="N456" s="61"/>
      <c r="O456" s="61"/>
      <c r="BR456" s="41"/>
      <c r="BS456" s="2" t="s">
        <v>941</v>
      </c>
    </row>
    <row r="457" spans="1:71" s="3" customFormat="1" ht="15" x14ac:dyDescent="0.25">
      <c r="A457" s="437" t="s">
        <v>4052</v>
      </c>
      <c r="B457" s="438"/>
      <c r="C457" s="438"/>
      <c r="D457" s="438"/>
      <c r="E457" s="438"/>
      <c r="F457" s="438"/>
      <c r="G457" s="438"/>
      <c r="H457" s="438"/>
      <c r="I457" s="438"/>
      <c r="J457" s="438"/>
      <c r="K457" s="439"/>
      <c r="L457" s="61">
        <v>85630.23</v>
      </c>
      <c r="M457" s="61"/>
      <c r="N457" s="61"/>
      <c r="O457" s="61"/>
      <c r="BR457" s="41"/>
      <c r="BS457" s="2" t="s">
        <v>4052</v>
      </c>
    </row>
    <row r="458" spans="1:71" s="3" customFormat="1" ht="15" x14ac:dyDescent="0.25">
      <c r="A458" s="437" t="s">
        <v>4053</v>
      </c>
      <c r="B458" s="438"/>
      <c r="C458" s="438"/>
      <c r="D458" s="438"/>
      <c r="E458" s="438"/>
      <c r="F458" s="438"/>
      <c r="G458" s="438"/>
      <c r="H458" s="438"/>
      <c r="I458" s="438"/>
      <c r="J458" s="438"/>
      <c r="K458" s="439"/>
      <c r="L458" s="61">
        <v>224476.95</v>
      </c>
      <c r="M458" s="61"/>
      <c r="N458" s="61"/>
      <c r="O458" s="61"/>
      <c r="BR458" s="41"/>
      <c r="BS458" s="2" t="s">
        <v>4053</v>
      </c>
    </row>
    <row r="459" spans="1:71" s="3" customFormat="1" ht="23.25" x14ac:dyDescent="0.25">
      <c r="A459" s="437" t="s">
        <v>4054</v>
      </c>
      <c r="B459" s="438"/>
      <c r="C459" s="438"/>
      <c r="D459" s="438"/>
      <c r="E459" s="438"/>
      <c r="F459" s="438"/>
      <c r="G459" s="438"/>
      <c r="H459" s="438"/>
      <c r="I459" s="438"/>
      <c r="J459" s="438"/>
      <c r="K459" s="439"/>
      <c r="L459" s="61">
        <v>1058687.3400000001</v>
      </c>
      <c r="M459" s="61"/>
      <c r="N459" s="61"/>
      <c r="O459" s="61"/>
      <c r="BR459" s="41"/>
      <c r="BS459" s="2" t="s">
        <v>4054</v>
      </c>
    </row>
    <row r="460" spans="1:71" s="3" customFormat="1" ht="15" x14ac:dyDescent="0.25">
      <c r="A460" s="440" t="s">
        <v>945</v>
      </c>
      <c r="B460" s="441"/>
      <c r="C460" s="441"/>
      <c r="D460" s="441"/>
      <c r="E460" s="441"/>
      <c r="F460" s="441"/>
      <c r="G460" s="441"/>
      <c r="H460" s="441"/>
      <c r="I460" s="441"/>
      <c r="J460" s="441"/>
      <c r="K460" s="442"/>
      <c r="L460" s="39">
        <v>720395.78</v>
      </c>
      <c r="M460" s="39"/>
      <c r="N460" s="39"/>
      <c r="O460" s="39"/>
      <c r="BR460" s="41" t="s">
        <v>945</v>
      </c>
    </row>
    <row r="461" spans="1:71" s="3" customFormat="1" ht="15" x14ac:dyDescent="0.25">
      <c r="A461" s="437" t="s">
        <v>941</v>
      </c>
      <c r="B461" s="438"/>
      <c r="C461" s="438"/>
      <c r="D461" s="438"/>
      <c r="E461" s="438"/>
      <c r="F461" s="438"/>
      <c r="G461" s="438"/>
      <c r="H461" s="438"/>
      <c r="I461" s="438"/>
      <c r="J461" s="438"/>
      <c r="K461" s="439"/>
      <c r="L461" s="61"/>
      <c r="M461" s="61"/>
      <c r="N461" s="61"/>
      <c r="O461" s="61"/>
      <c r="BR461" s="41"/>
      <c r="BS461" s="2" t="s">
        <v>941</v>
      </c>
    </row>
    <row r="462" spans="1:71" s="3" customFormat="1" ht="15" x14ac:dyDescent="0.25">
      <c r="A462" s="437" t="s">
        <v>4055</v>
      </c>
      <c r="B462" s="438"/>
      <c r="C462" s="438"/>
      <c r="D462" s="438"/>
      <c r="E462" s="438"/>
      <c r="F462" s="438"/>
      <c r="G462" s="438"/>
      <c r="H462" s="438"/>
      <c r="I462" s="438"/>
      <c r="J462" s="438"/>
      <c r="K462" s="439"/>
      <c r="L462" s="61">
        <v>38485.5</v>
      </c>
      <c r="M462" s="61"/>
      <c r="N462" s="61"/>
      <c r="O462" s="61"/>
      <c r="BR462" s="41"/>
      <c r="BS462" s="2" t="s">
        <v>4055</v>
      </c>
    </row>
    <row r="463" spans="1:71" s="3" customFormat="1" ht="23.25" x14ac:dyDescent="0.25">
      <c r="A463" s="437" t="s">
        <v>4056</v>
      </c>
      <c r="B463" s="438"/>
      <c r="C463" s="438"/>
      <c r="D463" s="438"/>
      <c r="E463" s="438"/>
      <c r="F463" s="438"/>
      <c r="G463" s="438"/>
      <c r="H463" s="438"/>
      <c r="I463" s="438"/>
      <c r="J463" s="438"/>
      <c r="K463" s="439"/>
      <c r="L463" s="61">
        <v>556038.57999999996</v>
      </c>
      <c r="M463" s="61"/>
      <c r="N463" s="61"/>
      <c r="O463" s="61"/>
      <c r="BR463" s="41"/>
      <c r="BS463" s="2" t="s">
        <v>4056</v>
      </c>
    </row>
    <row r="464" spans="1:71" s="3" customFormat="1" ht="15" x14ac:dyDescent="0.25">
      <c r="A464" s="437" t="s">
        <v>4057</v>
      </c>
      <c r="B464" s="438"/>
      <c r="C464" s="438"/>
      <c r="D464" s="438"/>
      <c r="E464" s="438"/>
      <c r="F464" s="438"/>
      <c r="G464" s="438"/>
      <c r="H464" s="438"/>
      <c r="I464" s="438"/>
      <c r="J464" s="438"/>
      <c r="K464" s="439"/>
      <c r="L464" s="61">
        <v>125234.51</v>
      </c>
      <c r="M464" s="61"/>
      <c r="N464" s="61"/>
      <c r="O464" s="61"/>
      <c r="BR464" s="41"/>
      <c r="BS464" s="2" t="s">
        <v>4057</v>
      </c>
    </row>
    <row r="465" spans="1:71" s="3" customFormat="1" ht="15" x14ac:dyDescent="0.25">
      <c r="A465" s="437" t="s">
        <v>4058</v>
      </c>
      <c r="B465" s="438"/>
      <c r="C465" s="438"/>
      <c r="D465" s="438"/>
      <c r="E465" s="438"/>
      <c r="F465" s="438"/>
      <c r="G465" s="438"/>
      <c r="H465" s="438"/>
      <c r="I465" s="438"/>
      <c r="J465" s="438"/>
      <c r="K465" s="439"/>
      <c r="L465" s="61">
        <v>637.19000000000005</v>
      </c>
      <c r="M465" s="61"/>
      <c r="N465" s="61"/>
      <c r="O465" s="61"/>
      <c r="BR465" s="41"/>
      <c r="BS465" s="2" t="s">
        <v>4058</v>
      </c>
    </row>
    <row r="466" spans="1:71" s="3" customFormat="1" ht="15" x14ac:dyDescent="0.25">
      <c r="A466" s="440" t="s">
        <v>951</v>
      </c>
      <c r="B466" s="441"/>
      <c r="C466" s="441"/>
      <c r="D466" s="441"/>
      <c r="E466" s="441"/>
      <c r="F466" s="441"/>
      <c r="G466" s="441"/>
      <c r="H466" s="441"/>
      <c r="I466" s="441"/>
      <c r="J466" s="441"/>
      <c r="K466" s="442"/>
      <c r="L466" s="39"/>
      <c r="M466" s="39"/>
      <c r="N466" s="39"/>
      <c r="O466" s="39"/>
      <c r="BR466" s="41" t="s">
        <v>951</v>
      </c>
    </row>
    <row r="467" spans="1:71" s="3" customFormat="1" ht="15" x14ac:dyDescent="0.25">
      <c r="A467" s="437" t="s">
        <v>952</v>
      </c>
      <c r="B467" s="438"/>
      <c r="C467" s="438"/>
      <c r="D467" s="438"/>
      <c r="E467" s="438"/>
      <c r="F467" s="438"/>
      <c r="G467" s="438"/>
      <c r="H467" s="438"/>
      <c r="I467" s="438"/>
      <c r="J467" s="438"/>
      <c r="K467" s="439"/>
      <c r="L467" s="61"/>
      <c r="M467" s="61"/>
      <c r="N467" s="61"/>
      <c r="O467" s="61"/>
      <c r="BR467" s="41"/>
      <c r="BS467" s="2" t="s">
        <v>952</v>
      </c>
    </row>
    <row r="468" spans="1:71" s="3" customFormat="1" ht="15" x14ac:dyDescent="0.25">
      <c r="A468" s="437" t="s">
        <v>2007</v>
      </c>
      <c r="B468" s="438"/>
      <c r="C468" s="438"/>
      <c r="D468" s="438"/>
      <c r="E468" s="438"/>
      <c r="F468" s="438"/>
      <c r="G468" s="438"/>
      <c r="H468" s="438"/>
      <c r="I468" s="438"/>
      <c r="J468" s="438"/>
      <c r="K468" s="439"/>
      <c r="L468" s="61"/>
      <c r="M468" s="61"/>
      <c r="N468" s="61"/>
      <c r="O468" s="61"/>
      <c r="BR468" s="41"/>
      <c r="BS468" s="2" t="s">
        <v>2007</v>
      </c>
    </row>
    <row r="469" spans="1:71" s="3" customFormat="1" ht="23.25" x14ac:dyDescent="0.25">
      <c r="A469" s="437" t="s">
        <v>4059</v>
      </c>
      <c r="B469" s="438"/>
      <c r="C469" s="438"/>
      <c r="D469" s="438"/>
      <c r="E469" s="438"/>
      <c r="F469" s="438"/>
      <c r="G469" s="438"/>
      <c r="H469" s="438"/>
      <c r="I469" s="438"/>
      <c r="J469" s="438"/>
      <c r="K469" s="439"/>
      <c r="L469" s="61">
        <v>30733608.280000001</v>
      </c>
      <c r="M469" s="61"/>
      <c r="N469" s="61"/>
      <c r="O469" s="61">
        <v>30733608.280000001</v>
      </c>
      <c r="BR469" s="41"/>
      <c r="BS469" s="2" t="s">
        <v>4059</v>
      </c>
    </row>
    <row r="470" spans="1:71" s="3" customFormat="1" ht="15" x14ac:dyDescent="0.25">
      <c r="A470" s="437" t="s">
        <v>953</v>
      </c>
      <c r="B470" s="438"/>
      <c r="C470" s="438"/>
      <c r="D470" s="438"/>
      <c r="E470" s="438"/>
      <c r="F470" s="438"/>
      <c r="G470" s="438"/>
      <c r="H470" s="438"/>
      <c r="I470" s="438"/>
      <c r="J470" s="438"/>
      <c r="K470" s="439"/>
      <c r="L470" s="61"/>
      <c r="M470" s="61"/>
      <c r="N470" s="61"/>
      <c r="O470" s="61"/>
      <c r="BR470" s="41"/>
      <c r="BS470" s="2" t="s">
        <v>953</v>
      </c>
    </row>
    <row r="471" spans="1:71" s="3" customFormat="1" ht="15" x14ac:dyDescent="0.25">
      <c r="A471" s="437" t="s">
        <v>2020</v>
      </c>
      <c r="B471" s="438"/>
      <c r="C471" s="438"/>
      <c r="D471" s="438"/>
      <c r="E471" s="438"/>
      <c r="F471" s="438"/>
      <c r="G471" s="438"/>
      <c r="H471" s="438"/>
      <c r="I471" s="438"/>
      <c r="J471" s="438"/>
      <c r="K471" s="439"/>
      <c r="L471" s="61">
        <v>1401.16</v>
      </c>
      <c r="M471" s="61">
        <v>1158.53</v>
      </c>
      <c r="N471" s="61">
        <v>242.63</v>
      </c>
      <c r="O471" s="61"/>
      <c r="BR471" s="41"/>
      <c r="BS471" s="2" t="s">
        <v>2020</v>
      </c>
    </row>
    <row r="472" spans="1:71" s="3" customFormat="1" ht="15" x14ac:dyDescent="0.25">
      <c r="A472" s="437" t="s">
        <v>2010</v>
      </c>
      <c r="B472" s="438"/>
      <c r="C472" s="438"/>
      <c r="D472" s="438"/>
      <c r="E472" s="438"/>
      <c r="F472" s="438"/>
      <c r="G472" s="438"/>
      <c r="H472" s="438"/>
      <c r="I472" s="438"/>
      <c r="J472" s="438"/>
      <c r="K472" s="439"/>
      <c r="L472" s="61">
        <v>1123.77</v>
      </c>
      <c r="M472" s="61"/>
      <c r="N472" s="61"/>
      <c r="O472" s="61"/>
      <c r="BR472" s="41"/>
      <c r="BS472" s="2" t="s">
        <v>2010</v>
      </c>
    </row>
    <row r="473" spans="1:71" s="3" customFormat="1" ht="15" x14ac:dyDescent="0.25">
      <c r="A473" s="437" t="s">
        <v>2011</v>
      </c>
      <c r="B473" s="438"/>
      <c r="C473" s="438"/>
      <c r="D473" s="438"/>
      <c r="E473" s="438"/>
      <c r="F473" s="438"/>
      <c r="G473" s="438"/>
      <c r="H473" s="438"/>
      <c r="I473" s="438"/>
      <c r="J473" s="438"/>
      <c r="K473" s="439"/>
      <c r="L473" s="61">
        <v>637.19000000000005</v>
      </c>
      <c r="M473" s="61"/>
      <c r="N473" s="61"/>
      <c r="O473" s="61"/>
      <c r="BR473" s="41"/>
      <c r="BS473" s="2" t="s">
        <v>2011</v>
      </c>
    </row>
    <row r="474" spans="1:71" s="3" customFormat="1" ht="15" x14ac:dyDescent="0.25">
      <c r="A474" s="437" t="s">
        <v>957</v>
      </c>
      <c r="B474" s="438"/>
      <c r="C474" s="438"/>
      <c r="D474" s="438"/>
      <c r="E474" s="438"/>
      <c r="F474" s="438"/>
      <c r="G474" s="438"/>
      <c r="H474" s="438"/>
      <c r="I474" s="438"/>
      <c r="J474" s="438"/>
      <c r="K474" s="439"/>
      <c r="L474" s="61">
        <v>3162.12</v>
      </c>
      <c r="M474" s="61"/>
      <c r="N474" s="61"/>
      <c r="O474" s="61"/>
      <c r="BR474" s="41"/>
      <c r="BS474" s="2" t="s">
        <v>957</v>
      </c>
    </row>
    <row r="475" spans="1:71" s="3" customFormat="1" ht="15" x14ac:dyDescent="0.25">
      <c r="A475" s="437" t="s">
        <v>2012</v>
      </c>
      <c r="B475" s="438"/>
      <c r="C475" s="438"/>
      <c r="D475" s="438"/>
      <c r="E475" s="438"/>
      <c r="F475" s="438"/>
      <c r="G475" s="438"/>
      <c r="H475" s="438"/>
      <c r="I475" s="438"/>
      <c r="J475" s="438"/>
      <c r="K475" s="439"/>
      <c r="L475" s="61"/>
      <c r="M475" s="61"/>
      <c r="N475" s="61"/>
      <c r="O475" s="61"/>
      <c r="BR475" s="41"/>
      <c r="BS475" s="2" t="s">
        <v>2012</v>
      </c>
    </row>
    <row r="476" spans="1:71" s="3" customFormat="1" ht="15" x14ac:dyDescent="0.25">
      <c r="A476" s="437" t="s">
        <v>4060</v>
      </c>
      <c r="B476" s="438"/>
      <c r="C476" s="438"/>
      <c r="D476" s="438"/>
      <c r="E476" s="438"/>
      <c r="F476" s="438"/>
      <c r="G476" s="438"/>
      <c r="H476" s="438"/>
      <c r="I476" s="438"/>
      <c r="J476" s="438"/>
      <c r="K476" s="439"/>
      <c r="L476" s="61">
        <v>197803.82</v>
      </c>
      <c r="M476" s="61">
        <v>96213.74</v>
      </c>
      <c r="N476" s="61"/>
      <c r="O476" s="61">
        <v>101590.08</v>
      </c>
      <c r="BR476" s="41"/>
      <c r="BS476" s="2" t="s">
        <v>4060</v>
      </c>
    </row>
    <row r="477" spans="1:71" s="3" customFormat="1" ht="15" x14ac:dyDescent="0.25">
      <c r="A477" s="437" t="s">
        <v>4061</v>
      </c>
      <c r="B477" s="438"/>
      <c r="C477" s="438"/>
      <c r="D477" s="438"/>
      <c r="E477" s="438"/>
      <c r="F477" s="438"/>
      <c r="G477" s="438"/>
      <c r="H477" s="438"/>
      <c r="I477" s="438"/>
      <c r="J477" s="438"/>
      <c r="K477" s="439"/>
      <c r="L477" s="61">
        <v>85630.23</v>
      </c>
      <c r="M477" s="61"/>
      <c r="N477" s="61"/>
      <c r="O477" s="61"/>
      <c r="BR477" s="41"/>
      <c r="BS477" s="2" t="s">
        <v>4061</v>
      </c>
    </row>
    <row r="478" spans="1:71" s="3" customFormat="1" ht="15" x14ac:dyDescent="0.25">
      <c r="A478" s="437" t="s">
        <v>4062</v>
      </c>
      <c r="B478" s="438"/>
      <c r="C478" s="438"/>
      <c r="D478" s="438"/>
      <c r="E478" s="438"/>
      <c r="F478" s="438"/>
      <c r="G478" s="438"/>
      <c r="H478" s="438"/>
      <c r="I478" s="438"/>
      <c r="J478" s="438"/>
      <c r="K478" s="439"/>
      <c r="L478" s="61">
        <v>38485.5</v>
      </c>
      <c r="M478" s="61"/>
      <c r="N478" s="61"/>
      <c r="O478" s="61"/>
      <c r="BR478" s="41"/>
      <c r="BS478" s="2" t="s">
        <v>4062</v>
      </c>
    </row>
    <row r="479" spans="1:71" s="3" customFormat="1" ht="15" x14ac:dyDescent="0.25">
      <c r="A479" s="437" t="s">
        <v>957</v>
      </c>
      <c r="B479" s="438"/>
      <c r="C479" s="438"/>
      <c r="D479" s="438"/>
      <c r="E479" s="438"/>
      <c r="F479" s="438"/>
      <c r="G479" s="438"/>
      <c r="H479" s="438"/>
      <c r="I479" s="438"/>
      <c r="J479" s="438"/>
      <c r="K479" s="439"/>
      <c r="L479" s="61">
        <v>321919.55</v>
      </c>
      <c r="M479" s="61"/>
      <c r="N479" s="61"/>
      <c r="O479" s="61"/>
      <c r="BR479" s="41"/>
      <c r="BS479" s="2" t="s">
        <v>957</v>
      </c>
    </row>
    <row r="480" spans="1:71" s="3" customFormat="1" ht="15" x14ac:dyDescent="0.25">
      <c r="A480" s="437" t="s">
        <v>958</v>
      </c>
      <c r="B480" s="438"/>
      <c r="C480" s="438"/>
      <c r="D480" s="438"/>
      <c r="E480" s="438"/>
      <c r="F480" s="438"/>
      <c r="G480" s="438"/>
      <c r="H480" s="438"/>
      <c r="I480" s="438"/>
      <c r="J480" s="438"/>
      <c r="K480" s="439"/>
      <c r="L480" s="61">
        <v>31058689.949999999</v>
      </c>
      <c r="M480" s="61"/>
      <c r="N480" s="61"/>
      <c r="O480" s="61"/>
      <c r="BR480" s="41"/>
      <c r="BS480" s="2" t="s">
        <v>958</v>
      </c>
    </row>
    <row r="481" spans="1:71" s="3" customFormat="1" ht="15" x14ac:dyDescent="0.25">
      <c r="A481" s="437" t="s">
        <v>959</v>
      </c>
      <c r="B481" s="438"/>
      <c r="C481" s="438"/>
      <c r="D481" s="438"/>
      <c r="E481" s="438"/>
      <c r="F481" s="438"/>
      <c r="G481" s="438"/>
      <c r="H481" s="438"/>
      <c r="I481" s="438"/>
      <c r="J481" s="438"/>
      <c r="K481" s="439"/>
      <c r="L481" s="61"/>
      <c r="M481" s="61"/>
      <c r="N481" s="61"/>
      <c r="O481" s="61"/>
      <c r="BR481" s="41"/>
      <c r="BS481" s="2" t="s">
        <v>959</v>
      </c>
    </row>
    <row r="482" spans="1:71" s="3" customFormat="1" ht="15" x14ac:dyDescent="0.25">
      <c r="A482" s="437" t="s">
        <v>960</v>
      </c>
      <c r="B482" s="438"/>
      <c r="C482" s="438"/>
      <c r="D482" s="438"/>
      <c r="E482" s="438"/>
      <c r="F482" s="438"/>
      <c r="G482" s="438"/>
      <c r="H482" s="438"/>
      <c r="I482" s="438"/>
      <c r="J482" s="438"/>
      <c r="K482" s="439"/>
      <c r="L482" s="61"/>
      <c r="M482" s="61"/>
      <c r="N482" s="61"/>
      <c r="O482" s="61"/>
      <c r="BR482" s="41"/>
      <c r="BS482" s="2" t="s">
        <v>960</v>
      </c>
    </row>
    <row r="483" spans="1:71" s="3" customFormat="1" ht="22.5" x14ac:dyDescent="0.25">
      <c r="A483" s="437" t="s">
        <v>4063</v>
      </c>
      <c r="B483" s="438"/>
      <c r="C483" s="438"/>
      <c r="D483" s="438"/>
      <c r="E483" s="438"/>
      <c r="F483" s="438"/>
      <c r="G483" s="438"/>
      <c r="H483" s="438"/>
      <c r="I483" s="438"/>
      <c r="J483" s="438"/>
      <c r="K483" s="439"/>
      <c r="L483" s="61">
        <v>1466389.68</v>
      </c>
      <c r="M483" s="61">
        <v>1070251.96</v>
      </c>
      <c r="N483" s="61" t="s">
        <v>4064</v>
      </c>
      <c r="O483" s="61">
        <v>232832.5</v>
      </c>
      <c r="BR483" s="41"/>
      <c r="BS483" s="2" t="s">
        <v>4063</v>
      </c>
    </row>
    <row r="484" spans="1:71" s="3" customFormat="1" ht="15" x14ac:dyDescent="0.25">
      <c r="A484" s="437" t="s">
        <v>4065</v>
      </c>
      <c r="B484" s="438"/>
      <c r="C484" s="438"/>
      <c r="D484" s="438"/>
      <c r="E484" s="438"/>
      <c r="F484" s="438"/>
      <c r="G484" s="438"/>
      <c r="H484" s="438"/>
      <c r="I484" s="438"/>
      <c r="J484" s="438"/>
      <c r="K484" s="439"/>
      <c r="L484" s="61">
        <v>1057563.57</v>
      </c>
      <c r="M484" s="61"/>
      <c r="N484" s="61"/>
      <c r="O484" s="61"/>
      <c r="BR484" s="41"/>
      <c r="BS484" s="2" t="s">
        <v>4065</v>
      </c>
    </row>
    <row r="485" spans="1:71" s="3" customFormat="1" ht="15" x14ac:dyDescent="0.25">
      <c r="A485" s="437" t="s">
        <v>4066</v>
      </c>
      <c r="B485" s="438"/>
      <c r="C485" s="438"/>
      <c r="D485" s="438"/>
      <c r="E485" s="438"/>
      <c r="F485" s="438"/>
      <c r="G485" s="438"/>
      <c r="H485" s="438"/>
      <c r="I485" s="438"/>
      <c r="J485" s="438"/>
      <c r="K485" s="439"/>
      <c r="L485" s="61">
        <v>556038.57999999996</v>
      </c>
      <c r="M485" s="61"/>
      <c r="N485" s="61"/>
      <c r="O485" s="61"/>
      <c r="BR485" s="41"/>
      <c r="BS485" s="2" t="s">
        <v>4066</v>
      </c>
    </row>
    <row r="486" spans="1:71" s="3" customFormat="1" ht="15" x14ac:dyDescent="0.25">
      <c r="A486" s="437" t="s">
        <v>957</v>
      </c>
      <c r="B486" s="438"/>
      <c r="C486" s="438"/>
      <c r="D486" s="438"/>
      <c r="E486" s="438"/>
      <c r="F486" s="438"/>
      <c r="G486" s="438"/>
      <c r="H486" s="438"/>
      <c r="I486" s="438"/>
      <c r="J486" s="438"/>
      <c r="K486" s="439"/>
      <c r="L486" s="61">
        <v>3079991.83</v>
      </c>
      <c r="M486" s="61"/>
      <c r="N486" s="61"/>
      <c r="O486" s="61"/>
      <c r="BR486" s="41"/>
      <c r="BS486" s="2" t="s">
        <v>957</v>
      </c>
    </row>
    <row r="487" spans="1:71" s="3" customFormat="1" ht="15" x14ac:dyDescent="0.25">
      <c r="A487" s="437" t="s">
        <v>979</v>
      </c>
      <c r="B487" s="438"/>
      <c r="C487" s="438"/>
      <c r="D487" s="438"/>
      <c r="E487" s="438"/>
      <c r="F487" s="438"/>
      <c r="G487" s="438"/>
      <c r="H487" s="438"/>
      <c r="I487" s="438"/>
      <c r="J487" s="438"/>
      <c r="K487" s="439"/>
      <c r="L487" s="61"/>
      <c r="M487" s="61"/>
      <c r="N487" s="61"/>
      <c r="O487" s="61"/>
      <c r="BR487" s="41"/>
      <c r="BS487" s="2" t="s">
        <v>979</v>
      </c>
    </row>
    <row r="488" spans="1:71" s="3" customFormat="1" ht="15" x14ac:dyDescent="0.25">
      <c r="A488" s="437" t="s">
        <v>4067</v>
      </c>
      <c r="B488" s="438"/>
      <c r="C488" s="438"/>
      <c r="D488" s="438"/>
      <c r="E488" s="438"/>
      <c r="F488" s="438"/>
      <c r="G488" s="438"/>
      <c r="H488" s="438"/>
      <c r="I488" s="438"/>
      <c r="J488" s="438"/>
      <c r="K488" s="439"/>
      <c r="L488" s="61">
        <v>245283.38</v>
      </c>
      <c r="M488" s="61">
        <v>236291.53</v>
      </c>
      <c r="N488" s="61"/>
      <c r="O488" s="61">
        <v>8991.85</v>
      </c>
      <c r="BR488" s="41"/>
      <c r="BS488" s="2" t="s">
        <v>4067</v>
      </c>
    </row>
    <row r="489" spans="1:71" s="3" customFormat="1" ht="15" x14ac:dyDescent="0.25">
      <c r="A489" s="437" t="s">
        <v>4068</v>
      </c>
      <c r="B489" s="438"/>
      <c r="C489" s="438"/>
      <c r="D489" s="438"/>
      <c r="E489" s="438"/>
      <c r="F489" s="438"/>
      <c r="G489" s="438"/>
      <c r="H489" s="438"/>
      <c r="I489" s="438"/>
      <c r="J489" s="438"/>
      <c r="K489" s="439"/>
      <c r="L489" s="61">
        <v>224476.95</v>
      </c>
      <c r="M489" s="61"/>
      <c r="N489" s="61"/>
      <c r="O489" s="61"/>
      <c r="BR489" s="41"/>
      <c r="BS489" s="2" t="s">
        <v>4068</v>
      </c>
    </row>
    <row r="490" spans="1:71" s="3" customFormat="1" ht="15" x14ac:dyDescent="0.25">
      <c r="A490" s="437" t="s">
        <v>4069</v>
      </c>
      <c r="B490" s="438"/>
      <c r="C490" s="438"/>
      <c r="D490" s="438"/>
      <c r="E490" s="438"/>
      <c r="F490" s="438"/>
      <c r="G490" s="438"/>
      <c r="H490" s="438"/>
      <c r="I490" s="438"/>
      <c r="J490" s="438"/>
      <c r="K490" s="439"/>
      <c r="L490" s="61">
        <v>125234.51</v>
      </c>
      <c r="M490" s="61"/>
      <c r="N490" s="61"/>
      <c r="O490" s="61"/>
      <c r="BR490" s="41"/>
      <c r="BS490" s="2" t="s">
        <v>4069</v>
      </c>
    </row>
    <row r="491" spans="1:71" s="3" customFormat="1" ht="15" x14ac:dyDescent="0.25">
      <c r="A491" s="437" t="s">
        <v>957</v>
      </c>
      <c r="B491" s="438"/>
      <c r="C491" s="438"/>
      <c r="D491" s="438"/>
      <c r="E491" s="438"/>
      <c r="F491" s="438"/>
      <c r="G491" s="438"/>
      <c r="H491" s="438"/>
      <c r="I491" s="438"/>
      <c r="J491" s="438"/>
      <c r="K491" s="439"/>
      <c r="L491" s="61">
        <v>594994.84</v>
      </c>
      <c r="M491" s="61"/>
      <c r="N491" s="61"/>
      <c r="O491" s="61"/>
      <c r="BR491" s="41"/>
      <c r="BS491" s="2" t="s">
        <v>957</v>
      </c>
    </row>
    <row r="492" spans="1:71" s="3" customFormat="1" ht="15" x14ac:dyDescent="0.25">
      <c r="A492" s="437" t="s">
        <v>958</v>
      </c>
      <c r="B492" s="438"/>
      <c r="C492" s="438"/>
      <c r="D492" s="438"/>
      <c r="E492" s="438"/>
      <c r="F492" s="438"/>
      <c r="G492" s="438"/>
      <c r="H492" s="438"/>
      <c r="I492" s="438"/>
      <c r="J492" s="438"/>
      <c r="K492" s="439"/>
      <c r="L492" s="61">
        <v>3674986.67</v>
      </c>
      <c r="M492" s="61"/>
      <c r="N492" s="61"/>
      <c r="O492" s="61"/>
      <c r="BR492" s="41"/>
      <c r="BS492" s="2" t="s">
        <v>958</v>
      </c>
    </row>
    <row r="493" spans="1:71" s="3" customFormat="1" ht="15" x14ac:dyDescent="0.25">
      <c r="A493" s="437" t="s">
        <v>983</v>
      </c>
      <c r="B493" s="438"/>
      <c r="C493" s="438"/>
      <c r="D493" s="438"/>
      <c r="E493" s="438"/>
      <c r="F493" s="438"/>
      <c r="G493" s="438"/>
      <c r="H493" s="438"/>
      <c r="I493" s="438"/>
      <c r="J493" s="438"/>
      <c r="K493" s="439"/>
      <c r="L493" s="61"/>
      <c r="M493" s="61"/>
      <c r="N493" s="61"/>
      <c r="O493" s="61"/>
      <c r="BR493" s="41"/>
      <c r="BS493" s="2" t="s">
        <v>983</v>
      </c>
    </row>
    <row r="494" spans="1:71" s="3" customFormat="1" ht="15" x14ac:dyDescent="0.25">
      <c r="A494" s="437" t="s">
        <v>986</v>
      </c>
      <c r="B494" s="438"/>
      <c r="C494" s="438"/>
      <c r="D494" s="438"/>
      <c r="E494" s="438"/>
      <c r="F494" s="438"/>
      <c r="G494" s="438"/>
      <c r="H494" s="438"/>
      <c r="I494" s="438"/>
      <c r="J494" s="438"/>
      <c r="K494" s="439"/>
      <c r="L494" s="61"/>
      <c r="M494" s="61"/>
      <c r="N494" s="61"/>
      <c r="O494" s="61"/>
      <c r="BR494" s="41"/>
      <c r="BS494" s="2" t="s">
        <v>986</v>
      </c>
    </row>
    <row r="495" spans="1:71" s="3" customFormat="1" ht="15" x14ac:dyDescent="0.25">
      <c r="A495" s="437" t="s">
        <v>4070</v>
      </c>
      <c r="B495" s="438"/>
      <c r="C495" s="438"/>
      <c r="D495" s="438"/>
      <c r="E495" s="438"/>
      <c r="F495" s="438"/>
      <c r="G495" s="438"/>
      <c r="H495" s="438"/>
      <c r="I495" s="438"/>
      <c r="J495" s="438"/>
      <c r="K495" s="439"/>
      <c r="L495" s="61">
        <v>1042672.79</v>
      </c>
      <c r="M495" s="61"/>
      <c r="N495" s="61"/>
      <c r="O495" s="61"/>
      <c r="BR495" s="41"/>
      <c r="BS495" s="2" t="s">
        <v>4070</v>
      </c>
    </row>
    <row r="496" spans="1:71" s="3" customFormat="1" ht="15" x14ac:dyDescent="0.25">
      <c r="A496" s="437" t="s">
        <v>958</v>
      </c>
      <c r="B496" s="438"/>
      <c r="C496" s="438"/>
      <c r="D496" s="438"/>
      <c r="E496" s="438"/>
      <c r="F496" s="438"/>
      <c r="G496" s="438"/>
      <c r="H496" s="438"/>
      <c r="I496" s="438"/>
      <c r="J496" s="438"/>
      <c r="K496" s="439"/>
      <c r="L496" s="61">
        <v>1042672.79</v>
      </c>
      <c r="M496" s="61"/>
      <c r="N496" s="61"/>
      <c r="O496" s="61"/>
      <c r="BR496" s="41"/>
      <c r="BS496" s="2" t="s">
        <v>958</v>
      </c>
    </row>
    <row r="497" spans="1:72" s="3" customFormat="1" ht="15" x14ac:dyDescent="0.25">
      <c r="A497" s="437" t="s">
        <v>988</v>
      </c>
      <c r="B497" s="438"/>
      <c r="C497" s="438"/>
      <c r="D497" s="438"/>
      <c r="E497" s="438"/>
      <c r="F497" s="438"/>
      <c r="G497" s="438"/>
      <c r="H497" s="438"/>
      <c r="I497" s="438"/>
      <c r="J497" s="438"/>
      <c r="K497" s="439"/>
      <c r="L497" s="61">
        <v>35776349.409999996</v>
      </c>
      <c r="M497" s="61"/>
      <c r="N497" s="61"/>
      <c r="O497" s="61"/>
      <c r="BR497" s="41"/>
      <c r="BS497" s="2" t="s">
        <v>988</v>
      </c>
    </row>
    <row r="498" spans="1:72" s="3" customFormat="1" ht="15" x14ac:dyDescent="0.25">
      <c r="A498" s="437" t="s">
        <v>989</v>
      </c>
      <c r="B498" s="438"/>
      <c r="C498" s="438"/>
      <c r="D498" s="438"/>
      <c r="E498" s="438"/>
      <c r="F498" s="438"/>
      <c r="G498" s="438"/>
      <c r="H498" s="438"/>
      <c r="I498" s="438"/>
      <c r="J498" s="438"/>
      <c r="K498" s="439"/>
      <c r="L498" s="61"/>
      <c r="M498" s="61"/>
      <c r="N498" s="61"/>
      <c r="O498" s="61"/>
      <c r="BR498" s="41"/>
      <c r="BS498" s="2" t="s">
        <v>989</v>
      </c>
    </row>
    <row r="499" spans="1:72" s="3" customFormat="1" ht="15" x14ac:dyDescent="0.25">
      <c r="A499" s="437" t="s">
        <v>1254</v>
      </c>
      <c r="B499" s="438"/>
      <c r="C499" s="438"/>
      <c r="D499" s="438"/>
      <c r="E499" s="438"/>
      <c r="F499" s="438"/>
      <c r="G499" s="438"/>
      <c r="H499" s="438"/>
      <c r="I499" s="438"/>
      <c r="J499" s="438"/>
      <c r="K499" s="439"/>
      <c r="L499" s="61">
        <v>1403915.76</v>
      </c>
      <c r="M499" s="61"/>
      <c r="N499" s="61"/>
      <c r="O499" s="61"/>
      <c r="BR499" s="41"/>
      <c r="BS499" s="2" t="s">
        <v>1254</v>
      </c>
    </row>
    <row r="500" spans="1:72" s="3" customFormat="1" ht="15" x14ac:dyDescent="0.25">
      <c r="A500" s="437" t="s">
        <v>990</v>
      </c>
      <c r="B500" s="438"/>
      <c r="C500" s="438"/>
      <c r="D500" s="438"/>
      <c r="E500" s="438"/>
      <c r="F500" s="438"/>
      <c r="G500" s="438"/>
      <c r="H500" s="438"/>
      <c r="I500" s="438"/>
      <c r="J500" s="438"/>
      <c r="K500" s="439"/>
      <c r="L500" s="61">
        <v>31077022.710000001</v>
      </c>
      <c r="M500" s="61"/>
      <c r="N500" s="61"/>
      <c r="O500" s="61"/>
      <c r="BR500" s="41"/>
      <c r="BS500" s="2" t="s">
        <v>990</v>
      </c>
    </row>
    <row r="501" spans="1:72" s="3" customFormat="1" ht="15" x14ac:dyDescent="0.25">
      <c r="A501" s="437" t="s">
        <v>991</v>
      </c>
      <c r="B501" s="438"/>
      <c r="C501" s="438"/>
      <c r="D501" s="438"/>
      <c r="E501" s="438"/>
      <c r="F501" s="438"/>
      <c r="G501" s="438"/>
      <c r="H501" s="438"/>
      <c r="I501" s="438"/>
      <c r="J501" s="438"/>
      <c r="K501" s="439"/>
      <c r="L501" s="61">
        <v>163547.85</v>
      </c>
      <c r="M501" s="61"/>
      <c r="N501" s="61"/>
      <c r="O501" s="61"/>
      <c r="BR501" s="41"/>
      <c r="BS501" s="2" t="s">
        <v>991</v>
      </c>
    </row>
    <row r="502" spans="1:72" s="3" customFormat="1" ht="15" x14ac:dyDescent="0.25">
      <c r="A502" s="437" t="s">
        <v>1255</v>
      </c>
      <c r="B502" s="438"/>
      <c r="C502" s="438"/>
      <c r="D502" s="438"/>
      <c r="E502" s="438"/>
      <c r="F502" s="438"/>
      <c r="G502" s="438"/>
      <c r="H502" s="438"/>
      <c r="I502" s="438"/>
      <c r="J502" s="438"/>
      <c r="K502" s="439"/>
      <c r="L502" s="61">
        <v>20019.759999999998</v>
      </c>
      <c r="M502" s="61"/>
      <c r="N502" s="61"/>
      <c r="O502" s="61"/>
      <c r="BR502" s="41"/>
      <c r="BS502" s="2" t="s">
        <v>1255</v>
      </c>
    </row>
    <row r="503" spans="1:72" s="3" customFormat="1" ht="15" x14ac:dyDescent="0.25">
      <c r="A503" s="437" t="s">
        <v>993</v>
      </c>
      <c r="B503" s="438"/>
      <c r="C503" s="438"/>
      <c r="D503" s="438"/>
      <c r="E503" s="438"/>
      <c r="F503" s="438"/>
      <c r="G503" s="438"/>
      <c r="H503" s="438"/>
      <c r="I503" s="438"/>
      <c r="J503" s="438"/>
      <c r="K503" s="439"/>
      <c r="L503" s="61">
        <v>1042672.79</v>
      </c>
      <c r="M503" s="61"/>
      <c r="N503" s="61"/>
      <c r="O503" s="61"/>
      <c r="BR503" s="41"/>
      <c r="BS503" s="2" t="s">
        <v>993</v>
      </c>
    </row>
    <row r="504" spans="1:72" s="3" customFormat="1" ht="15" x14ac:dyDescent="0.25">
      <c r="A504" s="437" t="s">
        <v>994</v>
      </c>
      <c r="B504" s="438"/>
      <c r="C504" s="438"/>
      <c r="D504" s="438"/>
      <c r="E504" s="438"/>
      <c r="F504" s="438"/>
      <c r="G504" s="438"/>
      <c r="H504" s="438"/>
      <c r="I504" s="438"/>
      <c r="J504" s="438"/>
      <c r="K504" s="439"/>
      <c r="L504" s="61">
        <v>1368794.52</v>
      </c>
      <c r="M504" s="61"/>
      <c r="N504" s="61"/>
      <c r="O504" s="61"/>
      <c r="BR504" s="41"/>
      <c r="BS504" s="2" t="s">
        <v>994</v>
      </c>
    </row>
    <row r="505" spans="1:72" s="3" customFormat="1" ht="15" x14ac:dyDescent="0.25">
      <c r="A505" s="437" t="s">
        <v>995</v>
      </c>
      <c r="B505" s="438"/>
      <c r="C505" s="438"/>
      <c r="D505" s="438"/>
      <c r="E505" s="438"/>
      <c r="F505" s="438"/>
      <c r="G505" s="438"/>
      <c r="H505" s="438"/>
      <c r="I505" s="438"/>
      <c r="J505" s="438"/>
      <c r="K505" s="439"/>
      <c r="L505" s="61">
        <v>720395.78</v>
      </c>
      <c r="M505" s="61"/>
      <c r="N505" s="61"/>
      <c r="O505" s="61"/>
      <c r="BR505" s="41"/>
      <c r="BS505" s="2" t="s">
        <v>995</v>
      </c>
    </row>
    <row r="506" spans="1:72" s="3" customFormat="1" ht="15" x14ac:dyDescent="0.25">
      <c r="A506" s="437" t="s">
        <v>996</v>
      </c>
      <c r="B506" s="438"/>
      <c r="C506" s="438"/>
      <c r="D506" s="438"/>
      <c r="E506" s="438"/>
      <c r="F506" s="438"/>
      <c r="G506" s="438"/>
      <c r="H506" s="438"/>
      <c r="I506" s="438"/>
      <c r="J506" s="438"/>
      <c r="K506" s="439"/>
      <c r="L506" s="61">
        <v>34733676.619999997</v>
      </c>
      <c r="M506" s="61"/>
      <c r="N506" s="61"/>
      <c r="O506" s="61"/>
      <c r="BR506" s="41"/>
      <c r="BS506" s="2" t="s">
        <v>996</v>
      </c>
    </row>
    <row r="507" spans="1:72" s="3" customFormat="1" ht="15" x14ac:dyDescent="0.25">
      <c r="A507" s="437" t="s">
        <v>997</v>
      </c>
      <c r="B507" s="438"/>
      <c r="C507" s="438"/>
      <c r="D507" s="438"/>
      <c r="E507" s="438"/>
      <c r="F507" s="438"/>
      <c r="G507" s="438"/>
      <c r="H507" s="438"/>
      <c r="I507" s="438"/>
      <c r="J507" s="438"/>
      <c r="K507" s="439"/>
      <c r="L507" s="61">
        <v>1806151.18</v>
      </c>
      <c r="M507" s="61"/>
      <c r="N507" s="61"/>
      <c r="O507" s="61"/>
      <c r="BR507" s="41"/>
      <c r="BS507" s="2" t="s">
        <v>997</v>
      </c>
    </row>
    <row r="508" spans="1:72" s="3" customFormat="1" ht="15" x14ac:dyDescent="0.25">
      <c r="A508" s="440" t="s">
        <v>988</v>
      </c>
      <c r="B508" s="441"/>
      <c r="C508" s="441"/>
      <c r="D508" s="441"/>
      <c r="E508" s="441"/>
      <c r="F508" s="441"/>
      <c r="G508" s="441"/>
      <c r="H508" s="441"/>
      <c r="I508" s="441"/>
      <c r="J508" s="441"/>
      <c r="K508" s="442"/>
      <c r="L508" s="39">
        <v>36539827.799999997</v>
      </c>
      <c r="M508" s="39"/>
      <c r="N508" s="39"/>
      <c r="O508" s="39"/>
      <c r="BR508" s="41"/>
      <c r="BT508" s="41" t="s">
        <v>988</v>
      </c>
    </row>
    <row r="509" spans="1:72" s="3" customFormat="1" ht="15" x14ac:dyDescent="0.25">
      <c r="A509" s="437" t="s">
        <v>998</v>
      </c>
      <c r="B509" s="438"/>
      <c r="C509" s="438"/>
      <c r="D509" s="438"/>
      <c r="E509" s="438"/>
      <c r="F509" s="438"/>
      <c r="G509" s="438"/>
      <c r="H509" s="438"/>
      <c r="I509" s="438"/>
      <c r="J509" s="438"/>
      <c r="K509" s="439"/>
      <c r="L509" s="61">
        <v>767336.38</v>
      </c>
      <c r="M509" s="61"/>
      <c r="N509" s="61"/>
      <c r="O509" s="61"/>
      <c r="BR509" s="41"/>
      <c r="BS509" s="2" t="s">
        <v>998</v>
      </c>
      <c r="BT509" s="41"/>
    </row>
    <row r="510" spans="1:72" s="3" customFormat="1" ht="15" x14ac:dyDescent="0.25">
      <c r="A510" s="437" t="s">
        <v>999</v>
      </c>
      <c r="B510" s="438"/>
      <c r="C510" s="438"/>
      <c r="D510" s="438"/>
      <c r="E510" s="438"/>
      <c r="F510" s="438"/>
      <c r="G510" s="438"/>
      <c r="H510" s="438"/>
      <c r="I510" s="438"/>
      <c r="J510" s="438"/>
      <c r="K510" s="439"/>
      <c r="L510" s="61">
        <v>1278893.97</v>
      </c>
      <c r="M510" s="61"/>
      <c r="N510" s="61"/>
      <c r="O510" s="61"/>
      <c r="BR510" s="41"/>
      <c r="BS510" s="2" t="s">
        <v>999</v>
      </c>
      <c r="BT510" s="41"/>
    </row>
    <row r="511" spans="1:72" s="3" customFormat="1" ht="15" x14ac:dyDescent="0.25">
      <c r="A511" s="437" t="s">
        <v>1000</v>
      </c>
      <c r="B511" s="438"/>
      <c r="C511" s="438"/>
      <c r="D511" s="438"/>
      <c r="E511" s="438"/>
      <c r="F511" s="438"/>
      <c r="G511" s="438"/>
      <c r="H511" s="438"/>
      <c r="I511" s="438"/>
      <c r="J511" s="438"/>
      <c r="K511" s="439"/>
      <c r="L511" s="61">
        <v>913495.7</v>
      </c>
      <c r="M511" s="61"/>
      <c r="N511" s="61"/>
      <c r="O511" s="61"/>
      <c r="BR511" s="41"/>
      <c r="BS511" s="2" t="s">
        <v>1000</v>
      </c>
      <c r="BT511" s="41"/>
    </row>
    <row r="512" spans="1:72" s="3" customFormat="1" ht="15" x14ac:dyDescent="0.25">
      <c r="A512" s="437" t="s">
        <v>1001</v>
      </c>
      <c r="B512" s="438"/>
      <c r="C512" s="438"/>
      <c r="D512" s="438"/>
      <c r="E512" s="438"/>
      <c r="F512" s="438"/>
      <c r="G512" s="438"/>
      <c r="H512" s="438"/>
      <c r="I512" s="438"/>
      <c r="J512" s="438"/>
      <c r="K512" s="439"/>
      <c r="L512" s="61">
        <v>730796.56</v>
      </c>
      <c r="M512" s="61"/>
      <c r="N512" s="61"/>
      <c r="O512" s="61"/>
      <c r="BR512" s="41"/>
      <c r="BS512" s="2" t="s">
        <v>1001</v>
      </c>
      <c r="BT512" s="41"/>
    </row>
    <row r="513" spans="1:73" s="3" customFormat="1" ht="15" x14ac:dyDescent="0.25">
      <c r="A513" s="440" t="s">
        <v>988</v>
      </c>
      <c r="B513" s="441"/>
      <c r="C513" s="441"/>
      <c r="D513" s="441"/>
      <c r="E513" s="441"/>
      <c r="F513" s="441"/>
      <c r="G513" s="441"/>
      <c r="H513" s="441"/>
      <c r="I513" s="441"/>
      <c r="J513" s="441"/>
      <c r="K513" s="442"/>
      <c r="L513" s="39">
        <v>40230350.409999996</v>
      </c>
      <c r="M513" s="39"/>
      <c r="N513" s="39"/>
      <c r="O513" s="39"/>
      <c r="BR513" s="41"/>
      <c r="BT513" s="41" t="s">
        <v>988</v>
      </c>
    </row>
    <row r="514" spans="1:73" s="3" customFormat="1" ht="15" x14ac:dyDescent="0.25">
      <c r="A514" s="437" t="s">
        <v>4071</v>
      </c>
      <c r="B514" s="438"/>
      <c r="C514" s="438"/>
      <c r="D514" s="438"/>
      <c r="E514" s="438"/>
      <c r="F514" s="438"/>
      <c r="G514" s="438"/>
      <c r="H514" s="438"/>
      <c r="I514" s="438"/>
      <c r="J514" s="438"/>
      <c r="K514" s="439"/>
      <c r="L514" s="61">
        <v>41273023.200000003</v>
      </c>
      <c r="M514" s="61"/>
      <c r="N514" s="61"/>
      <c r="O514" s="61"/>
      <c r="BR514" s="41"/>
      <c r="BS514" s="2" t="s">
        <v>4071</v>
      </c>
      <c r="BT514" s="41"/>
    </row>
    <row r="515" spans="1:73" s="3" customFormat="1" ht="15" x14ac:dyDescent="0.25">
      <c r="A515" s="437" t="s">
        <v>1003</v>
      </c>
      <c r="B515" s="438"/>
      <c r="C515" s="438"/>
      <c r="D515" s="438"/>
      <c r="E515" s="438"/>
      <c r="F515" s="438"/>
      <c r="G515" s="438"/>
      <c r="H515" s="438"/>
      <c r="I515" s="438"/>
      <c r="J515" s="438"/>
      <c r="K515" s="439"/>
      <c r="L515" s="61">
        <v>1238190.7</v>
      </c>
      <c r="M515" s="61"/>
      <c r="N515" s="61"/>
      <c r="O515" s="61"/>
      <c r="BR515" s="41"/>
      <c r="BS515" s="2" t="s">
        <v>1003</v>
      </c>
      <c r="BT515" s="41"/>
    </row>
    <row r="516" spans="1:73" s="3" customFormat="1" ht="15" x14ac:dyDescent="0.25">
      <c r="A516" s="440" t="s">
        <v>1004</v>
      </c>
      <c r="B516" s="441"/>
      <c r="C516" s="441"/>
      <c r="D516" s="441"/>
      <c r="E516" s="441"/>
      <c r="F516" s="441"/>
      <c r="G516" s="441"/>
      <c r="H516" s="441"/>
      <c r="I516" s="441"/>
      <c r="J516" s="441"/>
      <c r="K516" s="442"/>
      <c r="L516" s="39">
        <v>42511213.899999999</v>
      </c>
      <c r="M516" s="39"/>
      <c r="N516" s="39"/>
      <c r="O516" s="39"/>
      <c r="BR516" s="41"/>
      <c r="BT516" s="41" t="s">
        <v>1004</v>
      </c>
    </row>
    <row r="517" spans="1:73" s="3" customFormat="1" ht="15" x14ac:dyDescent="0.25">
      <c r="A517" s="437" t="s">
        <v>1005</v>
      </c>
      <c r="B517" s="438"/>
      <c r="C517" s="438"/>
      <c r="D517" s="438"/>
      <c r="E517" s="438"/>
      <c r="F517" s="438"/>
      <c r="G517" s="438"/>
      <c r="H517" s="438"/>
      <c r="I517" s="438"/>
      <c r="J517" s="438"/>
      <c r="K517" s="439"/>
      <c r="L517" s="61">
        <v>8502242.7799999993</v>
      </c>
      <c r="M517" s="61"/>
      <c r="N517" s="61"/>
      <c r="O517" s="61"/>
      <c r="BR517" s="41"/>
      <c r="BS517" s="2" t="s">
        <v>1005</v>
      </c>
      <c r="BT517" s="41"/>
    </row>
    <row r="518" spans="1:73" s="3" customFormat="1" ht="15" x14ac:dyDescent="0.25">
      <c r="A518" s="440" t="s">
        <v>1006</v>
      </c>
      <c r="B518" s="441"/>
      <c r="C518" s="441"/>
      <c r="D518" s="441"/>
      <c r="E518" s="441"/>
      <c r="F518" s="441"/>
      <c r="G518" s="441"/>
      <c r="H518" s="441"/>
      <c r="I518" s="441"/>
      <c r="J518" s="441"/>
      <c r="K518" s="442"/>
      <c r="L518" s="39">
        <v>51013456.68</v>
      </c>
      <c r="M518" s="39"/>
      <c r="N518" s="39"/>
      <c r="O518" s="39"/>
      <c r="BR518" s="41"/>
      <c r="BT518" s="41"/>
      <c r="BU518" s="41" t="s">
        <v>1006</v>
      </c>
    </row>
    <row r="519" spans="1:73" s="3" customFormat="1" ht="53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73" s="16" customFormat="1" ht="12.75" customHeight="1" x14ac:dyDescent="0.2">
      <c r="A520" s="444" t="s">
        <v>1257</v>
      </c>
      <c r="B520" s="444"/>
      <c r="C520" s="444"/>
      <c r="D520" s="444"/>
      <c r="E520" s="444"/>
      <c r="F520" s="444"/>
      <c r="G520" s="444"/>
      <c r="H520" s="444"/>
      <c r="I520" s="444"/>
      <c r="J520" s="444"/>
      <c r="K520" s="444"/>
      <c r="L520" s="444"/>
      <c r="M520" s="444"/>
      <c r="N520" s="444"/>
      <c r="O520" s="444"/>
      <c r="P520" s="62"/>
      <c r="Q520" s="62"/>
      <c r="R520" s="62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</row>
    <row r="521" spans="1:73" s="16" customFormat="1" ht="12.75" customHeight="1" x14ac:dyDescent="0.2">
      <c r="A521" s="443" t="s">
        <v>1008</v>
      </c>
      <c r="B521" s="443"/>
      <c r="C521" s="443"/>
      <c r="D521" s="443"/>
      <c r="E521" s="443"/>
      <c r="F521" s="443"/>
      <c r="G521" s="443"/>
      <c r="H521" s="443"/>
      <c r="I521" s="443"/>
      <c r="J521" s="443"/>
      <c r="K521" s="443"/>
      <c r="L521" s="443"/>
      <c r="M521" s="443"/>
      <c r="N521" s="443"/>
      <c r="O521" s="443"/>
      <c r="P521" s="63"/>
      <c r="Q521" s="63"/>
      <c r="R521" s="63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</row>
    <row r="522" spans="1:73" s="16" customFormat="1" ht="13.5" customHeight="1" x14ac:dyDescent="0.25">
      <c r="A522" s="14"/>
      <c r="B522" s="14"/>
      <c r="C522" s="14"/>
      <c r="D522" s="14"/>
      <c r="E522" s="14"/>
      <c r="F522" s="14"/>
      <c r="G522" s="14"/>
      <c r="H522" s="64"/>
      <c r="I522" s="10"/>
      <c r="J522" s="10"/>
      <c r="K522" s="10"/>
      <c r="L522" s="10"/>
      <c r="M522" s="14"/>
      <c r="N522" s="14"/>
      <c r="O522" s="14"/>
      <c r="P522" s="3"/>
      <c r="Q522" s="3"/>
      <c r="R522" s="3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</row>
    <row r="523" spans="1:73" s="16" customFormat="1" ht="12.75" customHeight="1" x14ac:dyDescent="0.2">
      <c r="A523" s="444" t="s">
        <v>2024</v>
      </c>
      <c r="B523" s="444"/>
      <c r="C523" s="444"/>
      <c r="D523" s="444"/>
      <c r="E523" s="444"/>
      <c r="F523" s="444"/>
      <c r="G523" s="444"/>
      <c r="H523" s="444"/>
      <c r="I523" s="444"/>
      <c r="J523" s="444"/>
      <c r="K523" s="444"/>
      <c r="L523" s="444"/>
      <c r="M523" s="444"/>
      <c r="N523" s="444"/>
      <c r="O523" s="444"/>
      <c r="P523" s="62"/>
      <c r="Q523" s="62"/>
      <c r="R523" s="62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</row>
    <row r="524" spans="1:73" s="16" customFormat="1" ht="12.75" customHeight="1" x14ac:dyDescent="0.2">
      <c r="A524" s="443" t="s">
        <v>1008</v>
      </c>
      <c r="B524" s="443"/>
      <c r="C524" s="443"/>
      <c r="D524" s="443"/>
      <c r="E524" s="443"/>
      <c r="F524" s="443"/>
      <c r="G524" s="443"/>
      <c r="H524" s="443"/>
      <c r="I524" s="443"/>
      <c r="J524" s="443"/>
      <c r="K524" s="443"/>
      <c r="L524" s="443"/>
      <c r="M524" s="443"/>
      <c r="N524" s="443"/>
      <c r="O524" s="443"/>
      <c r="P524" s="63"/>
      <c r="Q524" s="63"/>
      <c r="R524" s="63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</row>
    <row r="525" spans="1:73" s="16" customFormat="1" ht="13.5" customHeight="1" x14ac:dyDescent="0.25">
      <c r="A525" s="14"/>
      <c r="B525" s="14"/>
      <c r="C525" s="14"/>
      <c r="D525" s="14"/>
      <c r="E525" s="14"/>
      <c r="F525" s="14"/>
      <c r="G525" s="14"/>
      <c r="H525" s="64"/>
      <c r="I525" s="10"/>
      <c r="J525" s="10"/>
      <c r="K525" s="10"/>
      <c r="L525" s="10"/>
      <c r="M525" s="14"/>
      <c r="N525" s="14"/>
      <c r="O525" s="14"/>
      <c r="P525" s="3"/>
      <c r="Q525" s="3"/>
      <c r="R525" s="3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</row>
    <row r="526" spans="1:73" s="16" customFormat="1" ht="12.75" customHeight="1" x14ac:dyDescent="0.2">
      <c r="A526" s="444" t="s">
        <v>2025</v>
      </c>
      <c r="B526" s="444"/>
      <c r="C526" s="444"/>
      <c r="D526" s="444"/>
      <c r="E526" s="444"/>
      <c r="F526" s="444"/>
      <c r="G526" s="444"/>
      <c r="H526" s="444"/>
      <c r="I526" s="444"/>
      <c r="J526" s="444"/>
      <c r="K526" s="444"/>
      <c r="L526" s="444"/>
      <c r="M526" s="444"/>
      <c r="N526" s="444"/>
      <c r="O526" s="444"/>
      <c r="P526" s="62"/>
      <c r="Q526" s="62"/>
      <c r="R526" s="62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</row>
    <row r="527" spans="1:73" s="16" customFormat="1" ht="12.75" customHeight="1" x14ac:dyDescent="0.2">
      <c r="A527" s="443" t="s">
        <v>1008</v>
      </c>
      <c r="B527" s="443"/>
      <c r="C527" s="443"/>
      <c r="D527" s="443"/>
      <c r="E527" s="443"/>
      <c r="F527" s="443"/>
      <c r="G527" s="443"/>
      <c r="H527" s="443"/>
      <c r="I527" s="443"/>
      <c r="J527" s="443"/>
      <c r="K527" s="443"/>
      <c r="L527" s="443"/>
      <c r="M527" s="443"/>
      <c r="N527" s="443"/>
      <c r="O527" s="443"/>
      <c r="P527" s="63"/>
      <c r="Q527" s="63"/>
      <c r="R527" s="63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</row>
    <row r="528" spans="1:73" s="16" customFormat="1" ht="13.5" customHeight="1" x14ac:dyDescent="0.25">
      <c r="A528" s="14"/>
      <c r="B528" s="14"/>
      <c r="C528" s="14"/>
      <c r="D528" s="14"/>
      <c r="E528" s="14"/>
      <c r="F528" s="14"/>
      <c r="G528" s="14"/>
      <c r="H528" s="64"/>
      <c r="I528" s="10"/>
      <c r="J528" s="10"/>
      <c r="K528" s="10"/>
      <c r="L528" s="10"/>
      <c r="M528" s="14"/>
      <c r="N528" s="14"/>
      <c r="O528" s="14"/>
      <c r="P528" s="3"/>
      <c r="Q528" s="3"/>
      <c r="R528" s="3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</row>
    <row r="529" spans="1:15" s="3" customFormat="1" ht="15" x14ac:dyDescent="0.25">
      <c r="A529" s="4"/>
      <c r="B529" s="4"/>
      <c r="C529" s="4"/>
      <c r="D529" s="4"/>
      <c r="E529" s="4"/>
      <c r="F529" s="4"/>
      <c r="G529" s="4"/>
      <c r="H529" s="14"/>
      <c r="I529" s="65"/>
      <c r="J529" s="65"/>
      <c r="K529" s="65"/>
      <c r="L529" s="65"/>
      <c r="M529" s="4"/>
      <c r="N529" s="4"/>
      <c r="O529" s="4"/>
    </row>
  </sheetData>
  <mergeCells count="311">
    <mergeCell ref="A523:O523"/>
    <mergeCell ref="A524:O524"/>
    <mergeCell ref="A526:O526"/>
    <mergeCell ref="A527:O527"/>
    <mergeCell ref="A516:K516"/>
    <mergeCell ref="A517:K517"/>
    <mergeCell ref="A518:K518"/>
    <mergeCell ref="A520:O520"/>
    <mergeCell ref="A521:O521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U33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4072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4073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4073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3353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4074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432" t="s">
        <v>204</v>
      </c>
      <c r="D30" s="432"/>
      <c r="E30" s="432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4075</v>
      </c>
      <c r="O30" s="39">
        <v>1678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4076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4077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4078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432" t="s">
        <v>4079</v>
      </c>
      <c r="D35" s="432"/>
      <c r="E35" s="432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BP35" s="33"/>
      <c r="BQ35" s="41" t="s">
        <v>4079</v>
      </c>
    </row>
    <row r="36" spans="1:69" s="3" customFormat="1" ht="67.5" x14ac:dyDescent="0.25">
      <c r="A36" s="35" t="s">
        <v>53</v>
      </c>
      <c r="B36" s="36" t="s">
        <v>2051</v>
      </c>
      <c r="C36" s="432" t="s">
        <v>3734</v>
      </c>
      <c r="D36" s="432"/>
      <c r="E36" s="43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BP36" s="33"/>
      <c r="BQ36" s="41" t="s">
        <v>3734</v>
      </c>
    </row>
    <row r="37" spans="1:69" s="3" customFormat="1" ht="67.5" x14ac:dyDescent="0.25">
      <c r="A37" s="35" t="s">
        <v>63</v>
      </c>
      <c r="B37" s="36" t="s">
        <v>2621</v>
      </c>
      <c r="C37" s="432" t="s">
        <v>2622</v>
      </c>
      <c r="D37" s="432"/>
      <c r="E37" s="432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BP37" s="33"/>
      <c r="BQ37" s="41" t="s">
        <v>2622</v>
      </c>
    </row>
    <row r="38" spans="1:69" s="3" customFormat="1" ht="15" x14ac:dyDescent="0.25">
      <c r="A38" s="42"/>
      <c r="B38" s="43"/>
      <c r="C38" s="44" t="s">
        <v>4080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69" s="3" customFormat="1" ht="15" x14ac:dyDescent="0.25">
      <c r="A39" s="434" t="s">
        <v>4081</v>
      </c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6"/>
      <c r="BP39" s="33" t="s">
        <v>4081</v>
      </c>
      <c r="BQ39" s="41"/>
    </row>
    <row r="40" spans="1:69" s="3" customFormat="1" ht="67.5" x14ac:dyDescent="0.25">
      <c r="A40" s="35" t="s">
        <v>80</v>
      </c>
      <c r="B40" s="36" t="s">
        <v>255</v>
      </c>
      <c r="C40" s="432" t="s">
        <v>256</v>
      </c>
      <c r="D40" s="432"/>
      <c r="E40" s="432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4082</v>
      </c>
      <c r="O40" s="39">
        <v>7202</v>
      </c>
      <c r="BP40" s="33"/>
      <c r="BQ40" s="41" t="s">
        <v>256</v>
      </c>
    </row>
    <row r="41" spans="1:69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4083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4084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BP44" s="33"/>
      <c r="BQ44" s="41"/>
    </row>
    <row r="45" spans="1:69" s="3" customFormat="1" ht="67.5" x14ac:dyDescent="0.25">
      <c r="A45" s="35" t="s">
        <v>89</v>
      </c>
      <c r="B45" s="36" t="s">
        <v>246</v>
      </c>
      <c r="C45" s="432" t="s">
        <v>247</v>
      </c>
      <c r="D45" s="432"/>
      <c r="E45" s="432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4085</v>
      </c>
      <c r="O45" s="39">
        <v>1040</v>
      </c>
      <c r="BP45" s="33"/>
      <c r="BQ45" s="41" t="s">
        <v>247</v>
      </c>
    </row>
    <row r="46" spans="1:69" s="3" customFormat="1" ht="15" x14ac:dyDescent="0.25">
      <c r="A46" s="42"/>
      <c r="B46" s="43"/>
      <c r="C46" s="44" t="s">
        <v>4086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4087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4088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BP49" s="33"/>
      <c r="BQ49" s="41"/>
    </row>
    <row r="50" spans="1:69" s="3" customFormat="1" ht="67.5" x14ac:dyDescent="0.25">
      <c r="A50" s="35" t="s">
        <v>1072</v>
      </c>
      <c r="B50" s="36" t="s">
        <v>73</v>
      </c>
      <c r="C50" s="432" t="s">
        <v>74</v>
      </c>
      <c r="D50" s="432"/>
      <c r="E50" s="432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4089</v>
      </c>
      <c r="O50" s="39">
        <v>1588</v>
      </c>
      <c r="BP50" s="33"/>
      <c r="BQ50" s="41" t="s">
        <v>74</v>
      </c>
    </row>
    <row r="51" spans="1:69" s="3" customFormat="1" ht="15" x14ac:dyDescent="0.25">
      <c r="A51" s="42"/>
      <c r="B51" s="43"/>
      <c r="C51" s="44" t="s">
        <v>4090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4091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4092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BP54" s="33"/>
      <c r="BQ54" s="41"/>
    </row>
    <row r="55" spans="1:69" s="3" customFormat="1" ht="67.5" x14ac:dyDescent="0.25">
      <c r="A55" s="35" t="s">
        <v>101</v>
      </c>
      <c r="B55" s="36" t="s">
        <v>64</v>
      </c>
      <c r="C55" s="432" t="s">
        <v>65</v>
      </c>
      <c r="D55" s="432"/>
      <c r="E55" s="432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4093</v>
      </c>
      <c r="O55" s="39">
        <v>139</v>
      </c>
      <c r="BP55" s="33"/>
      <c r="BQ55" s="41" t="s">
        <v>65</v>
      </c>
    </row>
    <row r="56" spans="1:69" s="3" customFormat="1" ht="15" x14ac:dyDescent="0.25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4094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4095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106</v>
      </c>
      <c r="B60" s="36" t="s">
        <v>54</v>
      </c>
      <c r="C60" s="432" t="s">
        <v>55</v>
      </c>
      <c r="D60" s="432"/>
      <c r="E60" s="432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4096</v>
      </c>
      <c r="O60" s="39">
        <v>569</v>
      </c>
      <c r="BP60" s="33"/>
      <c r="BQ60" s="41" t="s">
        <v>55</v>
      </c>
    </row>
    <row r="61" spans="1:69" s="3" customFormat="1" ht="15" x14ac:dyDescent="0.25">
      <c r="A61" s="42"/>
      <c r="B61" s="43"/>
      <c r="C61" s="44" t="s">
        <v>4097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4098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4099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1082</v>
      </c>
      <c r="B65" s="36" t="s">
        <v>1559</v>
      </c>
      <c r="C65" s="432" t="s">
        <v>3385</v>
      </c>
      <c r="D65" s="432"/>
      <c r="E65" s="432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BP65" s="33"/>
      <c r="BQ65" s="41" t="s">
        <v>3385</v>
      </c>
    </row>
    <row r="66" spans="1:69" s="3" customFormat="1" ht="15" x14ac:dyDescent="0.25">
      <c r="A66" s="42"/>
      <c r="B66" s="43"/>
      <c r="C66" s="44" t="s">
        <v>4100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7.5" x14ac:dyDescent="0.25">
      <c r="A67" s="35" t="s">
        <v>119</v>
      </c>
      <c r="B67" s="36" t="s">
        <v>2647</v>
      </c>
      <c r="C67" s="432" t="s">
        <v>3386</v>
      </c>
      <c r="D67" s="432"/>
      <c r="E67" s="432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BP67" s="33"/>
      <c r="BQ67" s="41" t="s">
        <v>3386</v>
      </c>
    </row>
    <row r="68" spans="1:69" s="3" customFormat="1" ht="15" x14ac:dyDescent="0.25">
      <c r="A68" s="42"/>
      <c r="B68" s="43"/>
      <c r="C68" s="44" t="s">
        <v>3584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7.5" x14ac:dyDescent="0.25">
      <c r="A69" s="35" t="s">
        <v>1088</v>
      </c>
      <c r="B69" s="36" t="s">
        <v>1572</v>
      </c>
      <c r="C69" s="432" t="s">
        <v>3388</v>
      </c>
      <c r="D69" s="432"/>
      <c r="E69" s="432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BP69" s="33"/>
      <c r="BQ69" s="41" t="s">
        <v>3388</v>
      </c>
    </row>
    <row r="70" spans="1:69" s="3" customFormat="1" ht="15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126</v>
      </c>
      <c r="B71" s="36" t="s">
        <v>2652</v>
      </c>
      <c r="C71" s="432" t="s">
        <v>2914</v>
      </c>
      <c r="D71" s="432"/>
      <c r="E71" s="432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BP71" s="33"/>
      <c r="BQ71" s="41" t="s">
        <v>2914</v>
      </c>
    </row>
    <row r="72" spans="1:69" s="3" customFormat="1" ht="15" x14ac:dyDescent="0.25">
      <c r="A72" s="42"/>
      <c r="B72" s="43"/>
      <c r="C72" s="44" t="s">
        <v>2414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7.5" x14ac:dyDescent="0.25">
      <c r="A73" s="35" t="s">
        <v>131</v>
      </c>
      <c r="B73" s="36" t="s">
        <v>1581</v>
      </c>
      <c r="C73" s="432" t="s">
        <v>2916</v>
      </c>
      <c r="D73" s="432"/>
      <c r="E73" s="432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BP73" s="33"/>
      <c r="BQ73" s="41" t="s">
        <v>2916</v>
      </c>
    </row>
    <row r="74" spans="1:69" s="3" customFormat="1" ht="15" x14ac:dyDescent="0.25">
      <c r="A74" s="42"/>
      <c r="B74" s="43"/>
      <c r="C74" s="44" t="s">
        <v>2922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8.25" x14ac:dyDescent="0.25">
      <c r="A75" s="35" t="s">
        <v>1097</v>
      </c>
      <c r="B75" s="36" t="s">
        <v>1581</v>
      </c>
      <c r="C75" s="432" t="s">
        <v>3392</v>
      </c>
      <c r="D75" s="432"/>
      <c r="E75" s="432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BP75" s="33"/>
      <c r="BQ75" s="41" t="s">
        <v>3392</v>
      </c>
    </row>
    <row r="76" spans="1:69" s="3" customFormat="1" ht="15" x14ac:dyDescent="0.25">
      <c r="A76" s="42"/>
      <c r="B76" s="43"/>
      <c r="C76" s="44" t="s">
        <v>4101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8.25" x14ac:dyDescent="0.25">
      <c r="A77" s="35" t="s">
        <v>142</v>
      </c>
      <c r="B77" s="36" t="s">
        <v>1581</v>
      </c>
      <c r="C77" s="432" t="s">
        <v>2925</v>
      </c>
      <c r="D77" s="432"/>
      <c r="E77" s="432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BP77" s="33"/>
      <c r="BQ77" s="41" t="s">
        <v>2925</v>
      </c>
    </row>
    <row r="78" spans="1:69" s="3" customFormat="1" ht="15" x14ac:dyDescent="0.25">
      <c r="A78" s="42"/>
      <c r="B78" s="43"/>
      <c r="C78" s="44" t="s">
        <v>4102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8.25" x14ac:dyDescent="0.25">
      <c r="A79" s="35" t="s">
        <v>1103</v>
      </c>
      <c r="B79" s="36" t="s">
        <v>1581</v>
      </c>
      <c r="C79" s="432" t="s">
        <v>2923</v>
      </c>
      <c r="D79" s="432"/>
      <c r="E79" s="432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BP79" s="33"/>
      <c r="BQ79" s="41" t="s">
        <v>2923</v>
      </c>
    </row>
    <row r="80" spans="1:69" s="3" customFormat="1" ht="15" x14ac:dyDescent="0.25">
      <c r="A80" s="42"/>
      <c r="B80" s="43"/>
      <c r="C80" s="44" t="s">
        <v>1313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1105</v>
      </c>
      <c r="B81" s="36" t="s">
        <v>3395</v>
      </c>
      <c r="C81" s="432" t="s">
        <v>2927</v>
      </c>
      <c r="D81" s="432"/>
      <c r="E81" s="432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BP81" s="33"/>
      <c r="BQ81" s="41" t="s">
        <v>2927</v>
      </c>
    </row>
    <row r="82" spans="1:69" s="3" customFormat="1" ht="15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151</v>
      </c>
      <c r="B83" s="36" t="s">
        <v>310</v>
      </c>
      <c r="C83" s="432" t="s">
        <v>311</v>
      </c>
      <c r="D83" s="432"/>
      <c r="E83" s="432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4103</v>
      </c>
      <c r="O83" s="39">
        <v>956</v>
      </c>
      <c r="BP83" s="33"/>
      <c r="BQ83" s="41" t="s">
        <v>311</v>
      </c>
    </row>
    <row r="84" spans="1:69" s="3" customFormat="1" ht="15" x14ac:dyDescent="0.25">
      <c r="A84" s="42"/>
      <c r="B84" s="43"/>
      <c r="C84" s="44" t="s">
        <v>4104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4105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4106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BP87" s="33"/>
      <c r="BQ87" s="41"/>
    </row>
    <row r="88" spans="1:69" s="3" customFormat="1" ht="67.5" x14ac:dyDescent="0.25">
      <c r="A88" s="35" t="s">
        <v>156</v>
      </c>
      <c r="B88" s="36" t="s">
        <v>1593</v>
      </c>
      <c r="C88" s="432" t="s">
        <v>2102</v>
      </c>
      <c r="D88" s="432"/>
      <c r="E88" s="432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BP88" s="33"/>
      <c r="BQ88" s="41" t="s">
        <v>2102</v>
      </c>
    </row>
    <row r="89" spans="1:69" s="3" customFormat="1" ht="15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7.5" x14ac:dyDescent="0.25">
      <c r="A90" s="35" t="s">
        <v>1127</v>
      </c>
      <c r="B90" s="36" t="s">
        <v>1603</v>
      </c>
      <c r="C90" s="432" t="s">
        <v>2103</v>
      </c>
      <c r="D90" s="432"/>
      <c r="E90" s="432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BP90" s="33"/>
      <c r="BQ90" s="41" t="s">
        <v>2103</v>
      </c>
    </row>
    <row r="91" spans="1:69" s="3" customFormat="1" ht="15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34" t="s">
        <v>4107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6"/>
      <c r="BP92" s="33" t="s">
        <v>4107</v>
      </c>
      <c r="BQ92" s="41"/>
    </row>
    <row r="93" spans="1:69" s="3" customFormat="1" ht="67.5" x14ac:dyDescent="0.25">
      <c r="A93" s="35" t="s">
        <v>1137</v>
      </c>
      <c r="B93" s="36" t="s">
        <v>1629</v>
      </c>
      <c r="C93" s="432" t="s">
        <v>1630</v>
      </c>
      <c r="D93" s="432"/>
      <c r="E93" s="432"/>
      <c r="F93" s="35" t="s">
        <v>109</v>
      </c>
      <c r="G93" s="55">
        <v>16</v>
      </c>
      <c r="H93" s="39" t="s">
        <v>1631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BP93" s="33"/>
      <c r="BQ93" s="41" t="s">
        <v>1630</v>
      </c>
    </row>
    <row r="94" spans="1:69" s="3" customFormat="1" ht="15" x14ac:dyDescent="0.25">
      <c r="A94" s="47"/>
      <c r="B94" s="48"/>
      <c r="C94" s="48"/>
      <c r="D94" s="48"/>
      <c r="E94" s="49" t="s">
        <v>4108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4109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BP96" s="33"/>
      <c r="BQ96" s="41"/>
    </row>
    <row r="97" spans="1:69" s="3" customFormat="1" ht="45.75" x14ac:dyDescent="0.25">
      <c r="A97" s="35" t="s">
        <v>2576</v>
      </c>
      <c r="B97" s="36" t="s">
        <v>2125</v>
      </c>
      <c r="C97" s="432" t="s">
        <v>2694</v>
      </c>
      <c r="D97" s="432"/>
      <c r="E97" s="432"/>
      <c r="F97" s="35" t="s">
        <v>437</v>
      </c>
      <c r="G97" s="55">
        <v>16</v>
      </c>
      <c r="H97" s="39">
        <v>2292.27</v>
      </c>
      <c r="I97" s="39"/>
      <c r="J97" s="39"/>
      <c r="K97" s="37" t="s">
        <v>52</v>
      </c>
      <c r="L97" s="39">
        <v>228493</v>
      </c>
      <c r="M97" s="39"/>
      <c r="N97" s="40"/>
      <c r="O97" s="39"/>
      <c r="BP97" s="33"/>
      <c r="BQ97" s="41" t="s">
        <v>2694</v>
      </c>
    </row>
    <row r="98" spans="1:69" s="3" customFormat="1" ht="67.5" x14ac:dyDescent="0.25">
      <c r="A98" s="35" t="s">
        <v>181</v>
      </c>
      <c r="B98" s="36" t="s">
        <v>132</v>
      </c>
      <c r="C98" s="432" t="s">
        <v>133</v>
      </c>
      <c r="D98" s="432"/>
      <c r="E98" s="432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4110</v>
      </c>
      <c r="O98" s="39">
        <v>104</v>
      </c>
      <c r="BP98" s="33"/>
      <c r="BQ98" s="41" t="s">
        <v>133</v>
      </c>
    </row>
    <row r="99" spans="1:69" s="3" customFormat="1" ht="15" x14ac:dyDescent="0.25">
      <c r="A99" s="47"/>
      <c r="B99" s="48"/>
      <c r="C99" s="48"/>
      <c r="D99" s="48"/>
      <c r="E99" s="49" t="s">
        <v>4111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4112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BP101" s="33"/>
      <c r="BQ101" s="41"/>
    </row>
    <row r="102" spans="1:69" s="3" customFormat="1" ht="45" x14ac:dyDescent="0.25">
      <c r="A102" s="35" t="s">
        <v>4113</v>
      </c>
      <c r="B102" s="36" t="s">
        <v>4114</v>
      </c>
      <c r="C102" s="432" t="s">
        <v>1663</v>
      </c>
      <c r="D102" s="432"/>
      <c r="E102" s="432"/>
      <c r="F102" s="35" t="s">
        <v>437</v>
      </c>
      <c r="G102" s="55">
        <v>3</v>
      </c>
      <c r="H102" s="39">
        <v>3276.91</v>
      </c>
      <c r="I102" s="39"/>
      <c r="J102" s="39"/>
      <c r="K102" s="37" t="s">
        <v>52</v>
      </c>
      <c r="L102" s="39">
        <v>61245</v>
      </c>
      <c r="M102" s="39"/>
      <c r="N102" s="40"/>
      <c r="O102" s="39"/>
      <c r="BP102" s="33"/>
      <c r="BQ102" s="41" t="s">
        <v>1663</v>
      </c>
    </row>
    <row r="103" spans="1:69" s="3" customFormat="1" ht="67.5" x14ac:dyDescent="0.25">
      <c r="A103" s="35" t="s">
        <v>187</v>
      </c>
      <c r="B103" s="36" t="s">
        <v>429</v>
      </c>
      <c r="C103" s="432" t="s">
        <v>430</v>
      </c>
      <c r="D103" s="432"/>
      <c r="E103" s="432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BP103" s="33"/>
      <c r="BQ103" s="41" t="s">
        <v>430</v>
      </c>
    </row>
    <row r="104" spans="1:69" s="3" customFormat="1" ht="15" x14ac:dyDescent="0.25">
      <c r="A104" s="47"/>
      <c r="B104" s="48"/>
      <c r="C104" s="48"/>
      <c r="D104" s="48"/>
      <c r="E104" s="49" t="s">
        <v>4115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4116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196</v>
      </c>
      <c r="B107" s="36" t="s">
        <v>1644</v>
      </c>
      <c r="C107" s="432" t="s">
        <v>2135</v>
      </c>
      <c r="D107" s="432"/>
      <c r="E107" s="432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BP107" s="33"/>
      <c r="BQ107" s="41" t="s">
        <v>2135</v>
      </c>
    </row>
    <row r="108" spans="1:69" s="3" customFormat="1" ht="15" x14ac:dyDescent="0.25">
      <c r="A108" s="434" t="s">
        <v>4117</v>
      </c>
      <c r="B108" s="435"/>
      <c r="C108" s="435"/>
      <c r="D108" s="435"/>
      <c r="E108" s="435"/>
      <c r="F108" s="435"/>
      <c r="G108" s="435"/>
      <c r="H108" s="435"/>
      <c r="I108" s="435"/>
      <c r="J108" s="435"/>
      <c r="K108" s="435"/>
      <c r="L108" s="435"/>
      <c r="M108" s="435"/>
      <c r="N108" s="435"/>
      <c r="O108" s="436"/>
      <c r="BP108" s="33" t="s">
        <v>4117</v>
      </c>
      <c r="BQ108" s="41"/>
    </row>
    <row r="109" spans="1:69" s="3" customFormat="1" ht="67.5" x14ac:dyDescent="0.25">
      <c r="A109" s="35" t="s">
        <v>200</v>
      </c>
      <c r="B109" s="36" t="s">
        <v>1916</v>
      </c>
      <c r="C109" s="432" t="s">
        <v>1917</v>
      </c>
      <c r="D109" s="432"/>
      <c r="E109" s="432"/>
      <c r="F109" s="35" t="s">
        <v>1918</v>
      </c>
      <c r="G109" s="60">
        <v>0.42499999999999999</v>
      </c>
      <c r="H109" s="39" t="s">
        <v>1919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BP109" s="33"/>
      <c r="BQ109" s="41" t="s">
        <v>1917</v>
      </c>
    </row>
    <row r="110" spans="1:69" s="3" customFormat="1" ht="15" x14ac:dyDescent="0.25">
      <c r="A110" s="42"/>
      <c r="B110" s="43"/>
      <c r="C110" s="44" t="s">
        <v>4118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4119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4120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BP113" s="33"/>
      <c r="BQ113" s="41"/>
    </row>
    <row r="114" spans="1:69" s="3" customFormat="1" ht="67.5" x14ac:dyDescent="0.25">
      <c r="A114" s="35" t="s">
        <v>202</v>
      </c>
      <c r="B114" s="36" t="s">
        <v>1923</v>
      </c>
      <c r="C114" s="432" t="s">
        <v>1924</v>
      </c>
      <c r="D114" s="432"/>
      <c r="E114" s="432"/>
      <c r="F114" s="35" t="s">
        <v>1918</v>
      </c>
      <c r="G114" s="60">
        <v>0.42499999999999999</v>
      </c>
      <c r="H114" s="39" t="s">
        <v>1925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BP114" s="33"/>
      <c r="BQ114" s="41" t="s">
        <v>1924</v>
      </c>
    </row>
    <row r="115" spans="1:69" s="3" customFormat="1" ht="15" x14ac:dyDescent="0.25">
      <c r="A115" s="47"/>
      <c r="B115" s="48"/>
      <c r="C115" s="48"/>
      <c r="D115" s="48"/>
      <c r="E115" s="49" t="s">
        <v>4121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4122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BP117" s="33"/>
      <c r="BQ117" s="41"/>
    </row>
    <row r="118" spans="1:69" s="3" customFormat="1" ht="67.5" x14ac:dyDescent="0.25">
      <c r="A118" s="35" t="s">
        <v>211</v>
      </c>
      <c r="B118" s="36" t="s">
        <v>1064</v>
      </c>
      <c r="C118" s="432" t="s">
        <v>1929</v>
      </c>
      <c r="D118" s="432"/>
      <c r="E118" s="432"/>
      <c r="F118" s="35" t="s">
        <v>238</v>
      </c>
      <c r="G118" s="38">
        <v>1.7</v>
      </c>
      <c r="H118" s="39" t="s">
        <v>1066</v>
      </c>
      <c r="I118" s="39" t="s">
        <v>1067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4123</v>
      </c>
      <c r="O118" s="39">
        <v>1806</v>
      </c>
      <c r="BP118" s="33"/>
      <c r="BQ118" s="41" t="s">
        <v>1929</v>
      </c>
    </row>
    <row r="119" spans="1:69" s="3" customFormat="1" ht="15" x14ac:dyDescent="0.25">
      <c r="A119" s="42"/>
      <c r="B119" s="43"/>
      <c r="C119" s="44" t="s">
        <v>2819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4124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4125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213</v>
      </c>
      <c r="B123" s="36" t="s">
        <v>812</v>
      </c>
      <c r="C123" s="432" t="s">
        <v>813</v>
      </c>
      <c r="D123" s="432"/>
      <c r="E123" s="432"/>
      <c r="F123" s="35" t="s">
        <v>238</v>
      </c>
      <c r="G123" s="38">
        <v>2.2999999999999998</v>
      </c>
      <c r="H123" s="39" t="s">
        <v>1934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4126</v>
      </c>
      <c r="O123" s="39">
        <v>439</v>
      </c>
      <c r="BP123" s="33"/>
      <c r="BQ123" s="41" t="s">
        <v>813</v>
      </c>
    </row>
    <row r="124" spans="1:69" s="3" customFormat="1" ht="15" x14ac:dyDescent="0.25">
      <c r="A124" s="42"/>
      <c r="B124" s="43"/>
      <c r="C124" s="44" t="s">
        <v>4127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4128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4129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215</v>
      </c>
      <c r="B128" s="36" t="s">
        <v>1939</v>
      </c>
      <c r="C128" s="432" t="s">
        <v>822</v>
      </c>
      <c r="D128" s="432"/>
      <c r="E128" s="432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BP128" s="33"/>
      <c r="BQ128" s="41" t="s">
        <v>822</v>
      </c>
    </row>
    <row r="129" spans="1:69" s="3" customFormat="1" ht="67.5" x14ac:dyDescent="0.25">
      <c r="A129" s="35" t="s">
        <v>217</v>
      </c>
      <c r="B129" s="36" t="s">
        <v>849</v>
      </c>
      <c r="C129" s="432" t="s">
        <v>850</v>
      </c>
      <c r="D129" s="432"/>
      <c r="E129" s="432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4130</v>
      </c>
      <c r="O129" s="39">
        <v>477</v>
      </c>
      <c r="BP129" s="33"/>
      <c r="BQ129" s="41" t="s">
        <v>850</v>
      </c>
    </row>
    <row r="130" spans="1:69" s="3" customFormat="1" ht="15" x14ac:dyDescent="0.25">
      <c r="A130" s="42"/>
      <c r="B130" s="43"/>
      <c r="C130" s="44" t="s">
        <v>2966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7"/>
      <c r="B131" s="48"/>
      <c r="C131" s="48"/>
      <c r="D131" s="48"/>
      <c r="E131" s="49" t="s">
        <v>4131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4132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BP133" s="33"/>
      <c r="BQ133" s="41"/>
    </row>
    <row r="134" spans="1:69" s="3" customFormat="1" ht="67.5" x14ac:dyDescent="0.25">
      <c r="A134" s="35" t="s">
        <v>219</v>
      </c>
      <c r="B134" s="36" t="s">
        <v>1971</v>
      </c>
      <c r="C134" s="432" t="s">
        <v>1972</v>
      </c>
      <c r="D134" s="432"/>
      <c r="E134" s="432"/>
      <c r="F134" s="35" t="s">
        <v>1973</v>
      </c>
      <c r="G134" s="55">
        <v>8</v>
      </c>
      <c r="H134" s="39" t="s">
        <v>1974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BP134" s="33"/>
      <c r="BQ134" s="41" t="s">
        <v>1972</v>
      </c>
    </row>
    <row r="135" spans="1:69" s="3" customFormat="1" ht="15" x14ac:dyDescent="0.25">
      <c r="A135" s="47"/>
      <c r="B135" s="48"/>
      <c r="C135" s="48"/>
      <c r="D135" s="48"/>
      <c r="E135" s="49" t="s">
        <v>4133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4134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BP137" s="33"/>
      <c r="BQ137" s="41"/>
    </row>
    <row r="138" spans="1:69" s="3" customFormat="1" ht="67.5" x14ac:dyDescent="0.25">
      <c r="A138" s="35" t="s">
        <v>221</v>
      </c>
      <c r="B138" s="36" t="s">
        <v>1985</v>
      </c>
      <c r="C138" s="432" t="s">
        <v>4135</v>
      </c>
      <c r="D138" s="432"/>
      <c r="E138" s="432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BP138" s="33"/>
      <c r="BQ138" s="41" t="s">
        <v>4135</v>
      </c>
    </row>
    <row r="139" spans="1:69" s="3" customFormat="1" ht="67.5" x14ac:dyDescent="0.25">
      <c r="A139" s="35" t="s">
        <v>230</v>
      </c>
      <c r="B139" s="36" t="s">
        <v>1940</v>
      </c>
      <c r="C139" s="432" t="s">
        <v>824</v>
      </c>
      <c r="D139" s="432"/>
      <c r="E139" s="432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1960</v>
      </c>
      <c r="C140" s="432" t="s">
        <v>1961</v>
      </c>
      <c r="D140" s="432"/>
      <c r="E140" s="432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BP140" s="33"/>
      <c r="BQ140" s="41" t="s">
        <v>1961</v>
      </c>
    </row>
    <row r="141" spans="1:69" s="3" customFormat="1" ht="67.5" x14ac:dyDescent="0.25">
      <c r="A141" s="35" t="s">
        <v>235</v>
      </c>
      <c r="B141" s="36" t="s">
        <v>1786</v>
      </c>
      <c r="C141" s="432" t="s">
        <v>1787</v>
      </c>
      <c r="D141" s="432"/>
      <c r="E141" s="432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BP141" s="33"/>
      <c r="BQ141" s="41" t="s">
        <v>1787</v>
      </c>
    </row>
    <row r="142" spans="1:69" s="3" customFormat="1" ht="15" x14ac:dyDescent="0.25">
      <c r="A142" s="434" t="s">
        <v>2679</v>
      </c>
      <c r="B142" s="435"/>
      <c r="C142" s="435"/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35"/>
      <c r="O142" s="436"/>
      <c r="BP142" s="33" t="s">
        <v>2679</v>
      </c>
      <c r="BQ142" s="41"/>
    </row>
    <row r="143" spans="1:69" s="3" customFormat="1" ht="67.5" x14ac:dyDescent="0.25">
      <c r="A143" s="35" t="s">
        <v>245</v>
      </c>
      <c r="B143" s="36" t="s">
        <v>324</v>
      </c>
      <c r="C143" s="432" t="s">
        <v>325</v>
      </c>
      <c r="D143" s="432"/>
      <c r="E143" s="432"/>
      <c r="F143" s="35" t="s">
        <v>326</v>
      </c>
      <c r="G143" s="55">
        <v>10</v>
      </c>
      <c r="H143" s="39" t="s">
        <v>1438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BP143" s="33"/>
      <c r="BQ143" s="41" t="s">
        <v>325</v>
      </c>
    </row>
    <row r="144" spans="1:69" s="3" customFormat="1" ht="15" x14ac:dyDescent="0.25">
      <c r="A144" s="47"/>
      <c r="B144" s="48"/>
      <c r="C144" s="48"/>
      <c r="D144" s="48"/>
      <c r="E144" s="49" t="s">
        <v>3403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3404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BP146" s="33"/>
      <c r="BQ146" s="41"/>
    </row>
    <row r="147" spans="1:69" s="3" customFormat="1" ht="67.5" x14ac:dyDescent="0.25">
      <c r="A147" s="35" t="s">
        <v>254</v>
      </c>
      <c r="B147" s="36" t="s">
        <v>1680</v>
      </c>
      <c r="C147" s="432" t="s">
        <v>2165</v>
      </c>
      <c r="D147" s="432"/>
      <c r="E147" s="432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BP147" s="33"/>
      <c r="BQ147" s="41" t="s">
        <v>2165</v>
      </c>
    </row>
    <row r="148" spans="1:69" s="3" customFormat="1" ht="67.5" x14ac:dyDescent="0.25">
      <c r="A148" s="35" t="s">
        <v>288</v>
      </c>
      <c r="B148" s="36" t="s">
        <v>4136</v>
      </c>
      <c r="C148" s="432" t="s">
        <v>2166</v>
      </c>
      <c r="D148" s="432"/>
      <c r="E148" s="432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BP148" s="33"/>
      <c r="BQ148" s="41" t="s">
        <v>2166</v>
      </c>
    </row>
    <row r="149" spans="1:69" s="3" customFormat="1" ht="67.5" x14ac:dyDescent="0.25">
      <c r="A149" s="35" t="s">
        <v>300</v>
      </c>
      <c r="B149" s="36" t="s">
        <v>1684</v>
      </c>
      <c r="C149" s="432" t="s">
        <v>2167</v>
      </c>
      <c r="D149" s="432"/>
      <c r="E149" s="432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BP149" s="33"/>
      <c r="BQ149" s="41" t="s">
        <v>2167</v>
      </c>
    </row>
    <row r="150" spans="1:69" s="3" customFormat="1" ht="15" x14ac:dyDescent="0.25">
      <c r="A150" s="434" t="s">
        <v>4137</v>
      </c>
      <c r="B150" s="435"/>
      <c r="C150" s="435"/>
      <c r="D150" s="435"/>
      <c r="E150" s="435"/>
      <c r="F150" s="435"/>
      <c r="G150" s="435"/>
      <c r="H150" s="435"/>
      <c r="I150" s="435"/>
      <c r="J150" s="435"/>
      <c r="K150" s="435"/>
      <c r="L150" s="435"/>
      <c r="M150" s="435"/>
      <c r="N150" s="435"/>
      <c r="O150" s="436"/>
      <c r="BP150" s="33" t="s">
        <v>4137</v>
      </c>
      <c r="BQ150" s="41"/>
    </row>
    <row r="151" spans="1:69" s="3" customFormat="1" ht="67.5" x14ac:dyDescent="0.25">
      <c r="A151" s="35" t="s">
        <v>309</v>
      </c>
      <c r="B151" s="36" t="s">
        <v>737</v>
      </c>
      <c r="C151" s="432" t="s">
        <v>738</v>
      </c>
      <c r="D151" s="432"/>
      <c r="E151" s="432"/>
      <c r="F151" s="35" t="s">
        <v>739</v>
      </c>
      <c r="G151" s="38">
        <v>3.8</v>
      </c>
      <c r="H151" s="39" t="s">
        <v>2322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4138</v>
      </c>
      <c r="O151" s="39">
        <v>1401</v>
      </c>
      <c r="BP151" s="33"/>
      <c r="BQ151" s="41" t="s">
        <v>738</v>
      </c>
    </row>
    <row r="152" spans="1:69" s="3" customFormat="1" ht="15" x14ac:dyDescent="0.25">
      <c r="A152" s="42"/>
      <c r="B152" s="43"/>
      <c r="C152" s="44" t="s">
        <v>4139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4140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4141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BP155" s="33"/>
      <c r="BQ155" s="41"/>
    </row>
    <row r="156" spans="1:69" s="3" customFormat="1" ht="67.5" x14ac:dyDescent="0.25">
      <c r="A156" s="35" t="s">
        <v>323</v>
      </c>
      <c r="B156" s="36" t="s">
        <v>2979</v>
      </c>
      <c r="C156" s="432" t="s">
        <v>2329</v>
      </c>
      <c r="D156" s="432"/>
      <c r="E156" s="432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BP156" s="33"/>
      <c r="BQ156" s="41" t="s">
        <v>2329</v>
      </c>
    </row>
    <row r="157" spans="1:69" s="3" customFormat="1" ht="15" x14ac:dyDescent="0.25">
      <c r="A157" s="42"/>
      <c r="B157" s="43"/>
      <c r="C157" s="44" t="s">
        <v>4142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67.5" x14ac:dyDescent="0.25">
      <c r="A158" s="35" t="s">
        <v>331</v>
      </c>
      <c r="B158" s="36" t="s">
        <v>2378</v>
      </c>
      <c r="C158" s="432" t="s">
        <v>2391</v>
      </c>
      <c r="D158" s="432"/>
      <c r="E158" s="432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BP158" s="33"/>
      <c r="BQ158" s="41" t="s">
        <v>2391</v>
      </c>
    </row>
    <row r="159" spans="1:69" s="3" customFormat="1" ht="67.5" x14ac:dyDescent="0.25">
      <c r="A159" s="35" t="s">
        <v>335</v>
      </c>
      <c r="B159" s="36" t="s">
        <v>2450</v>
      </c>
      <c r="C159" s="432" t="s">
        <v>2451</v>
      </c>
      <c r="D159" s="432"/>
      <c r="E159" s="432"/>
      <c r="F159" s="35" t="s">
        <v>739</v>
      </c>
      <c r="G159" s="38">
        <v>0.7</v>
      </c>
      <c r="H159" s="39" t="s">
        <v>2452</v>
      </c>
      <c r="I159" s="39" t="s">
        <v>2453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4143</v>
      </c>
      <c r="O159" s="39">
        <v>2532</v>
      </c>
      <c r="BP159" s="33"/>
      <c r="BQ159" s="41" t="s">
        <v>2451</v>
      </c>
    </row>
    <row r="160" spans="1:69" s="3" customFormat="1" ht="15" x14ac:dyDescent="0.25">
      <c r="A160" s="42"/>
      <c r="B160" s="43"/>
      <c r="C160" s="44" t="s">
        <v>1752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4144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4145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BP163" s="33"/>
      <c r="BQ163" s="41"/>
    </row>
    <row r="164" spans="1:69" s="3" customFormat="1" ht="67.5" x14ac:dyDescent="0.25">
      <c r="A164" s="35" t="s">
        <v>339</v>
      </c>
      <c r="B164" s="36" t="s">
        <v>2459</v>
      </c>
      <c r="C164" s="432" t="s">
        <v>2985</v>
      </c>
      <c r="D164" s="432"/>
      <c r="E164" s="432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BP164" s="33"/>
      <c r="BQ164" s="41" t="s">
        <v>2985</v>
      </c>
    </row>
    <row r="165" spans="1:69" s="3" customFormat="1" ht="15" x14ac:dyDescent="0.25">
      <c r="A165" s="42"/>
      <c r="B165" s="43"/>
      <c r="C165" s="44" t="s">
        <v>3160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67.5" x14ac:dyDescent="0.25">
      <c r="A166" s="35" t="s">
        <v>342</v>
      </c>
      <c r="B166" s="36" t="s">
        <v>2463</v>
      </c>
      <c r="C166" s="432" t="s">
        <v>2464</v>
      </c>
      <c r="D166" s="432"/>
      <c r="E166" s="432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BP166" s="33"/>
      <c r="BQ166" s="41" t="s">
        <v>2464</v>
      </c>
    </row>
    <row r="167" spans="1:69" s="3" customFormat="1" ht="67.5" x14ac:dyDescent="0.25">
      <c r="A167" s="35" t="s">
        <v>350</v>
      </c>
      <c r="B167" s="36" t="s">
        <v>2463</v>
      </c>
      <c r="C167" s="432" t="s">
        <v>2466</v>
      </c>
      <c r="D167" s="432"/>
      <c r="E167" s="432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BP167" s="33"/>
      <c r="BQ167" s="41" t="s">
        <v>2466</v>
      </c>
    </row>
    <row r="168" spans="1:69" s="3" customFormat="1" ht="67.5" x14ac:dyDescent="0.25">
      <c r="A168" s="35" t="s">
        <v>353</v>
      </c>
      <c r="B168" s="36" t="s">
        <v>2430</v>
      </c>
      <c r="C168" s="432" t="s">
        <v>2431</v>
      </c>
      <c r="D168" s="432"/>
      <c r="E168" s="432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BP168" s="33"/>
      <c r="BQ168" s="41" t="s">
        <v>2431</v>
      </c>
    </row>
    <row r="169" spans="1:69" s="3" customFormat="1" ht="67.5" x14ac:dyDescent="0.25">
      <c r="A169" s="35" t="s">
        <v>355</v>
      </c>
      <c r="B169" s="36" t="s">
        <v>2430</v>
      </c>
      <c r="C169" s="432" t="s">
        <v>2433</v>
      </c>
      <c r="D169" s="432"/>
      <c r="E169" s="432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BP169" s="33"/>
      <c r="BQ169" s="41" t="s">
        <v>2433</v>
      </c>
    </row>
    <row r="170" spans="1:69" s="3" customFormat="1" ht="67.5" x14ac:dyDescent="0.25">
      <c r="A170" s="35" t="s">
        <v>363</v>
      </c>
      <c r="B170" s="36" t="s">
        <v>2443</v>
      </c>
      <c r="C170" s="432" t="s">
        <v>2444</v>
      </c>
      <c r="D170" s="432"/>
      <c r="E170" s="432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BP170" s="33"/>
      <c r="BQ170" s="41" t="s">
        <v>2444</v>
      </c>
    </row>
    <row r="171" spans="1:69" s="3" customFormat="1" ht="67.5" x14ac:dyDescent="0.25">
      <c r="A171" s="35" t="s">
        <v>1410</v>
      </c>
      <c r="B171" s="36" t="s">
        <v>2440</v>
      </c>
      <c r="C171" s="432" t="s">
        <v>2441</v>
      </c>
      <c r="D171" s="432"/>
      <c r="E171" s="432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BP171" s="33"/>
      <c r="BQ171" s="41" t="s">
        <v>2441</v>
      </c>
    </row>
    <row r="172" spans="1:69" s="3" customFormat="1" ht="67.5" x14ac:dyDescent="0.25">
      <c r="A172" s="35" t="s">
        <v>371</v>
      </c>
      <c r="B172" s="36" t="s">
        <v>324</v>
      </c>
      <c r="C172" s="432" t="s">
        <v>325</v>
      </c>
      <c r="D172" s="432"/>
      <c r="E172" s="432"/>
      <c r="F172" s="35" t="s">
        <v>326</v>
      </c>
      <c r="G172" s="55">
        <v>4</v>
      </c>
      <c r="H172" s="39" t="s">
        <v>1438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BP172" s="33"/>
      <c r="BQ172" s="41" t="s">
        <v>325</v>
      </c>
    </row>
    <row r="173" spans="1:69" s="3" customFormat="1" ht="15" x14ac:dyDescent="0.25">
      <c r="A173" s="47"/>
      <c r="B173" s="48"/>
      <c r="C173" s="48"/>
      <c r="D173" s="48"/>
      <c r="E173" s="49" t="s">
        <v>3444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3445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BP175" s="33"/>
      <c r="BQ175" s="41"/>
    </row>
    <row r="176" spans="1:69" s="3" customFormat="1" ht="67.5" x14ac:dyDescent="0.25">
      <c r="A176" s="35" t="s">
        <v>381</v>
      </c>
      <c r="B176" s="36" t="s">
        <v>2733</v>
      </c>
      <c r="C176" s="432" t="s">
        <v>2734</v>
      </c>
      <c r="D176" s="432"/>
      <c r="E176" s="432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BP176" s="33"/>
      <c r="BQ176" s="41" t="s">
        <v>2734</v>
      </c>
    </row>
    <row r="177" spans="1:69" s="3" customFormat="1" ht="15" x14ac:dyDescent="0.25">
      <c r="A177" s="434" t="s">
        <v>2170</v>
      </c>
      <c r="B177" s="435"/>
      <c r="C177" s="435"/>
      <c r="D177" s="435"/>
      <c r="E177" s="435"/>
      <c r="F177" s="435"/>
      <c r="G177" s="435"/>
      <c r="H177" s="435"/>
      <c r="I177" s="435"/>
      <c r="J177" s="435"/>
      <c r="K177" s="435"/>
      <c r="L177" s="435"/>
      <c r="M177" s="435"/>
      <c r="N177" s="435"/>
      <c r="O177" s="436"/>
      <c r="BP177" s="33" t="s">
        <v>2170</v>
      </c>
      <c r="BQ177" s="41"/>
    </row>
    <row r="178" spans="1:69" s="3" customFormat="1" ht="67.5" x14ac:dyDescent="0.25">
      <c r="A178" s="35" t="s">
        <v>384</v>
      </c>
      <c r="B178" s="36" t="s">
        <v>372</v>
      </c>
      <c r="C178" s="432" t="s">
        <v>373</v>
      </c>
      <c r="D178" s="432"/>
      <c r="E178" s="432"/>
      <c r="F178" s="35" t="s">
        <v>374</v>
      </c>
      <c r="G178" s="57">
        <v>1.137694</v>
      </c>
      <c r="H178" s="39" t="s">
        <v>1696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4146</v>
      </c>
      <c r="O178" s="39">
        <v>558</v>
      </c>
      <c r="BP178" s="33"/>
      <c r="BQ178" s="41" t="s">
        <v>373</v>
      </c>
    </row>
    <row r="179" spans="1:69" s="3" customFormat="1" ht="15" x14ac:dyDescent="0.25">
      <c r="A179" s="42"/>
      <c r="B179" s="43"/>
      <c r="C179" s="44" t="s">
        <v>4147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4148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4149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BP182" s="33"/>
      <c r="BQ182" s="41"/>
    </row>
    <row r="183" spans="1:69" s="3" customFormat="1" ht="67.5" x14ac:dyDescent="0.25">
      <c r="A183" s="35" t="s">
        <v>386</v>
      </c>
      <c r="B183" s="36" t="s">
        <v>1701</v>
      </c>
      <c r="C183" s="432" t="s">
        <v>4150</v>
      </c>
      <c r="D183" s="432"/>
      <c r="E183" s="432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BP183" s="33"/>
      <c r="BQ183" s="41" t="s">
        <v>4150</v>
      </c>
    </row>
    <row r="184" spans="1:69" s="3" customFormat="1" ht="15" x14ac:dyDescent="0.25">
      <c r="A184" s="42"/>
      <c r="B184" s="43"/>
      <c r="C184" s="44" t="s">
        <v>2745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67.5" x14ac:dyDescent="0.25">
      <c r="A185" s="35" t="s">
        <v>388</v>
      </c>
      <c r="B185" s="36" t="s">
        <v>1701</v>
      </c>
      <c r="C185" s="432" t="s">
        <v>4151</v>
      </c>
      <c r="D185" s="432"/>
      <c r="E185" s="432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BP185" s="33"/>
      <c r="BQ185" s="41" t="s">
        <v>4151</v>
      </c>
    </row>
    <row r="186" spans="1:69" s="3" customFormat="1" ht="67.5" x14ac:dyDescent="0.25">
      <c r="A186" s="35" t="s">
        <v>391</v>
      </c>
      <c r="B186" s="36" t="s">
        <v>1701</v>
      </c>
      <c r="C186" s="432" t="s">
        <v>4152</v>
      </c>
      <c r="D186" s="432"/>
      <c r="E186" s="432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BP186" s="33"/>
      <c r="BQ186" s="41" t="s">
        <v>4152</v>
      </c>
    </row>
    <row r="187" spans="1:69" s="3" customFormat="1" ht="67.5" x14ac:dyDescent="0.25">
      <c r="A187" s="35" t="s">
        <v>393</v>
      </c>
      <c r="B187" s="36" t="s">
        <v>1701</v>
      </c>
      <c r="C187" s="432" t="s">
        <v>4153</v>
      </c>
      <c r="D187" s="432"/>
      <c r="E187" s="432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BP187" s="33"/>
      <c r="BQ187" s="41" t="s">
        <v>4153</v>
      </c>
    </row>
    <row r="188" spans="1:69" s="3" customFormat="1" ht="67.5" x14ac:dyDescent="0.25">
      <c r="A188" s="35" t="s">
        <v>395</v>
      </c>
      <c r="B188" s="36" t="s">
        <v>1715</v>
      </c>
      <c r="C188" s="432" t="s">
        <v>4154</v>
      </c>
      <c r="D188" s="432"/>
      <c r="E188" s="432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BP188" s="33"/>
      <c r="BQ188" s="41" t="s">
        <v>4154</v>
      </c>
    </row>
    <row r="189" spans="1:69" s="3" customFormat="1" ht="67.5" x14ac:dyDescent="0.25">
      <c r="A189" s="35" t="s">
        <v>397</v>
      </c>
      <c r="B189" s="36" t="s">
        <v>1791</v>
      </c>
      <c r="C189" s="432" t="s">
        <v>4155</v>
      </c>
      <c r="D189" s="432"/>
      <c r="E189" s="432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BP189" s="33"/>
      <c r="BQ189" s="41" t="s">
        <v>4155</v>
      </c>
    </row>
    <row r="190" spans="1:69" s="3" customFormat="1" ht="67.5" x14ac:dyDescent="0.25">
      <c r="A190" s="35" t="s">
        <v>399</v>
      </c>
      <c r="B190" s="36" t="s">
        <v>1776</v>
      </c>
      <c r="C190" s="432" t="s">
        <v>3231</v>
      </c>
      <c r="D190" s="432"/>
      <c r="E190" s="432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BP190" s="33"/>
      <c r="BQ190" s="41" t="s">
        <v>3231</v>
      </c>
    </row>
    <row r="191" spans="1:69" s="3" customFormat="1" ht="67.5" x14ac:dyDescent="0.25">
      <c r="A191" s="35" t="s">
        <v>401</v>
      </c>
      <c r="B191" s="36" t="s">
        <v>1778</v>
      </c>
      <c r="C191" s="432" t="s">
        <v>3288</v>
      </c>
      <c r="D191" s="432"/>
      <c r="E191" s="432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BP191" s="33"/>
      <c r="BQ191" s="41" t="s">
        <v>3288</v>
      </c>
    </row>
    <row r="192" spans="1:69" s="3" customFormat="1" ht="67.5" x14ac:dyDescent="0.25">
      <c r="A192" s="35" t="s">
        <v>403</v>
      </c>
      <c r="B192" s="36" t="s">
        <v>1780</v>
      </c>
      <c r="C192" s="432" t="s">
        <v>3233</v>
      </c>
      <c r="D192" s="432"/>
      <c r="E192" s="432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BP192" s="33"/>
      <c r="BQ192" s="41" t="s">
        <v>3233</v>
      </c>
    </row>
    <row r="193" spans="1:69" s="3" customFormat="1" ht="67.5" x14ac:dyDescent="0.25">
      <c r="A193" s="35" t="s">
        <v>405</v>
      </c>
      <c r="B193" s="36" t="s">
        <v>1776</v>
      </c>
      <c r="C193" s="432" t="s">
        <v>3234</v>
      </c>
      <c r="D193" s="432"/>
      <c r="E193" s="432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BP193" s="33"/>
      <c r="BQ193" s="41" t="s">
        <v>3234</v>
      </c>
    </row>
    <row r="194" spans="1:69" s="3" customFormat="1" ht="67.5" x14ac:dyDescent="0.25">
      <c r="A194" s="35" t="s">
        <v>407</v>
      </c>
      <c r="B194" s="36" t="s">
        <v>1778</v>
      </c>
      <c r="C194" s="432" t="s">
        <v>3235</v>
      </c>
      <c r="D194" s="432"/>
      <c r="E194" s="432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BP194" s="33"/>
      <c r="BQ194" s="41" t="s">
        <v>3235</v>
      </c>
    </row>
    <row r="195" spans="1:69" s="3" customFormat="1" ht="67.5" x14ac:dyDescent="0.25">
      <c r="A195" s="35" t="s">
        <v>409</v>
      </c>
      <c r="B195" s="36" t="s">
        <v>1727</v>
      </c>
      <c r="C195" s="432" t="s">
        <v>1728</v>
      </c>
      <c r="D195" s="432"/>
      <c r="E195" s="432"/>
      <c r="F195" s="35" t="s">
        <v>174</v>
      </c>
      <c r="G195" s="56">
        <v>0.13</v>
      </c>
      <c r="H195" s="39" t="s">
        <v>1729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4156</v>
      </c>
      <c r="O195" s="39">
        <v>75</v>
      </c>
      <c r="BP195" s="33"/>
      <c r="BQ195" s="41" t="s">
        <v>1728</v>
      </c>
    </row>
    <row r="196" spans="1:69" s="3" customFormat="1" ht="15" x14ac:dyDescent="0.25">
      <c r="A196" s="42"/>
      <c r="B196" s="43"/>
      <c r="C196" s="44" t="s">
        <v>2623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4157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4158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411</v>
      </c>
      <c r="B200" s="36" t="s">
        <v>1734</v>
      </c>
      <c r="C200" s="432" t="s">
        <v>3244</v>
      </c>
      <c r="D200" s="432"/>
      <c r="E200" s="432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BP200" s="33"/>
      <c r="BQ200" s="41" t="s">
        <v>3244</v>
      </c>
    </row>
    <row r="201" spans="1:69" s="3" customFormat="1" ht="67.5" x14ac:dyDescent="0.25">
      <c r="A201" s="35" t="s">
        <v>413</v>
      </c>
      <c r="B201" s="36" t="s">
        <v>1769</v>
      </c>
      <c r="C201" s="432" t="s">
        <v>3246</v>
      </c>
      <c r="D201" s="432"/>
      <c r="E201" s="432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BP201" s="33"/>
      <c r="BQ201" s="41" t="s">
        <v>3246</v>
      </c>
    </row>
    <row r="202" spans="1:69" s="3" customFormat="1" ht="67.5" x14ac:dyDescent="0.25">
      <c r="A202" s="35" t="s">
        <v>415</v>
      </c>
      <c r="B202" s="36" t="s">
        <v>1778</v>
      </c>
      <c r="C202" s="432" t="s">
        <v>3247</v>
      </c>
      <c r="D202" s="432"/>
      <c r="E202" s="432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BP202" s="33"/>
      <c r="BQ202" s="41" t="s">
        <v>3247</v>
      </c>
    </row>
    <row r="203" spans="1:69" s="3" customFormat="1" ht="67.5" x14ac:dyDescent="0.25">
      <c r="A203" s="35" t="s">
        <v>417</v>
      </c>
      <c r="B203" s="36" t="s">
        <v>1801</v>
      </c>
      <c r="C203" s="432" t="s">
        <v>3248</v>
      </c>
      <c r="D203" s="432"/>
      <c r="E203" s="432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BP203" s="33"/>
      <c r="BQ203" s="41" t="s">
        <v>3248</v>
      </c>
    </row>
    <row r="204" spans="1:69" s="3" customFormat="1" ht="67.5" x14ac:dyDescent="0.25">
      <c r="A204" s="35" t="s">
        <v>426</v>
      </c>
      <c r="B204" s="36" t="s">
        <v>1778</v>
      </c>
      <c r="C204" s="432" t="s">
        <v>1822</v>
      </c>
      <c r="D204" s="432"/>
      <c r="E204" s="432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BP204" s="33"/>
      <c r="BQ204" s="41" t="s">
        <v>1822</v>
      </c>
    </row>
    <row r="205" spans="1:69" s="3" customFormat="1" ht="67.5" x14ac:dyDescent="0.25">
      <c r="A205" s="35" t="s">
        <v>428</v>
      </c>
      <c r="B205" s="36" t="s">
        <v>1767</v>
      </c>
      <c r="C205" s="432" t="s">
        <v>1768</v>
      </c>
      <c r="D205" s="432"/>
      <c r="E205" s="432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BP205" s="33"/>
      <c r="BQ205" s="41" t="s">
        <v>1768</v>
      </c>
    </row>
    <row r="206" spans="1:69" s="3" customFormat="1" ht="67.5" x14ac:dyDescent="0.25">
      <c r="A206" s="35" t="s">
        <v>434</v>
      </c>
      <c r="B206" s="36" t="s">
        <v>1757</v>
      </c>
      <c r="C206" s="432" t="s">
        <v>1758</v>
      </c>
      <c r="D206" s="432"/>
      <c r="E206" s="432"/>
      <c r="F206" s="35" t="s">
        <v>238</v>
      </c>
      <c r="G206" s="38">
        <v>0.8</v>
      </c>
      <c r="H206" s="39" t="s">
        <v>4159</v>
      </c>
      <c r="I206" s="39" t="s">
        <v>1760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4160</v>
      </c>
      <c r="O206" s="39">
        <v>2289</v>
      </c>
      <c r="BP206" s="33"/>
      <c r="BQ206" s="41" t="s">
        <v>1758</v>
      </c>
    </row>
    <row r="207" spans="1:69" s="3" customFormat="1" ht="15" x14ac:dyDescent="0.25">
      <c r="A207" s="42"/>
      <c r="B207" s="43"/>
      <c r="C207" s="44" t="s">
        <v>3324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4161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4162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BP210" s="33"/>
      <c r="BQ210" s="41"/>
    </row>
    <row r="211" spans="1:69" s="3" customFormat="1" ht="67.5" x14ac:dyDescent="0.25">
      <c r="A211" s="35" t="s">
        <v>438</v>
      </c>
      <c r="B211" s="36" t="s">
        <v>1765</v>
      </c>
      <c r="C211" s="432" t="s">
        <v>4163</v>
      </c>
      <c r="D211" s="432"/>
      <c r="E211" s="432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BP211" s="33"/>
      <c r="BQ211" s="41" t="s">
        <v>4163</v>
      </c>
    </row>
    <row r="212" spans="1:69" s="3" customFormat="1" ht="15" x14ac:dyDescent="0.25">
      <c r="A212" s="42"/>
      <c r="B212" s="43"/>
      <c r="C212" s="44" t="s">
        <v>3316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7.5" x14ac:dyDescent="0.25">
      <c r="A213" s="35" t="s">
        <v>1457</v>
      </c>
      <c r="B213" s="36" t="s">
        <v>1773</v>
      </c>
      <c r="C213" s="432" t="s">
        <v>1774</v>
      </c>
      <c r="D213" s="432"/>
      <c r="E213" s="432"/>
      <c r="F213" s="35" t="s">
        <v>1775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BP213" s="33"/>
      <c r="BQ213" s="41" t="s">
        <v>1774</v>
      </c>
    </row>
    <row r="214" spans="1:69" s="3" customFormat="1" ht="67.5" x14ac:dyDescent="0.25">
      <c r="A214" s="35" t="s">
        <v>450</v>
      </c>
      <c r="B214" s="36" t="s">
        <v>1771</v>
      </c>
      <c r="C214" s="432" t="s">
        <v>2779</v>
      </c>
      <c r="D214" s="432"/>
      <c r="E214" s="432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BP214" s="33"/>
      <c r="BQ214" s="41" t="s">
        <v>2779</v>
      </c>
    </row>
    <row r="215" spans="1:69" s="3" customFormat="1" ht="67.5" x14ac:dyDescent="0.25">
      <c r="A215" s="35" t="s">
        <v>1708</v>
      </c>
      <c r="B215" s="36" t="s">
        <v>1741</v>
      </c>
      <c r="C215" s="432" t="s">
        <v>4164</v>
      </c>
      <c r="D215" s="432"/>
      <c r="E215" s="432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BP215" s="33"/>
      <c r="BQ215" s="41" t="s">
        <v>4164</v>
      </c>
    </row>
    <row r="216" spans="1:69" s="3" customFormat="1" ht="67.5" x14ac:dyDescent="0.25">
      <c r="A216" s="35" t="s">
        <v>462</v>
      </c>
      <c r="B216" s="36" t="s">
        <v>1743</v>
      </c>
      <c r="C216" s="432" t="s">
        <v>3258</v>
      </c>
      <c r="D216" s="432"/>
      <c r="E216" s="432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BP216" s="33"/>
      <c r="BQ216" s="41" t="s">
        <v>3258</v>
      </c>
    </row>
    <row r="217" spans="1:69" s="3" customFormat="1" ht="67.5" x14ac:dyDescent="0.25">
      <c r="A217" s="35" t="s">
        <v>464</v>
      </c>
      <c r="B217" s="36" t="s">
        <v>1737</v>
      </c>
      <c r="C217" s="432" t="s">
        <v>3259</v>
      </c>
      <c r="D217" s="432"/>
      <c r="E217" s="432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BP217" s="33"/>
      <c r="BQ217" s="41" t="s">
        <v>3259</v>
      </c>
    </row>
    <row r="218" spans="1:69" s="3" customFormat="1" ht="67.5" x14ac:dyDescent="0.25">
      <c r="A218" s="35" t="s">
        <v>466</v>
      </c>
      <c r="B218" s="36" t="s">
        <v>4165</v>
      </c>
      <c r="C218" s="432" t="s">
        <v>2839</v>
      </c>
      <c r="D218" s="432"/>
      <c r="E218" s="432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BP218" s="33"/>
      <c r="BQ218" s="41" t="s">
        <v>2839</v>
      </c>
    </row>
    <row r="219" spans="1:69" s="3" customFormat="1" ht="67.5" x14ac:dyDescent="0.25">
      <c r="A219" s="35" t="s">
        <v>469</v>
      </c>
      <c r="B219" s="36" t="s">
        <v>4165</v>
      </c>
      <c r="C219" s="432" t="s">
        <v>3261</v>
      </c>
      <c r="D219" s="432"/>
      <c r="E219" s="432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BP219" s="33"/>
      <c r="BQ219" s="41" t="s">
        <v>3261</v>
      </c>
    </row>
    <row r="220" spans="1:69" s="3" customFormat="1" ht="67.5" x14ac:dyDescent="0.25">
      <c r="A220" s="35" t="s">
        <v>478</v>
      </c>
      <c r="B220" s="36" t="s">
        <v>4165</v>
      </c>
      <c r="C220" s="432" t="s">
        <v>3262</v>
      </c>
      <c r="D220" s="432"/>
      <c r="E220" s="432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BP220" s="33"/>
      <c r="BQ220" s="41" t="s">
        <v>3262</v>
      </c>
    </row>
    <row r="221" spans="1:69" s="3" customFormat="1" ht="67.5" x14ac:dyDescent="0.25">
      <c r="A221" s="35" t="s">
        <v>480</v>
      </c>
      <c r="B221" s="36" t="s">
        <v>1778</v>
      </c>
      <c r="C221" s="432" t="s">
        <v>1884</v>
      </c>
      <c r="D221" s="432"/>
      <c r="E221" s="432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BP221" s="33"/>
      <c r="BQ221" s="41" t="s">
        <v>1884</v>
      </c>
    </row>
    <row r="222" spans="1:69" s="3" customFormat="1" ht="15" x14ac:dyDescent="0.25">
      <c r="A222" s="434" t="s">
        <v>4166</v>
      </c>
      <c r="B222" s="435"/>
      <c r="C222" s="435"/>
      <c r="D222" s="435"/>
      <c r="E222" s="435"/>
      <c r="F222" s="435"/>
      <c r="G222" s="435"/>
      <c r="H222" s="435"/>
      <c r="I222" s="435"/>
      <c r="J222" s="435"/>
      <c r="K222" s="435"/>
      <c r="L222" s="435"/>
      <c r="M222" s="435"/>
      <c r="N222" s="435"/>
      <c r="O222" s="436"/>
      <c r="BP222" s="33" t="s">
        <v>4166</v>
      </c>
      <c r="BQ222" s="41"/>
    </row>
    <row r="223" spans="1:69" s="3" customFormat="1" ht="67.5" x14ac:dyDescent="0.25">
      <c r="A223" s="35" t="s">
        <v>482</v>
      </c>
      <c r="B223" s="36" t="s">
        <v>372</v>
      </c>
      <c r="C223" s="432" t="s">
        <v>373</v>
      </c>
      <c r="D223" s="432"/>
      <c r="E223" s="432"/>
      <c r="F223" s="35" t="s">
        <v>374</v>
      </c>
      <c r="G223" s="57">
        <v>1.0738939999999999</v>
      </c>
      <c r="H223" s="39" t="s">
        <v>1696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4167</v>
      </c>
      <c r="O223" s="39">
        <v>527</v>
      </c>
      <c r="BP223" s="33"/>
      <c r="BQ223" s="41" t="s">
        <v>373</v>
      </c>
    </row>
    <row r="224" spans="1:69" s="3" customFormat="1" ht="15" x14ac:dyDescent="0.25">
      <c r="A224" s="42"/>
      <c r="B224" s="43"/>
      <c r="C224" s="44" t="s">
        <v>4168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4169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BP225" s="33"/>
      <c r="BQ225" s="41"/>
    </row>
    <row r="226" spans="1:69" s="3" customFormat="1" ht="15" x14ac:dyDescent="0.25">
      <c r="A226" s="47"/>
      <c r="B226" s="48"/>
      <c r="C226" s="48"/>
      <c r="D226" s="48"/>
      <c r="E226" s="49" t="s">
        <v>4170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BP227" s="33"/>
      <c r="BQ227" s="41"/>
    </row>
    <row r="228" spans="1:69" s="3" customFormat="1" ht="67.5" x14ac:dyDescent="0.25">
      <c r="A228" s="35" t="s">
        <v>484</v>
      </c>
      <c r="B228" s="36" t="s">
        <v>1701</v>
      </c>
      <c r="C228" s="432" t="s">
        <v>4171</v>
      </c>
      <c r="D228" s="432"/>
      <c r="E228" s="432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BP228" s="33"/>
      <c r="BQ228" s="41" t="s">
        <v>4171</v>
      </c>
    </row>
    <row r="229" spans="1:69" s="3" customFormat="1" ht="15" x14ac:dyDescent="0.25">
      <c r="A229" s="42"/>
      <c r="B229" s="43"/>
      <c r="C229" s="44" t="s">
        <v>2745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</row>
    <row r="230" spans="1:69" s="3" customFormat="1" ht="67.5" x14ac:dyDescent="0.25">
      <c r="A230" s="35" t="s">
        <v>486</v>
      </c>
      <c r="B230" s="36" t="s">
        <v>1701</v>
      </c>
      <c r="C230" s="432" t="s">
        <v>4172</v>
      </c>
      <c r="D230" s="432"/>
      <c r="E230" s="432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BP230" s="33"/>
      <c r="BQ230" s="41" t="s">
        <v>4172</v>
      </c>
    </row>
    <row r="231" spans="1:69" s="3" customFormat="1" ht="67.5" x14ac:dyDescent="0.25">
      <c r="A231" s="35" t="s">
        <v>487</v>
      </c>
      <c r="B231" s="36" t="s">
        <v>1701</v>
      </c>
      <c r="C231" s="432" t="s">
        <v>2752</v>
      </c>
      <c r="D231" s="432"/>
      <c r="E231" s="432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BP231" s="33"/>
      <c r="BQ231" s="41" t="s">
        <v>2752</v>
      </c>
    </row>
    <row r="232" spans="1:69" s="3" customFormat="1" ht="67.5" x14ac:dyDescent="0.25">
      <c r="A232" s="35" t="s">
        <v>488</v>
      </c>
      <c r="B232" s="36" t="s">
        <v>1701</v>
      </c>
      <c r="C232" s="432" t="s">
        <v>4153</v>
      </c>
      <c r="D232" s="432"/>
      <c r="E232" s="432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BP232" s="33"/>
      <c r="BQ232" s="41" t="s">
        <v>4153</v>
      </c>
    </row>
    <row r="233" spans="1:69" s="3" customFormat="1" ht="67.5" x14ac:dyDescent="0.25">
      <c r="A233" s="35" t="s">
        <v>490</v>
      </c>
      <c r="B233" s="36" t="s">
        <v>1715</v>
      </c>
      <c r="C233" s="432" t="s">
        <v>4173</v>
      </c>
      <c r="D233" s="432"/>
      <c r="E233" s="432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BP233" s="33"/>
      <c r="BQ233" s="41" t="s">
        <v>4173</v>
      </c>
    </row>
    <row r="234" spans="1:69" s="3" customFormat="1" ht="67.5" x14ac:dyDescent="0.25">
      <c r="A234" s="35" t="s">
        <v>492</v>
      </c>
      <c r="B234" s="36" t="s">
        <v>1791</v>
      </c>
      <c r="C234" s="432" t="s">
        <v>4155</v>
      </c>
      <c r="D234" s="432"/>
      <c r="E234" s="432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BP234" s="33"/>
      <c r="BQ234" s="41" t="s">
        <v>4155</v>
      </c>
    </row>
    <row r="235" spans="1:69" s="3" customFormat="1" ht="67.5" x14ac:dyDescent="0.25">
      <c r="A235" s="35" t="s">
        <v>493</v>
      </c>
      <c r="B235" s="36" t="s">
        <v>1776</v>
      </c>
      <c r="C235" s="432" t="s">
        <v>3231</v>
      </c>
      <c r="D235" s="432"/>
      <c r="E235" s="432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BP235" s="33"/>
      <c r="BQ235" s="41" t="s">
        <v>3231</v>
      </c>
    </row>
    <row r="236" spans="1:69" s="3" customFormat="1" ht="67.5" x14ac:dyDescent="0.25">
      <c r="A236" s="35" t="s">
        <v>494</v>
      </c>
      <c r="B236" s="36" t="s">
        <v>1778</v>
      </c>
      <c r="C236" s="432" t="s">
        <v>3288</v>
      </c>
      <c r="D236" s="432"/>
      <c r="E236" s="432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BP236" s="33"/>
      <c r="BQ236" s="41" t="s">
        <v>3288</v>
      </c>
    </row>
    <row r="237" spans="1:69" s="3" customFormat="1" ht="67.5" x14ac:dyDescent="0.25">
      <c r="A237" s="35" t="s">
        <v>495</v>
      </c>
      <c r="B237" s="36" t="s">
        <v>1780</v>
      </c>
      <c r="C237" s="432" t="s">
        <v>4174</v>
      </c>
      <c r="D237" s="432"/>
      <c r="E237" s="432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BP237" s="33"/>
      <c r="BQ237" s="41" t="s">
        <v>4174</v>
      </c>
    </row>
    <row r="238" spans="1:69" s="3" customFormat="1" ht="67.5" x14ac:dyDescent="0.25">
      <c r="A238" s="35" t="s">
        <v>496</v>
      </c>
      <c r="B238" s="36" t="s">
        <v>1727</v>
      </c>
      <c r="C238" s="432" t="s">
        <v>1728</v>
      </c>
      <c r="D238" s="432"/>
      <c r="E238" s="432"/>
      <c r="F238" s="35" t="s">
        <v>174</v>
      </c>
      <c r="G238" s="56">
        <v>0.54</v>
      </c>
      <c r="H238" s="39" t="s">
        <v>1729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4175</v>
      </c>
      <c r="O238" s="39">
        <v>312</v>
      </c>
      <c r="BP238" s="33"/>
      <c r="BQ238" s="41" t="s">
        <v>1728</v>
      </c>
    </row>
    <row r="239" spans="1:69" s="3" customFormat="1" ht="15" x14ac:dyDescent="0.25">
      <c r="A239" s="42"/>
      <c r="B239" s="43"/>
      <c r="C239" s="44" t="s">
        <v>4176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4177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4178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BP242" s="33"/>
      <c r="BQ242" s="41"/>
    </row>
    <row r="243" spans="1:69" s="3" customFormat="1" ht="67.5" x14ac:dyDescent="0.25">
      <c r="A243" s="35" t="s">
        <v>498</v>
      </c>
      <c r="B243" s="36" t="s">
        <v>1734</v>
      </c>
      <c r="C243" s="432" t="s">
        <v>4179</v>
      </c>
      <c r="D243" s="432"/>
      <c r="E243" s="432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BP243" s="33"/>
      <c r="BQ243" s="41" t="s">
        <v>4179</v>
      </c>
    </row>
    <row r="244" spans="1:69" s="3" customFormat="1" ht="67.5" x14ac:dyDescent="0.25">
      <c r="A244" s="35" t="s">
        <v>500</v>
      </c>
      <c r="B244" s="36" t="s">
        <v>1816</v>
      </c>
      <c r="C244" s="432" t="s">
        <v>3299</v>
      </c>
      <c r="D244" s="432"/>
      <c r="E244" s="432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BP244" s="33"/>
      <c r="BQ244" s="41" t="s">
        <v>3299</v>
      </c>
    </row>
    <row r="245" spans="1:69" s="3" customFormat="1" ht="67.5" x14ac:dyDescent="0.25">
      <c r="A245" s="35" t="s">
        <v>502</v>
      </c>
      <c r="B245" s="36" t="s">
        <v>1776</v>
      </c>
      <c r="C245" s="432" t="s">
        <v>1886</v>
      </c>
      <c r="D245" s="432"/>
      <c r="E245" s="432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BP245" s="33"/>
      <c r="BQ245" s="41" t="s">
        <v>1886</v>
      </c>
    </row>
    <row r="246" spans="1:69" s="3" customFormat="1" ht="67.5" x14ac:dyDescent="0.25">
      <c r="A246" s="35" t="s">
        <v>504</v>
      </c>
      <c r="B246" s="36" t="s">
        <v>1801</v>
      </c>
      <c r="C246" s="432" t="s">
        <v>3300</v>
      </c>
      <c r="D246" s="432"/>
      <c r="E246" s="432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BP246" s="33"/>
      <c r="BQ246" s="41" t="s">
        <v>3300</v>
      </c>
    </row>
    <row r="247" spans="1:69" s="3" customFormat="1" ht="67.5" x14ac:dyDescent="0.25">
      <c r="A247" s="35" t="s">
        <v>506</v>
      </c>
      <c r="B247" s="36" t="s">
        <v>1778</v>
      </c>
      <c r="C247" s="432" t="s">
        <v>1822</v>
      </c>
      <c r="D247" s="432"/>
      <c r="E247" s="432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BP247" s="33"/>
      <c r="BQ247" s="41" t="s">
        <v>1822</v>
      </c>
    </row>
    <row r="248" spans="1:69" s="3" customFormat="1" ht="67.5" x14ac:dyDescent="0.25">
      <c r="A248" s="35" t="s">
        <v>508</v>
      </c>
      <c r="B248" s="36" t="s">
        <v>1780</v>
      </c>
      <c r="C248" s="432" t="s">
        <v>3043</v>
      </c>
      <c r="D248" s="432"/>
      <c r="E248" s="432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BP248" s="33"/>
      <c r="BQ248" s="41" t="s">
        <v>3043</v>
      </c>
    </row>
    <row r="249" spans="1:69" s="3" customFormat="1" ht="67.5" x14ac:dyDescent="0.25">
      <c r="A249" s="35" t="s">
        <v>510</v>
      </c>
      <c r="B249" s="36" t="s">
        <v>1734</v>
      </c>
      <c r="C249" s="432" t="s">
        <v>3244</v>
      </c>
      <c r="D249" s="432"/>
      <c r="E249" s="432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BP249" s="33"/>
      <c r="BQ249" s="41" t="s">
        <v>3244</v>
      </c>
    </row>
    <row r="250" spans="1:69" s="3" customFormat="1" ht="67.5" x14ac:dyDescent="0.25">
      <c r="A250" s="35" t="s">
        <v>511</v>
      </c>
      <c r="B250" s="36" t="s">
        <v>1769</v>
      </c>
      <c r="C250" s="432" t="s">
        <v>3246</v>
      </c>
      <c r="D250" s="432"/>
      <c r="E250" s="432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BP250" s="33"/>
      <c r="BQ250" s="41" t="s">
        <v>3246</v>
      </c>
    </row>
    <row r="251" spans="1:69" s="3" customFormat="1" ht="67.5" x14ac:dyDescent="0.25">
      <c r="A251" s="35" t="s">
        <v>515</v>
      </c>
      <c r="B251" s="36" t="s">
        <v>1778</v>
      </c>
      <c r="C251" s="432" t="s">
        <v>3247</v>
      </c>
      <c r="D251" s="432"/>
      <c r="E251" s="432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BP251" s="33"/>
      <c r="BQ251" s="41" t="s">
        <v>3247</v>
      </c>
    </row>
    <row r="252" spans="1:69" s="3" customFormat="1" ht="67.5" x14ac:dyDescent="0.25">
      <c r="A252" s="35" t="s">
        <v>517</v>
      </c>
      <c r="B252" s="36" t="s">
        <v>1801</v>
      </c>
      <c r="C252" s="432" t="s">
        <v>3248</v>
      </c>
      <c r="D252" s="432"/>
      <c r="E252" s="432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BP252" s="33"/>
      <c r="BQ252" s="41" t="s">
        <v>3248</v>
      </c>
    </row>
    <row r="253" spans="1:69" s="3" customFormat="1" ht="67.5" x14ac:dyDescent="0.25">
      <c r="A253" s="35" t="s">
        <v>522</v>
      </c>
      <c r="B253" s="36" t="s">
        <v>1778</v>
      </c>
      <c r="C253" s="432" t="s">
        <v>1822</v>
      </c>
      <c r="D253" s="432"/>
      <c r="E253" s="432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BP253" s="33"/>
      <c r="BQ253" s="41" t="s">
        <v>1822</v>
      </c>
    </row>
    <row r="254" spans="1:69" s="3" customFormat="1" ht="67.5" x14ac:dyDescent="0.25">
      <c r="A254" s="35" t="s">
        <v>1785</v>
      </c>
      <c r="B254" s="36" t="s">
        <v>1757</v>
      </c>
      <c r="C254" s="432" t="s">
        <v>1758</v>
      </c>
      <c r="D254" s="432"/>
      <c r="E254" s="432"/>
      <c r="F254" s="35" t="s">
        <v>238</v>
      </c>
      <c r="G254" s="38">
        <v>1.5</v>
      </c>
      <c r="H254" s="39" t="s">
        <v>4159</v>
      </c>
      <c r="I254" s="39" t="s">
        <v>1760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4180</v>
      </c>
      <c r="O254" s="39">
        <v>4292</v>
      </c>
      <c r="BP254" s="33"/>
      <c r="BQ254" s="41" t="s">
        <v>1758</v>
      </c>
    </row>
    <row r="255" spans="1:69" s="3" customFormat="1" ht="15" x14ac:dyDescent="0.25">
      <c r="A255" s="42"/>
      <c r="B255" s="43"/>
      <c r="C255" s="44" t="s">
        <v>3655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15" x14ac:dyDescent="0.25">
      <c r="A256" s="47"/>
      <c r="B256" s="48"/>
      <c r="C256" s="48"/>
      <c r="D256" s="48"/>
      <c r="E256" s="49" t="s">
        <v>4181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BP256" s="33"/>
      <c r="BQ256" s="41"/>
    </row>
    <row r="257" spans="1:71" s="3" customFormat="1" ht="15" x14ac:dyDescent="0.25">
      <c r="A257" s="47"/>
      <c r="B257" s="48"/>
      <c r="C257" s="48"/>
      <c r="D257" s="48"/>
      <c r="E257" s="49" t="s">
        <v>4182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BP257" s="33"/>
      <c r="BQ257" s="41"/>
    </row>
    <row r="258" spans="1:71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BP258" s="33"/>
      <c r="BQ258" s="41"/>
    </row>
    <row r="259" spans="1:71" s="3" customFormat="1" ht="67.5" x14ac:dyDescent="0.25">
      <c r="A259" s="35" t="s">
        <v>529</v>
      </c>
      <c r="B259" s="36" t="s">
        <v>2281</v>
      </c>
      <c r="C259" s="432" t="s">
        <v>4183</v>
      </c>
      <c r="D259" s="432"/>
      <c r="E259" s="432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BP259" s="33"/>
      <c r="BQ259" s="41" t="s">
        <v>4183</v>
      </c>
    </row>
    <row r="260" spans="1:71" s="3" customFormat="1" ht="15" x14ac:dyDescent="0.25">
      <c r="A260" s="42"/>
      <c r="B260" s="43"/>
      <c r="C260" s="44" t="s">
        <v>3658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71" s="3" customFormat="1" ht="67.5" x14ac:dyDescent="0.25">
      <c r="A261" s="35" t="s">
        <v>531</v>
      </c>
      <c r="B261" s="36" t="s">
        <v>2286</v>
      </c>
      <c r="C261" s="432" t="s">
        <v>1774</v>
      </c>
      <c r="D261" s="432"/>
      <c r="E261" s="432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BP261" s="33"/>
      <c r="BQ261" s="41" t="s">
        <v>1774</v>
      </c>
    </row>
    <row r="262" spans="1:71" s="3" customFormat="1" ht="67.5" x14ac:dyDescent="0.25">
      <c r="A262" s="35" t="s">
        <v>533</v>
      </c>
      <c r="B262" s="36" t="s">
        <v>1771</v>
      </c>
      <c r="C262" s="432" t="s">
        <v>2779</v>
      </c>
      <c r="D262" s="432"/>
      <c r="E262" s="432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BP262" s="33"/>
      <c r="BQ262" s="41" t="s">
        <v>2779</v>
      </c>
    </row>
    <row r="263" spans="1:71" s="3" customFormat="1" ht="67.5" x14ac:dyDescent="0.25">
      <c r="A263" s="35" t="s">
        <v>541</v>
      </c>
      <c r="B263" s="36" t="s">
        <v>1741</v>
      </c>
      <c r="C263" s="432" t="s">
        <v>4164</v>
      </c>
      <c r="D263" s="432"/>
      <c r="E263" s="432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BP263" s="33"/>
      <c r="BQ263" s="41" t="s">
        <v>4164</v>
      </c>
    </row>
    <row r="264" spans="1:71" s="3" customFormat="1" ht="67.5" x14ac:dyDescent="0.25">
      <c r="A264" s="35" t="s">
        <v>544</v>
      </c>
      <c r="B264" s="36" t="s">
        <v>1743</v>
      </c>
      <c r="C264" s="432" t="s">
        <v>3258</v>
      </c>
      <c r="D264" s="432"/>
      <c r="E264" s="432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BP264" s="33"/>
      <c r="BQ264" s="41" t="s">
        <v>3258</v>
      </c>
    </row>
    <row r="265" spans="1:71" s="3" customFormat="1" ht="67.5" x14ac:dyDescent="0.25">
      <c r="A265" s="35" t="s">
        <v>546</v>
      </c>
      <c r="B265" s="36" t="s">
        <v>1737</v>
      </c>
      <c r="C265" s="432" t="s">
        <v>3259</v>
      </c>
      <c r="D265" s="432"/>
      <c r="E265" s="432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BP265" s="33"/>
      <c r="BQ265" s="41" t="s">
        <v>3259</v>
      </c>
    </row>
    <row r="266" spans="1:71" s="3" customFormat="1" ht="67.5" x14ac:dyDescent="0.25">
      <c r="A266" s="35" t="s">
        <v>554</v>
      </c>
      <c r="B266" s="36" t="s">
        <v>4184</v>
      </c>
      <c r="C266" s="432" t="s">
        <v>2839</v>
      </c>
      <c r="D266" s="432"/>
      <c r="E266" s="432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BP266" s="33"/>
      <c r="BQ266" s="41" t="s">
        <v>2839</v>
      </c>
    </row>
    <row r="267" spans="1:71" s="3" customFormat="1" ht="67.5" x14ac:dyDescent="0.25">
      <c r="A267" s="35" t="s">
        <v>556</v>
      </c>
      <c r="B267" s="36" t="s">
        <v>4184</v>
      </c>
      <c r="C267" s="432" t="s">
        <v>3261</v>
      </c>
      <c r="D267" s="432"/>
      <c r="E267" s="432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BP267" s="33"/>
      <c r="BQ267" s="41" t="s">
        <v>3261</v>
      </c>
    </row>
    <row r="268" spans="1:71" s="3" customFormat="1" ht="67.5" x14ac:dyDescent="0.25">
      <c r="A268" s="35" t="s">
        <v>558</v>
      </c>
      <c r="B268" s="36" t="s">
        <v>4184</v>
      </c>
      <c r="C268" s="432" t="s">
        <v>3262</v>
      </c>
      <c r="D268" s="432"/>
      <c r="E268" s="432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BP268" s="33"/>
      <c r="BQ268" s="41" t="s">
        <v>3262</v>
      </c>
    </row>
    <row r="269" spans="1:71" s="3" customFormat="1" ht="67.5" x14ac:dyDescent="0.25">
      <c r="A269" s="35" t="s">
        <v>567</v>
      </c>
      <c r="B269" s="36" t="s">
        <v>1778</v>
      </c>
      <c r="C269" s="432" t="s">
        <v>1884</v>
      </c>
      <c r="D269" s="432"/>
      <c r="E269" s="432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BP269" s="33"/>
      <c r="BQ269" s="41" t="s">
        <v>1884</v>
      </c>
    </row>
    <row r="270" spans="1:71" s="3" customFormat="1" ht="22.5" x14ac:dyDescent="0.25">
      <c r="A270" s="440" t="s">
        <v>938</v>
      </c>
      <c r="B270" s="441"/>
      <c r="C270" s="441"/>
      <c r="D270" s="441"/>
      <c r="E270" s="441"/>
      <c r="F270" s="441"/>
      <c r="G270" s="441"/>
      <c r="H270" s="441"/>
      <c r="I270" s="441"/>
      <c r="J270" s="441"/>
      <c r="K270" s="442"/>
      <c r="L270" s="39">
        <v>10574161</v>
      </c>
      <c r="M270" s="39">
        <v>424755</v>
      </c>
      <c r="N270" s="39" t="s">
        <v>4185</v>
      </c>
      <c r="O270" s="39">
        <v>9801902</v>
      </c>
      <c r="BR270" s="41" t="s">
        <v>938</v>
      </c>
    </row>
    <row r="271" spans="1:71" s="3" customFormat="1" ht="15" x14ac:dyDescent="0.25">
      <c r="A271" s="440" t="s">
        <v>940</v>
      </c>
      <c r="B271" s="441"/>
      <c r="C271" s="441"/>
      <c r="D271" s="441"/>
      <c r="E271" s="441"/>
      <c r="F271" s="441"/>
      <c r="G271" s="441"/>
      <c r="H271" s="441"/>
      <c r="I271" s="441"/>
      <c r="J271" s="441"/>
      <c r="K271" s="442"/>
      <c r="L271" s="39">
        <v>415534</v>
      </c>
      <c r="M271" s="39"/>
      <c r="N271" s="39"/>
      <c r="O271" s="39"/>
      <c r="BR271" s="41" t="s">
        <v>940</v>
      </c>
    </row>
    <row r="272" spans="1:71" s="3" customFormat="1" ht="15" x14ac:dyDescent="0.25">
      <c r="A272" s="437" t="s">
        <v>941</v>
      </c>
      <c r="B272" s="438"/>
      <c r="C272" s="438"/>
      <c r="D272" s="438"/>
      <c r="E272" s="438"/>
      <c r="F272" s="438"/>
      <c r="G272" s="438"/>
      <c r="H272" s="438"/>
      <c r="I272" s="438"/>
      <c r="J272" s="438"/>
      <c r="K272" s="439"/>
      <c r="L272" s="61"/>
      <c r="M272" s="61"/>
      <c r="N272" s="61"/>
      <c r="O272" s="61"/>
      <c r="BR272" s="41"/>
      <c r="BS272" s="2" t="s">
        <v>941</v>
      </c>
    </row>
    <row r="273" spans="1:71" s="3" customFormat="1" ht="15" x14ac:dyDescent="0.25">
      <c r="A273" s="437" t="s">
        <v>4186</v>
      </c>
      <c r="B273" s="438"/>
      <c r="C273" s="438"/>
      <c r="D273" s="438"/>
      <c r="E273" s="438"/>
      <c r="F273" s="438"/>
      <c r="G273" s="438"/>
      <c r="H273" s="438"/>
      <c r="I273" s="438"/>
      <c r="J273" s="438"/>
      <c r="K273" s="439"/>
      <c r="L273" s="61">
        <v>52275</v>
      </c>
      <c r="M273" s="61"/>
      <c r="N273" s="61"/>
      <c r="O273" s="61"/>
      <c r="BR273" s="41"/>
      <c r="BS273" s="2" t="s">
        <v>4186</v>
      </c>
    </row>
    <row r="274" spans="1:71" s="3" customFormat="1" ht="15" x14ac:dyDescent="0.25">
      <c r="A274" s="437" t="s">
        <v>4187</v>
      </c>
      <c r="B274" s="438"/>
      <c r="C274" s="438"/>
      <c r="D274" s="438"/>
      <c r="E274" s="438"/>
      <c r="F274" s="438"/>
      <c r="G274" s="438"/>
      <c r="H274" s="438"/>
      <c r="I274" s="438"/>
      <c r="J274" s="438"/>
      <c r="K274" s="439"/>
      <c r="L274" s="61">
        <v>55721</v>
      </c>
      <c r="M274" s="61"/>
      <c r="N274" s="61"/>
      <c r="O274" s="61"/>
      <c r="BR274" s="41"/>
      <c r="BS274" s="2" t="s">
        <v>4187</v>
      </c>
    </row>
    <row r="275" spans="1:71" s="3" customFormat="1" ht="15" x14ac:dyDescent="0.25">
      <c r="A275" s="437" t="s">
        <v>4188</v>
      </c>
      <c r="B275" s="438"/>
      <c r="C275" s="438"/>
      <c r="D275" s="438"/>
      <c r="E275" s="438"/>
      <c r="F275" s="438"/>
      <c r="G275" s="438"/>
      <c r="H275" s="438"/>
      <c r="I275" s="438"/>
      <c r="J275" s="438"/>
      <c r="K275" s="439"/>
      <c r="L275" s="61">
        <v>307538</v>
      </c>
      <c r="M275" s="61"/>
      <c r="N275" s="61"/>
      <c r="O275" s="61"/>
      <c r="BR275" s="41"/>
      <c r="BS275" s="2" t="s">
        <v>4188</v>
      </c>
    </row>
    <row r="276" spans="1:71" s="3" customFormat="1" ht="15" x14ac:dyDescent="0.25">
      <c r="A276" s="440" t="s">
        <v>945</v>
      </c>
      <c r="B276" s="441"/>
      <c r="C276" s="441"/>
      <c r="D276" s="441"/>
      <c r="E276" s="441"/>
      <c r="F276" s="441"/>
      <c r="G276" s="441"/>
      <c r="H276" s="441"/>
      <c r="I276" s="441"/>
      <c r="J276" s="441"/>
      <c r="K276" s="442"/>
      <c r="L276" s="39">
        <v>216276</v>
      </c>
      <c r="M276" s="39"/>
      <c r="N276" s="39"/>
      <c r="O276" s="39"/>
      <c r="BR276" s="41" t="s">
        <v>945</v>
      </c>
    </row>
    <row r="277" spans="1:71" s="3" customFormat="1" ht="15" x14ac:dyDescent="0.25">
      <c r="A277" s="437" t="s">
        <v>941</v>
      </c>
      <c r="B277" s="438"/>
      <c r="C277" s="438"/>
      <c r="D277" s="438"/>
      <c r="E277" s="438"/>
      <c r="F277" s="438"/>
      <c r="G277" s="438"/>
      <c r="H277" s="438"/>
      <c r="I277" s="438"/>
      <c r="J277" s="438"/>
      <c r="K277" s="439"/>
      <c r="L277" s="61"/>
      <c r="M277" s="61"/>
      <c r="N277" s="61"/>
      <c r="O277" s="61"/>
      <c r="BR277" s="41"/>
      <c r="BS277" s="2" t="s">
        <v>941</v>
      </c>
    </row>
    <row r="278" spans="1:71" s="3" customFormat="1" ht="15" x14ac:dyDescent="0.25">
      <c r="A278" s="437" t="s">
        <v>4189</v>
      </c>
      <c r="B278" s="438"/>
      <c r="C278" s="438"/>
      <c r="D278" s="438"/>
      <c r="E278" s="438"/>
      <c r="F278" s="438"/>
      <c r="G278" s="438"/>
      <c r="H278" s="438"/>
      <c r="I278" s="438"/>
      <c r="J278" s="438"/>
      <c r="K278" s="439"/>
      <c r="L278" s="61">
        <v>23494</v>
      </c>
      <c r="M278" s="61"/>
      <c r="N278" s="61"/>
      <c r="O278" s="61"/>
      <c r="BR278" s="41"/>
      <c r="BS278" s="2" t="s">
        <v>4189</v>
      </c>
    </row>
    <row r="279" spans="1:71" s="3" customFormat="1" ht="15" x14ac:dyDescent="0.25">
      <c r="A279" s="437" t="s">
        <v>4190</v>
      </c>
      <c r="B279" s="438"/>
      <c r="C279" s="438"/>
      <c r="D279" s="438"/>
      <c r="E279" s="438"/>
      <c r="F279" s="438"/>
      <c r="G279" s="438"/>
      <c r="H279" s="438"/>
      <c r="I279" s="438"/>
      <c r="J279" s="438"/>
      <c r="K279" s="439"/>
      <c r="L279" s="61">
        <v>161695</v>
      </c>
      <c r="M279" s="61"/>
      <c r="N279" s="61"/>
      <c r="O279" s="61"/>
      <c r="BR279" s="41"/>
      <c r="BS279" s="2" t="s">
        <v>4190</v>
      </c>
    </row>
    <row r="280" spans="1:71" s="3" customFormat="1" ht="15" x14ac:dyDescent="0.25">
      <c r="A280" s="437" t="s">
        <v>4191</v>
      </c>
      <c r="B280" s="438"/>
      <c r="C280" s="438"/>
      <c r="D280" s="438"/>
      <c r="E280" s="438"/>
      <c r="F280" s="438"/>
      <c r="G280" s="438"/>
      <c r="H280" s="438"/>
      <c r="I280" s="438"/>
      <c r="J280" s="438"/>
      <c r="K280" s="439"/>
      <c r="L280" s="61">
        <v>31087</v>
      </c>
      <c r="M280" s="61"/>
      <c r="N280" s="61"/>
      <c r="O280" s="61"/>
      <c r="BR280" s="41"/>
      <c r="BS280" s="2" t="s">
        <v>4191</v>
      </c>
    </row>
    <row r="281" spans="1:71" s="3" customFormat="1" ht="15" x14ac:dyDescent="0.25">
      <c r="A281" s="440" t="s">
        <v>951</v>
      </c>
      <c r="B281" s="441"/>
      <c r="C281" s="441"/>
      <c r="D281" s="441"/>
      <c r="E281" s="441"/>
      <c r="F281" s="441"/>
      <c r="G281" s="441"/>
      <c r="H281" s="441"/>
      <c r="I281" s="441"/>
      <c r="J281" s="441"/>
      <c r="K281" s="442"/>
      <c r="L281" s="39"/>
      <c r="M281" s="39"/>
      <c r="N281" s="39"/>
      <c r="O281" s="39"/>
      <c r="BR281" s="41" t="s">
        <v>951</v>
      </c>
    </row>
    <row r="282" spans="1:71" s="3" customFormat="1" ht="15" x14ac:dyDescent="0.25">
      <c r="A282" s="437" t="s">
        <v>952</v>
      </c>
      <c r="B282" s="438"/>
      <c r="C282" s="438"/>
      <c r="D282" s="438"/>
      <c r="E282" s="438"/>
      <c r="F282" s="438"/>
      <c r="G282" s="438"/>
      <c r="H282" s="438"/>
      <c r="I282" s="438"/>
      <c r="J282" s="438"/>
      <c r="K282" s="439"/>
      <c r="L282" s="61"/>
      <c r="M282" s="61"/>
      <c r="N282" s="61"/>
      <c r="O282" s="61"/>
      <c r="BR282" s="41"/>
      <c r="BS282" s="2" t="s">
        <v>952</v>
      </c>
    </row>
    <row r="283" spans="1:71" s="3" customFormat="1" ht="15" x14ac:dyDescent="0.25">
      <c r="A283" s="437" t="s">
        <v>2007</v>
      </c>
      <c r="B283" s="438"/>
      <c r="C283" s="438"/>
      <c r="D283" s="438"/>
      <c r="E283" s="438"/>
      <c r="F283" s="438"/>
      <c r="G283" s="438"/>
      <c r="H283" s="438"/>
      <c r="I283" s="438"/>
      <c r="J283" s="438"/>
      <c r="K283" s="439"/>
      <c r="L283" s="61"/>
      <c r="M283" s="61"/>
      <c r="N283" s="61"/>
      <c r="O283" s="61"/>
      <c r="BR283" s="41"/>
      <c r="BS283" s="2" t="s">
        <v>2007</v>
      </c>
    </row>
    <row r="284" spans="1:71" s="3" customFormat="1" ht="15" x14ac:dyDescent="0.25">
      <c r="A284" s="437" t="s">
        <v>4192</v>
      </c>
      <c r="B284" s="438"/>
      <c r="C284" s="438"/>
      <c r="D284" s="438"/>
      <c r="E284" s="438"/>
      <c r="F284" s="438"/>
      <c r="G284" s="438"/>
      <c r="H284" s="438"/>
      <c r="I284" s="438"/>
      <c r="J284" s="438"/>
      <c r="K284" s="439"/>
      <c r="L284" s="61">
        <v>9712726</v>
      </c>
      <c r="M284" s="61"/>
      <c r="N284" s="61"/>
      <c r="O284" s="61">
        <v>9712726</v>
      </c>
      <c r="BR284" s="41"/>
      <c r="BS284" s="2" t="s">
        <v>4192</v>
      </c>
    </row>
    <row r="285" spans="1:71" s="3" customFormat="1" ht="15" x14ac:dyDescent="0.25">
      <c r="A285" s="437" t="s">
        <v>2012</v>
      </c>
      <c r="B285" s="438"/>
      <c r="C285" s="438"/>
      <c r="D285" s="438"/>
      <c r="E285" s="438"/>
      <c r="F285" s="438"/>
      <c r="G285" s="438"/>
      <c r="H285" s="438"/>
      <c r="I285" s="438"/>
      <c r="J285" s="438"/>
      <c r="K285" s="439"/>
      <c r="L285" s="61"/>
      <c r="M285" s="61"/>
      <c r="N285" s="61"/>
      <c r="O285" s="61"/>
      <c r="BR285" s="41"/>
      <c r="BS285" s="2" t="s">
        <v>2012</v>
      </c>
    </row>
    <row r="286" spans="1:71" s="3" customFormat="1" ht="15" x14ac:dyDescent="0.25">
      <c r="A286" s="437" t="s">
        <v>4193</v>
      </c>
      <c r="B286" s="438"/>
      <c r="C286" s="438"/>
      <c r="D286" s="438"/>
      <c r="E286" s="438"/>
      <c r="F286" s="438"/>
      <c r="G286" s="438"/>
      <c r="H286" s="438"/>
      <c r="I286" s="438"/>
      <c r="J286" s="438"/>
      <c r="K286" s="439"/>
      <c r="L286" s="61">
        <v>112917</v>
      </c>
      <c r="M286" s="61">
        <v>58736</v>
      </c>
      <c r="N286" s="61"/>
      <c r="O286" s="61">
        <v>54181</v>
      </c>
      <c r="BR286" s="41"/>
      <c r="BS286" s="2" t="s">
        <v>4193</v>
      </c>
    </row>
    <row r="287" spans="1:71" s="3" customFormat="1" ht="15" x14ac:dyDescent="0.25">
      <c r="A287" s="437" t="s">
        <v>4194</v>
      </c>
      <c r="B287" s="438"/>
      <c r="C287" s="438"/>
      <c r="D287" s="438"/>
      <c r="E287" s="438"/>
      <c r="F287" s="438"/>
      <c r="G287" s="438"/>
      <c r="H287" s="438"/>
      <c r="I287" s="438"/>
      <c r="J287" s="438"/>
      <c r="K287" s="439"/>
      <c r="L287" s="61">
        <v>52275</v>
      </c>
      <c r="M287" s="61"/>
      <c r="N287" s="61"/>
      <c r="O287" s="61"/>
      <c r="BR287" s="41"/>
      <c r="BS287" s="2" t="s">
        <v>4194</v>
      </c>
    </row>
    <row r="288" spans="1:71" s="3" customFormat="1" ht="15" x14ac:dyDescent="0.25">
      <c r="A288" s="437" t="s">
        <v>4195</v>
      </c>
      <c r="B288" s="438"/>
      <c r="C288" s="438"/>
      <c r="D288" s="438"/>
      <c r="E288" s="438"/>
      <c r="F288" s="438"/>
      <c r="G288" s="438"/>
      <c r="H288" s="438"/>
      <c r="I288" s="438"/>
      <c r="J288" s="438"/>
      <c r="K288" s="439"/>
      <c r="L288" s="61">
        <v>23494</v>
      </c>
      <c r="M288" s="61"/>
      <c r="N288" s="61"/>
      <c r="O288" s="61"/>
      <c r="BR288" s="41"/>
      <c r="BS288" s="2" t="s">
        <v>4195</v>
      </c>
    </row>
    <row r="289" spans="1:71" s="3" customFormat="1" ht="15" x14ac:dyDescent="0.25">
      <c r="A289" s="437" t="s">
        <v>957</v>
      </c>
      <c r="B289" s="438"/>
      <c r="C289" s="438"/>
      <c r="D289" s="438"/>
      <c r="E289" s="438"/>
      <c r="F289" s="438"/>
      <c r="G289" s="438"/>
      <c r="H289" s="438"/>
      <c r="I289" s="438"/>
      <c r="J289" s="438"/>
      <c r="K289" s="439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5" x14ac:dyDescent="0.25">
      <c r="A290" s="437" t="s">
        <v>958</v>
      </c>
      <c r="B290" s="438"/>
      <c r="C290" s="438"/>
      <c r="D290" s="438"/>
      <c r="E290" s="438"/>
      <c r="F290" s="438"/>
      <c r="G290" s="438"/>
      <c r="H290" s="438"/>
      <c r="I290" s="438"/>
      <c r="J290" s="438"/>
      <c r="K290" s="439"/>
      <c r="L290" s="61">
        <v>9901412</v>
      </c>
      <c r="M290" s="61"/>
      <c r="N290" s="61"/>
      <c r="O290" s="61"/>
      <c r="BR290" s="41"/>
      <c r="BS290" s="2" t="s">
        <v>958</v>
      </c>
    </row>
    <row r="291" spans="1:71" s="3" customFormat="1" ht="15" x14ac:dyDescent="0.25">
      <c r="A291" s="437" t="s">
        <v>959</v>
      </c>
      <c r="B291" s="438"/>
      <c r="C291" s="438"/>
      <c r="D291" s="438"/>
      <c r="E291" s="438"/>
      <c r="F291" s="438"/>
      <c r="G291" s="438"/>
      <c r="H291" s="438"/>
      <c r="I291" s="438"/>
      <c r="J291" s="438"/>
      <c r="K291" s="439"/>
      <c r="L291" s="61"/>
      <c r="M291" s="61"/>
      <c r="N291" s="61"/>
      <c r="O291" s="61"/>
      <c r="BR291" s="41"/>
      <c r="BS291" s="2" t="s">
        <v>959</v>
      </c>
    </row>
    <row r="292" spans="1:71" s="3" customFormat="1" ht="15" x14ac:dyDescent="0.25">
      <c r="A292" s="437" t="s">
        <v>960</v>
      </c>
      <c r="B292" s="438"/>
      <c r="C292" s="438"/>
      <c r="D292" s="438"/>
      <c r="E292" s="438"/>
      <c r="F292" s="438"/>
      <c r="G292" s="438"/>
      <c r="H292" s="438"/>
      <c r="I292" s="438"/>
      <c r="J292" s="438"/>
      <c r="K292" s="439"/>
      <c r="L292" s="61"/>
      <c r="M292" s="61"/>
      <c r="N292" s="61"/>
      <c r="O292" s="61"/>
      <c r="BR292" s="41"/>
      <c r="BS292" s="2" t="s">
        <v>960</v>
      </c>
    </row>
    <row r="293" spans="1:71" s="3" customFormat="1" ht="22.5" x14ac:dyDescent="0.25">
      <c r="A293" s="437" t="s">
        <v>4196</v>
      </c>
      <c r="B293" s="438"/>
      <c r="C293" s="438"/>
      <c r="D293" s="438"/>
      <c r="E293" s="438"/>
      <c r="F293" s="438"/>
      <c r="G293" s="438"/>
      <c r="H293" s="438"/>
      <c r="I293" s="438"/>
      <c r="J293" s="438"/>
      <c r="K293" s="439"/>
      <c r="L293" s="61">
        <v>397894</v>
      </c>
      <c r="M293" s="61">
        <v>307365</v>
      </c>
      <c r="N293" s="61" t="s">
        <v>4185</v>
      </c>
      <c r="O293" s="61">
        <v>32763</v>
      </c>
      <c r="BR293" s="41"/>
      <c r="BS293" s="2" t="s">
        <v>4196</v>
      </c>
    </row>
    <row r="294" spans="1:71" s="3" customFormat="1" ht="15" x14ac:dyDescent="0.25">
      <c r="A294" s="437" t="s">
        <v>4197</v>
      </c>
      <c r="B294" s="438"/>
      <c r="C294" s="438"/>
      <c r="D294" s="438"/>
      <c r="E294" s="438"/>
      <c r="F294" s="438"/>
      <c r="G294" s="438"/>
      <c r="H294" s="438"/>
      <c r="I294" s="438"/>
      <c r="J294" s="438"/>
      <c r="K294" s="439"/>
      <c r="L294" s="61">
        <v>307538</v>
      </c>
      <c r="M294" s="61"/>
      <c r="N294" s="61"/>
      <c r="O294" s="61"/>
      <c r="BR294" s="41"/>
      <c r="BS294" s="2" t="s">
        <v>4197</v>
      </c>
    </row>
    <row r="295" spans="1:71" s="3" customFormat="1" ht="15" x14ac:dyDescent="0.25">
      <c r="A295" s="437" t="s">
        <v>4198</v>
      </c>
      <c r="B295" s="438"/>
      <c r="C295" s="438"/>
      <c r="D295" s="438"/>
      <c r="E295" s="438"/>
      <c r="F295" s="438"/>
      <c r="G295" s="438"/>
      <c r="H295" s="438"/>
      <c r="I295" s="438"/>
      <c r="J295" s="438"/>
      <c r="K295" s="439"/>
      <c r="L295" s="61">
        <v>161695</v>
      </c>
      <c r="M295" s="61"/>
      <c r="N295" s="61"/>
      <c r="O295" s="61"/>
      <c r="BR295" s="41"/>
      <c r="BS295" s="2" t="s">
        <v>4198</v>
      </c>
    </row>
    <row r="296" spans="1:71" s="3" customFormat="1" ht="15" x14ac:dyDescent="0.25">
      <c r="A296" s="437" t="s">
        <v>957</v>
      </c>
      <c r="B296" s="438"/>
      <c r="C296" s="438"/>
      <c r="D296" s="438"/>
      <c r="E296" s="438"/>
      <c r="F296" s="438"/>
      <c r="G296" s="438"/>
      <c r="H296" s="438"/>
      <c r="I296" s="438"/>
      <c r="J296" s="438"/>
      <c r="K296" s="439"/>
      <c r="L296" s="61">
        <v>867127</v>
      </c>
      <c r="M296" s="61"/>
      <c r="N296" s="61"/>
      <c r="O296" s="61"/>
      <c r="BR296" s="41"/>
      <c r="BS296" s="2" t="s">
        <v>957</v>
      </c>
    </row>
    <row r="297" spans="1:71" s="3" customFormat="1" ht="15" x14ac:dyDescent="0.25">
      <c r="A297" s="437" t="s">
        <v>979</v>
      </c>
      <c r="B297" s="438"/>
      <c r="C297" s="438"/>
      <c r="D297" s="438"/>
      <c r="E297" s="438"/>
      <c r="F297" s="438"/>
      <c r="G297" s="438"/>
      <c r="H297" s="438"/>
      <c r="I297" s="438"/>
      <c r="J297" s="438"/>
      <c r="K297" s="439"/>
      <c r="L297" s="61"/>
      <c r="M297" s="61"/>
      <c r="N297" s="61"/>
      <c r="O297" s="61"/>
      <c r="BR297" s="41"/>
      <c r="BS297" s="2" t="s">
        <v>979</v>
      </c>
    </row>
    <row r="298" spans="1:71" s="3" customFormat="1" ht="15" x14ac:dyDescent="0.25">
      <c r="A298" s="437" t="s">
        <v>4199</v>
      </c>
      <c r="B298" s="438"/>
      <c r="C298" s="438"/>
      <c r="D298" s="438"/>
      <c r="E298" s="438"/>
      <c r="F298" s="438"/>
      <c r="G298" s="438"/>
      <c r="H298" s="438"/>
      <c r="I298" s="438"/>
      <c r="J298" s="438"/>
      <c r="K298" s="439"/>
      <c r="L298" s="61">
        <v>60886</v>
      </c>
      <c r="M298" s="61">
        <v>58654</v>
      </c>
      <c r="N298" s="61"/>
      <c r="O298" s="61">
        <v>2232</v>
      </c>
      <c r="BR298" s="41"/>
      <c r="BS298" s="2" t="s">
        <v>4199</v>
      </c>
    </row>
    <row r="299" spans="1:71" s="3" customFormat="1" ht="15" x14ac:dyDescent="0.25">
      <c r="A299" s="437" t="s">
        <v>4200</v>
      </c>
      <c r="B299" s="438"/>
      <c r="C299" s="438"/>
      <c r="D299" s="438"/>
      <c r="E299" s="438"/>
      <c r="F299" s="438"/>
      <c r="G299" s="438"/>
      <c r="H299" s="438"/>
      <c r="I299" s="438"/>
      <c r="J299" s="438"/>
      <c r="K299" s="439"/>
      <c r="L299" s="61">
        <v>55721</v>
      </c>
      <c r="M299" s="61"/>
      <c r="N299" s="61"/>
      <c r="O299" s="61"/>
      <c r="BR299" s="41"/>
      <c r="BS299" s="2" t="s">
        <v>4200</v>
      </c>
    </row>
    <row r="300" spans="1:71" s="3" customFormat="1" ht="15" x14ac:dyDescent="0.25">
      <c r="A300" s="437" t="s">
        <v>4201</v>
      </c>
      <c r="B300" s="438"/>
      <c r="C300" s="438"/>
      <c r="D300" s="438"/>
      <c r="E300" s="438"/>
      <c r="F300" s="438"/>
      <c r="G300" s="438"/>
      <c r="H300" s="438"/>
      <c r="I300" s="438"/>
      <c r="J300" s="438"/>
      <c r="K300" s="439"/>
      <c r="L300" s="61">
        <v>31087</v>
      </c>
      <c r="M300" s="61"/>
      <c r="N300" s="61"/>
      <c r="O300" s="61"/>
      <c r="BR300" s="41"/>
      <c r="BS300" s="2" t="s">
        <v>4201</v>
      </c>
    </row>
    <row r="301" spans="1:71" s="3" customFormat="1" ht="15" x14ac:dyDescent="0.25">
      <c r="A301" s="437" t="s">
        <v>957</v>
      </c>
      <c r="B301" s="438"/>
      <c r="C301" s="438"/>
      <c r="D301" s="438"/>
      <c r="E301" s="438"/>
      <c r="F301" s="438"/>
      <c r="G301" s="438"/>
      <c r="H301" s="438"/>
      <c r="I301" s="438"/>
      <c r="J301" s="438"/>
      <c r="K301" s="439"/>
      <c r="L301" s="61">
        <v>147694</v>
      </c>
      <c r="M301" s="61"/>
      <c r="N301" s="61"/>
      <c r="O301" s="61"/>
      <c r="BR301" s="41"/>
      <c r="BS301" s="2" t="s">
        <v>957</v>
      </c>
    </row>
    <row r="302" spans="1:71" s="3" customFormat="1" ht="15" x14ac:dyDescent="0.25">
      <c r="A302" s="437" t="s">
        <v>958</v>
      </c>
      <c r="B302" s="438"/>
      <c r="C302" s="438"/>
      <c r="D302" s="438"/>
      <c r="E302" s="438"/>
      <c r="F302" s="438"/>
      <c r="G302" s="438"/>
      <c r="H302" s="438"/>
      <c r="I302" s="438"/>
      <c r="J302" s="438"/>
      <c r="K302" s="439"/>
      <c r="L302" s="61">
        <v>1014821</v>
      </c>
      <c r="M302" s="61"/>
      <c r="N302" s="61"/>
      <c r="O302" s="61"/>
      <c r="BR302" s="41"/>
      <c r="BS302" s="2" t="s">
        <v>958</v>
      </c>
    </row>
    <row r="303" spans="1:71" s="3" customFormat="1" ht="15" x14ac:dyDescent="0.25">
      <c r="A303" s="437" t="s">
        <v>983</v>
      </c>
      <c r="B303" s="438"/>
      <c r="C303" s="438"/>
      <c r="D303" s="438"/>
      <c r="E303" s="438"/>
      <c r="F303" s="438"/>
      <c r="G303" s="438"/>
      <c r="H303" s="438"/>
      <c r="I303" s="438"/>
      <c r="J303" s="438"/>
      <c r="K303" s="439"/>
      <c r="L303" s="61"/>
      <c r="M303" s="61"/>
      <c r="N303" s="61"/>
      <c r="O303" s="61"/>
      <c r="BR303" s="41"/>
      <c r="BS303" s="2" t="s">
        <v>983</v>
      </c>
    </row>
    <row r="304" spans="1:71" s="3" customFormat="1" ht="15" x14ac:dyDescent="0.25">
      <c r="A304" s="437" t="s">
        <v>986</v>
      </c>
      <c r="B304" s="438"/>
      <c r="C304" s="438"/>
      <c r="D304" s="438"/>
      <c r="E304" s="438"/>
      <c r="F304" s="438"/>
      <c r="G304" s="438"/>
      <c r="H304" s="438"/>
      <c r="I304" s="438"/>
      <c r="J304" s="438"/>
      <c r="K304" s="439"/>
      <c r="L304" s="61"/>
      <c r="M304" s="61"/>
      <c r="N304" s="61"/>
      <c r="O304" s="61"/>
      <c r="BR304" s="41"/>
      <c r="BS304" s="2" t="s">
        <v>986</v>
      </c>
    </row>
    <row r="305" spans="1:72" s="3" customFormat="1" ht="15" x14ac:dyDescent="0.25">
      <c r="A305" s="437" t="s">
        <v>4202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9"/>
      <c r="L305" s="61">
        <v>289738</v>
      </c>
      <c r="M305" s="61"/>
      <c r="N305" s="61"/>
      <c r="O305" s="61"/>
      <c r="BR305" s="41"/>
      <c r="BS305" s="2" t="s">
        <v>4202</v>
      </c>
    </row>
    <row r="306" spans="1:72" s="3" customFormat="1" ht="15" x14ac:dyDescent="0.25">
      <c r="A306" s="437" t="s">
        <v>958</v>
      </c>
      <c r="B306" s="438"/>
      <c r="C306" s="438"/>
      <c r="D306" s="438"/>
      <c r="E306" s="438"/>
      <c r="F306" s="438"/>
      <c r="G306" s="438"/>
      <c r="H306" s="438"/>
      <c r="I306" s="438"/>
      <c r="J306" s="438"/>
      <c r="K306" s="439"/>
      <c r="L306" s="61">
        <v>289738</v>
      </c>
      <c r="M306" s="61"/>
      <c r="N306" s="61"/>
      <c r="O306" s="61"/>
      <c r="BR306" s="41"/>
      <c r="BS306" s="2" t="s">
        <v>958</v>
      </c>
    </row>
    <row r="307" spans="1:72" s="3" customFormat="1" ht="15" x14ac:dyDescent="0.25">
      <c r="A307" s="437" t="s">
        <v>988</v>
      </c>
      <c r="B307" s="438"/>
      <c r="C307" s="438"/>
      <c r="D307" s="438"/>
      <c r="E307" s="438"/>
      <c r="F307" s="438"/>
      <c r="G307" s="438"/>
      <c r="H307" s="438"/>
      <c r="I307" s="438"/>
      <c r="J307" s="438"/>
      <c r="K307" s="439"/>
      <c r="L307" s="61">
        <v>11205971</v>
      </c>
      <c r="M307" s="61"/>
      <c r="N307" s="61"/>
      <c r="O307" s="61"/>
      <c r="BR307" s="41"/>
      <c r="BS307" s="2" t="s">
        <v>988</v>
      </c>
    </row>
    <row r="308" spans="1:72" s="3" customFormat="1" ht="15" x14ac:dyDescent="0.25">
      <c r="A308" s="437" t="s">
        <v>989</v>
      </c>
      <c r="B308" s="438"/>
      <c r="C308" s="438"/>
      <c r="D308" s="438"/>
      <c r="E308" s="438"/>
      <c r="F308" s="438"/>
      <c r="G308" s="438"/>
      <c r="H308" s="438"/>
      <c r="I308" s="438"/>
      <c r="J308" s="438"/>
      <c r="K308" s="439"/>
      <c r="L308" s="61"/>
      <c r="M308" s="61"/>
      <c r="N308" s="61"/>
      <c r="O308" s="61"/>
      <c r="BR308" s="41"/>
      <c r="BS308" s="2" t="s">
        <v>989</v>
      </c>
    </row>
    <row r="309" spans="1:72" s="3" customFormat="1" ht="15" x14ac:dyDescent="0.25">
      <c r="A309" s="437" t="s">
        <v>1254</v>
      </c>
      <c r="B309" s="438"/>
      <c r="C309" s="438"/>
      <c r="D309" s="438"/>
      <c r="E309" s="438"/>
      <c r="F309" s="438"/>
      <c r="G309" s="438"/>
      <c r="H309" s="438"/>
      <c r="I309" s="438"/>
      <c r="J309" s="438"/>
      <c r="K309" s="439"/>
      <c r="L309" s="61">
        <v>424755</v>
      </c>
      <c r="M309" s="61"/>
      <c r="N309" s="61"/>
      <c r="O309" s="61"/>
      <c r="BR309" s="41"/>
      <c r="BS309" s="2" t="s">
        <v>1254</v>
      </c>
    </row>
    <row r="310" spans="1:72" s="3" customFormat="1" ht="15" x14ac:dyDescent="0.25">
      <c r="A310" s="437" t="s">
        <v>990</v>
      </c>
      <c r="B310" s="438"/>
      <c r="C310" s="438"/>
      <c r="D310" s="438"/>
      <c r="E310" s="438"/>
      <c r="F310" s="438"/>
      <c r="G310" s="438"/>
      <c r="H310" s="438"/>
      <c r="I310" s="438"/>
      <c r="J310" s="438"/>
      <c r="K310" s="439"/>
      <c r="L310" s="61">
        <v>9801902</v>
      </c>
      <c r="M310" s="61"/>
      <c r="N310" s="61"/>
      <c r="O310" s="61"/>
      <c r="BR310" s="41"/>
      <c r="BS310" s="2" t="s">
        <v>990</v>
      </c>
    </row>
    <row r="311" spans="1:72" s="3" customFormat="1" ht="15" x14ac:dyDescent="0.25">
      <c r="A311" s="437" t="s">
        <v>991</v>
      </c>
      <c r="B311" s="438"/>
      <c r="C311" s="438"/>
      <c r="D311" s="438"/>
      <c r="E311" s="438"/>
      <c r="F311" s="438"/>
      <c r="G311" s="438"/>
      <c r="H311" s="438"/>
      <c r="I311" s="438"/>
      <c r="J311" s="438"/>
      <c r="K311" s="439"/>
      <c r="L311" s="61">
        <v>57766</v>
      </c>
      <c r="M311" s="61"/>
      <c r="N311" s="61"/>
      <c r="O311" s="61"/>
      <c r="BR311" s="41"/>
      <c r="BS311" s="2" t="s">
        <v>991</v>
      </c>
    </row>
    <row r="312" spans="1:72" s="3" customFormat="1" ht="15" x14ac:dyDescent="0.25">
      <c r="A312" s="437" t="s">
        <v>1255</v>
      </c>
      <c r="B312" s="438"/>
      <c r="C312" s="438"/>
      <c r="D312" s="438"/>
      <c r="E312" s="438"/>
      <c r="F312" s="438"/>
      <c r="G312" s="438"/>
      <c r="H312" s="438"/>
      <c r="I312" s="438"/>
      <c r="J312" s="438"/>
      <c r="K312" s="439"/>
      <c r="L312" s="61">
        <v>9684</v>
      </c>
      <c r="M312" s="61"/>
      <c r="N312" s="61"/>
      <c r="O312" s="61"/>
      <c r="BR312" s="41"/>
      <c r="BS312" s="2" t="s">
        <v>1255</v>
      </c>
    </row>
    <row r="313" spans="1:72" s="3" customFormat="1" ht="15" x14ac:dyDescent="0.25">
      <c r="A313" s="437" t="s">
        <v>993</v>
      </c>
      <c r="B313" s="438"/>
      <c r="C313" s="438"/>
      <c r="D313" s="438"/>
      <c r="E313" s="438"/>
      <c r="F313" s="438"/>
      <c r="G313" s="438"/>
      <c r="H313" s="438"/>
      <c r="I313" s="438"/>
      <c r="J313" s="438"/>
      <c r="K313" s="439"/>
      <c r="L313" s="61">
        <v>289738</v>
      </c>
      <c r="M313" s="61"/>
      <c r="N313" s="61"/>
      <c r="O313" s="61"/>
      <c r="BR313" s="41"/>
      <c r="BS313" s="2" t="s">
        <v>993</v>
      </c>
    </row>
    <row r="314" spans="1:72" s="3" customFormat="1" ht="15" x14ac:dyDescent="0.25">
      <c r="A314" s="437" t="s">
        <v>994</v>
      </c>
      <c r="B314" s="438"/>
      <c r="C314" s="438"/>
      <c r="D314" s="438"/>
      <c r="E314" s="438"/>
      <c r="F314" s="438"/>
      <c r="G314" s="438"/>
      <c r="H314" s="438"/>
      <c r="I314" s="438"/>
      <c r="J314" s="438"/>
      <c r="K314" s="439"/>
      <c r="L314" s="61">
        <v>415534</v>
      </c>
      <c r="M314" s="61"/>
      <c r="N314" s="61"/>
      <c r="O314" s="61"/>
      <c r="BR314" s="41"/>
      <c r="BS314" s="2" t="s">
        <v>994</v>
      </c>
    </row>
    <row r="315" spans="1:72" s="3" customFormat="1" ht="15" x14ac:dyDescent="0.25">
      <c r="A315" s="437" t="s">
        <v>995</v>
      </c>
      <c r="B315" s="438"/>
      <c r="C315" s="438"/>
      <c r="D315" s="438"/>
      <c r="E315" s="438"/>
      <c r="F315" s="438"/>
      <c r="G315" s="438"/>
      <c r="H315" s="438"/>
      <c r="I315" s="438"/>
      <c r="J315" s="438"/>
      <c r="K315" s="439"/>
      <c r="L315" s="61">
        <v>216276</v>
      </c>
      <c r="M315" s="61"/>
      <c r="N315" s="61"/>
      <c r="O315" s="61"/>
      <c r="BR315" s="41"/>
      <c r="BS315" s="2" t="s">
        <v>995</v>
      </c>
    </row>
    <row r="316" spans="1:72" s="3" customFormat="1" ht="15" x14ac:dyDescent="0.25">
      <c r="A316" s="437" t="s">
        <v>996</v>
      </c>
      <c r="B316" s="438"/>
      <c r="C316" s="438"/>
      <c r="D316" s="438"/>
      <c r="E316" s="438"/>
      <c r="F316" s="438"/>
      <c r="G316" s="438"/>
      <c r="H316" s="438"/>
      <c r="I316" s="438"/>
      <c r="J316" s="438"/>
      <c r="K316" s="439"/>
      <c r="L316" s="61">
        <v>10916233</v>
      </c>
      <c r="M316" s="61"/>
      <c r="N316" s="61"/>
      <c r="O316" s="61"/>
      <c r="BR316" s="41"/>
      <c r="BS316" s="2" t="s">
        <v>996</v>
      </c>
    </row>
    <row r="317" spans="1:72" s="3" customFormat="1" ht="15" x14ac:dyDescent="0.25">
      <c r="A317" s="437" t="s">
        <v>997</v>
      </c>
      <c r="B317" s="438"/>
      <c r="C317" s="438"/>
      <c r="D317" s="438"/>
      <c r="E317" s="438"/>
      <c r="F317" s="438"/>
      <c r="G317" s="438"/>
      <c r="H317" s="438"/>
      <c r="I317" s="438"/>
      <c r="J317" s="438"/>
      <c r="K317" s="439"/>
      <c r="L317" s="61">
        <v>567644</v>
      </c>
      <c r="M317" s="61"/>
      <c r="N317" s="61"/>
      <c r="O317" s="61"/>
      <c r="BR317" s="41"/>
      <c r="BS317" s="2" t="s">
        <v>997</v>
      </c>
    </row>
    <row r="318" spans="1:72" s="3" customFormat="1" ht="15" x14ac:dyDescent="0.25">
      <c r="A318" s="440" t="s">
        <v>988</v>
      </c>
      <c r="B318" s="441"/>
      <c r="C318" s="441"/>
      <c r="D318" s="441"/>
      <c r="E318" s="441"/>
      <c r="F318" s="441"/>
      <c r="G318" s="441"/>
      <c r="H318" s="441"/>
      <c r="I318" s="441"/>
      <c r="J318" s="441"/>
      <c r="K318" s="442"/>
      <c r="L318" s="39">
        <v>11483877</v>
      </c>
      <c r="M318" s="39"/>
      <c r="N318" s="39"/>
      <c r="O318" s="39"/>
      <c r="BR318" s="41"/>
      <c r="BT318" s="41" t="s">
        <v>988</v>
      </c>
    </row>
    <row r="319" spans="1:72" s="3" customFormat="1" ht="15" x14ac:dyDescent="0.25">
      <c r="A319" s="437" t="s">
        <v>998</v>
      </c>
      <c r="B319" s="438"/>
      <c r="C319" s="438"/>
      <c r="D319" s="438"/>
      <c r="E319" s="438"/>
      <c r="F319" s="438"/>
      <c r="G319" s="438"/>
      <c r="H319" s="438"/>
      <c r="I319" s="438"/>
      <c r="J319" s="438"/>
      <c r="K319" s="439"/>
      <c r="L319" s="61">
        <v>241161</v>
      </c>
      <c r="M319" s="61"/>
      <c r="N319" s="61"/>
      <c r="O319" s="61"/>
      <c r="BR319" s="41"/>
      <c r="BS319" s="2" t="s">
        <v>998</v>
      </c>
      <c r="BT319" s="41"/>
    </row>
    <row r="320" spans="1:72" s="3" customFormat="1" ht="15" x14ac:dyDescent="0.25">
      <c r="A320" s="437" t="s">
        <v>999</v>
      </c>
      <c r="B320" s="438"/>
      <c r="C320" s="438"/>
      <c r="D320" s="438"/>
      <c r="E320" s="438"/>
      <c r="F320" s="438"/>
      <c r="G320" s="438"/>
      <c r="H320" s="438"/>
      <c r="I320" s="438"/>
      <c r="J320" s="438"/>
      <c r="K320" s="439"/>
      <c r="L320" s="61">
        <v>401936</v>
      </c>
      <c r="M320" s="61"/>
      <c r="N320" s="61"/>
      <c r="O320" s="61"/>
      <c r="BR320" s="41"/>
      <c r="BS320" s="2" t="s">
        <v>999</v>
      </c>
      <c r="BT320" s="41"/>
    </row>
    <row r="321" spans="1:73" s="3" customFormat="1" ht="15" x14ac:dyDescent="0.25">
      <c r="A321" s="437" t="s">
        <v>1000</v>
      </c>
      <c r="B321" s="438"/>
      <c r="C321" s="438"/>
      <c r="D321" s="438"/>
      <c r="E321" s="438"/>
      <c r="F321" s="438"/>
      <c r="G321" s="438"/>
      <c r="H321" s="438"/>
      <c r="I321" s="438"/>
      <c r="J321" s="438"/>
      <c r="K321" s="439"/>
      <c r="L321" s="61">
        <v>287097</v>
      </c>
      <c r="M321" s="61"/>
      <c r="N321" s="61"/>
      <c r="O321" s="61"/>
      <c r="BR321" s="41"/>
      <c r="BS321" s="2" t="s">
        <v>1000</v>
      </c>
      <c r="BT321" s="41"/>
    </row>
    <row r="322" spans="1:73" s="3" customFormat="1" ht="15" x14ac:dyDescent="0.25">
      <c r="A322" s="437" t="s">
        <v>1001</v>
      </c>
      <c r="B322" s="438"/>
      <c r="C322" s="438"/>
      <c r="D322" s="438"/>
      <c r="E322" s="438"/>
      <c r="F322" s="438"/>
      <c r="G322" s="438"/>
      <c r="H322" s="438"/>
      <c r="I322" s="438"/>
      <c r="J322" s="438"/>
      <c r="K322" s="439"/>
      <c r="L322" s="61">
        <v>229678</v>
      </c>
      <c r="M322" s="61"/>
      <c r="N322" s="61"/>
      <c r="O322" s="61"/>
      <c r="BR322" s="41"/>
      <c r="BS322" s="2" t="s">
        <v>1001</v>
      </c>
      <c r="BT322" s="41"/>
    </row>
    <row r="323" spans="1:73" s="3" customFormat="1" ht="15" x14ac:dyDescent="0.25">
      <c r="A323" s="440" t="s">
        <v>988</v>
      </c>
      <c r="B323" s="441"/>
      <c r="C323" s="441"/>
      <c r="D323" s="441"/>
      <c r="E323" s="441"/>
      <c r="F323" s="441"/>
      <c r="G323" s="441"/>
      <c r="H323" s="441"/>
      <c r="I323" s="441"/>
      <c r="J323" s="441"/>
      <c r="K323" s="442"/>
      <c r="L323" s="39">
        <v>12643749</v>
      </c>
      <c r="M323" s="39"/>
      <c r="N323" s="39"/>
      <c r="O323" s="39"/>
      <c r="BR323" s="41"/>
      <c r="BT323" s="41" t="s">
        <v>988</v>
      </c>
    </row>
    <row r="324" spans="1:73" s="3" customFormat="1" ht="15" x14ac:dyDescent="0.25">
      <c r="A324" s="437" t="s">
        <v>4203</v>
      </c>
      <c r="B324" s="438"/>
      <c r="C324" s="438"/>
      <c r="D324" s="438"/>
      <c r="E324" s="438"/>
      <c r="F324" s="438"/>
      <c r="G324" s="438"/>
      <c r="H324" s="438"/>
      <c r="I324" s="438"/>
      <c r="J324" s="438"/>
      <c r="K324" s="439"/>
      <c r="L324" s="61">
        <v>12933487</v>
      </c>
      <c r="M324" s="61"/>
      <c r="N324" s="61"/>
      <c r="O324" s="61"/>
      <c r="BR324" s="41"/>
      <c r="BS324" s="2" t="s">
        <v>4203</v>
      </c>
      <c r="BT324" s="41"/>
    </row>
    <row r="325" spans="1:73" s="3" customFormat="1" ht="15" x14ac:dyDescent="0.25">
      <c r="A325" s="437" t="s">
        <v>1003</v>
      </c>
      <c r="B325" s="438"/>
      <c r="C325" s="438"/>
      <c r="D325" s="438"/>
      <c r="E325" s="438"/>
      <c r="F325" s="438"/>
      <c r="G325" s="438"/>
      <c r="H325" s="438"/>
      <c r="I325" s="438"/>
      <c r="J325" s="438"/>
      <c r="K325" s="439"/>
      <c r="L325" s="61">
        <v>388005</v>
      </c>
      <c r="M325" s="61"/>
      <c r="N325" s="61"/>
      <c r="O325" s="61"/>
      <c r="BR325" s="41"/>
      <c r="BS325" s="2" t="s">
        <v>1003</v>
      </c>
      <c r="BT325" s="41"/>
    </row>
    <row r="326" spans="1:73" s="3" customFormat="1" ht="15" x14ac:dyDescent="0.25">
      <c r="A326" s="440" t="s">
        <v>1004</v>
      </c>
      <c r="B326" s="441"/>
      <c r="C326" s="441"/>
      <c r="D326" s="441"/>
      <c r="E326" s="441"/>
      <c r="F326" s="441"/>
      <c r="G326" s="441"/>
      <c r="H326" s="441"/>
      <c r="I326" s="441"/>
      <c r="J326" s="441"/>
      <c r="K326" s="442"/>
      <c r="L326" s="39">
        <v>13321492</v>
      </c>
      <c r="M326" s="39"/>
      <c r="N326" s="39"/>
      <c r="O326" s="39"/>
      <c r="BR326" s="41"/>
      <c r="BT326" s="41" t="s">
        <v>1004</v>
      </c>
    </row>
    <row r="327" spans="1:73" s="3" customFormat="1" ht="15" x14ac:dyDescent="0.25">
      <c r="A327" s="437" t="s">
        <v>1005</v>
      </c>
      <c r="B327" s="438"/>
      <c r="C327" s="438"/>
      <c r="D327" s="438"/>
      <c r="E327" s="438"/>
      <c r="F327" s="438"/>
      <c r="G327" s="438"/>
      <c r="H327" s="438"/>
      <c r="I327" s="438"/>
      <c r="J327" s="438"/>
      <c r="K327" s="439"/>
      <c r="L327" s="61">
        <v>2664298.4</v>
      </c>
      <c r="M327" s="61"/>
      <c r="N327" s="61"/>
      <c r="O327" s="61"/>
      <c r="BR327" s="41"/>
      <c r="BS327" s="2" t="s">
        <v>1005</v>
      </c>
      <c r="BT327" s="41"/>
    </row>
    <row r="328" spans="1:73" s="3" customFormat="1" ht="15" x14ac:dyDescent="0.25">
      <c r="A328" s="440" t="s">
        <v>1006</v>
      </c>
      <c r="B328" s="441"/>
      <c r="C328" s="441"/>
      <c r="D328" s="441"/>
      <c r="E328" s="441"/>
      <c r="F328" s="441"/>
      <c r="G328" s="441"/>
      <c r="H328" s="441"/>
      <c r="I328" s="441"/>
      <c r="J328" s="441"/>
      <c r="K328" s="442"/>
      <c r="L328" s="39">
        <v>15985790.4</v>
      </c>
      <c r="M328" s="39"/>
      <c r="N328" s="39"/>
      <c r="O328" s="39"/>
      <c r="BR328" s="41"/>
      <c r="BT328" s="41"/>
      <c r="BU328" s="41" t="s">
        <v>1006</v>
      </c>
    </row>
    <row r="329" spans="1:73" s="3" customFormat="1" ht="53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73" s="16" customFormat="1" ht="12.75" customHeight="1" x14ac:dyDescent="0.2">
      <c r="A330" s="444" t="s">
        <v>1257</v>
      </c>
      <c r="B330" s="444"/>
      <c r="C330" s="444"/>
      <c r="D330" s="444"/>
      <c r="E330" s="444"/>
      <c r="F330" s="444"/>
      <c r="G330" s="444"/>
      <c r="H330" s="444"/>
      <c r="I330" s="444"/>
      <c r="J330" s="444"/>
      <c r="K330" s="444"/>
      <c r="L330" s="444"/>
      <c r="M330" s="444"/>
      <c r="N330" s="444"/>
      <c r="O330" s="444"/>
      <c r="P330" s="62"/>
      <c r="Q330" s="62"/>
      <c r="R330" s="62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</row>
    <row r="331" spans="1:73" s="16" customFormat="1" ht="12.75" customHeight="1" x14ac:dyDescent="0.2">
      <c r="A331" s="443" t="s">
        <v>1008</v>
      </c>
      <c r="B331" s="443"/>
      <c r="C331" s="443"/>
      <c r="D331" s="443"/>
      <c r="E331" s="443"/>
      <c r="F331" s="443"/>
      <c r="G331" s="443"/>
      <c r="H331" s="443"/>
      <c r="I331" s="443"/>
      <c r="J331" s="443"/>
      <c r="K331" s="443"/>
      <c r="L331" s="443"/>
      <c r="M331" s="443"/>
      <c r="N331" s="443"/>
      <c r="O331" s="443"/>
      <c r="P331" s="63"/>
      <c r="Q331" s="63"/>
      <c r="R331" s="63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</row>
    <row r="332" spans="1:73" s="16" customFormat="1" ht="13.5" customHeight="1" x14ac:dyDescent="0.25">
      <c r="A332" s="14"/>
      <c r="B332" s="14"/>
      <c r="C332" s="14"/>
      <c r="D332" s="14"/>
      <c r="E332" s="14"/>
      <c r="F332" s="14"/>
      <c r="G332" s="14"/>
      <c r="H332" s="64"/>
      <c r="I332" s="10"/>
      <c r="J332" s="10"/>
      <c r="K332" s="10"/>
      <c r="L332" s="10"/>
      <c r="M332" s="14"/>
      <c r="N332" s="14"/>
      <c r="O332" s="14"/>
      <c r="P332" s="3"/>
      <c r="Q332" s="3"/>
      <c r="R332" s="3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</row>
    <row r="333" spans="1:73" s="16" customFormat="1" ht="12.75" customHeight="1" x14ac:dyDescent="0.2">
      <c r="A333" s="444" t="s">
        <v>1010</v>
      </c>
      <c r="B333" s="444"/>
      <c r="C333" s="444"/>
      <c r="D333" s="444"/>
      <c r="E333" s="444"/>
      <c r="F333" s="444"/>
      <c r="G333" s="444"/>
      <c r="H333" s="444"/>
      <c r="I333" s="444"/>
      <c r="J333" s="444"/>
      <c r="K333" s="444"/>
      <c r="L333" s="444"/>
      <c r="M333" s="444"/>
      <c r="N333" s="444"/>
      <c r="O333" s="444"/>
      <c r="P333" s="62"/>
      <c r="Q333" s="62"/>
      <c r="R333" s="62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</row>
    <row r="334" spans="1:73" s="16" customFormat="1" ht="12.75" customHeight="1" x14ac:dyDescent="0.2">
      <c r="A334" s="443" t="s">
        <v>1008</v>
      </c>
      <c r="B334" s="443"/>
      <c r="C334" s="443"/>
      <c r="D334" s="443"/>
      <c r="E334" s="443"/>
      <c r="F334" s="443"/>
      <c r="G334" s="443"/>
      <c r="H334" s="443"/>
      <c r="I334" s="443"/>
      <c r="J334" s="443"/>
      <c r="K334" s="443"/>
      <c r="L334" s="443"/>
      <c r="M334" s="443"/>
      <c r="N334" s="443"/>
      <c r="O334" s="443"/>
      <c r="P334" s="63"/>
      <c r="Q334" s="63"/>
      <c r="R334" s="63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</row>
    <row r="335" spans="1:73" s="16" customFormat="1" ht="13.5" customHeight="1" x14ac:dyDescent="0.25">
      <c r="A335" s="14"/>
      <c r="B335" s="14"/>
      <c r="C335" s="14"/>
      <c r="D335" s="14"/>
      <c r="E335" s="14"/>
      <c r="F335" s="14"/>
      <c r="G335" s="14"/>
      <c r="H335" s="64"/>
      <c r="I335" s="10"/>
      <c r="J335" s="10"/>
      <c r="K335" s="10"/>
      <c r="L335" s="10"/>
      <c r="M335" s="14"/>
      <c r="N335" s="14"/>
      <c r="O335" s="14"/>
      <c r="P335" s="3"/>
      <c r="Q335" s="3"/>
      <c r="R335" s="3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</row>
    <row r="336" spans="1:73" s="16" customFormat="1" ht="12.75" customHeight="1" x14ac:dyDescent="0.2">
      <c r="A336" s="444" t="s">
        <v>1011</v>
      </c>
      <c r="B336" s="444"/>
      <c r="C336" s="444"/>
      <c r="D336" s="444"/>
      <c r="E336" s="444"/>
      <c r="F336" s="444"/>
      <c r="G336" s="444"/>
      <c r="H336" s="444"/>
      <c r="I336" s="444"/>
      <c r="J336" s="444"/>
      <c r="K336" s="444"/>
      <c r="L336" s="444"/>
      <c r="M336" s="444"/>
      <c r="N336" s="444"/>
      <c r="O336" s="444"/>
      <c r="P336" s="62"/>
      <c r="Q336" s="62"/>
      <c r="R336" s="62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</row>
    <row r="337" spans="1:73" s="16" customFormat="1" ht="12.75" customHeight="1" x14ac:dyDescent="0.2">
      <c r="A337" s="443" t="s">
        <v>1008</v>
      </c>
      <c r="B337" s="443"/>
      <c r="C337" s="443"/>
      <c r="D337" s="443"/>
      <c r="E337" s="443"/>
      <c r="F337" s="443"/>
      <c r="G337" s="443"/>
      <c r="H337" s="443"/>
      <c r="I337" s="443"/>
      <c r="J337" s="443"/>
      <c r="K337" s="443"/>
      <c r="L337" s="443"/>
      <c r="M337" s="443"/>
      <c r="N337" s="443"/>
      <c r="O337" s="443"/>
      <c r="P337" s="63"/>
      <c r="Q337" s="63"/>
      <c r="R337" s="6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</row>
    <row r="338" spans="1:73" s="16" customFormat="1" ht="13.5" customHeight="1" x14ac:dyDescent="0.25">
      <c r="A338" s="14"/>
      <c r="B338" s="14"/>
      <c r="C338" s="14"/>
      <c r="D338" s="14"/>
      <c r="E338" s="14"/>
      <c r="F338" s="14"/>
      <c r="G338" s="14"/>
      <c r="H338" s="64"/>
      <c r="I338" s="10"/>
      <c r="J338" s="10"/>
      <c r="K338" s="10"/>
      <c r="L338" s="10"/>
      <c r="M338" s="14"/>
      <c r="N338" s="14"/>
      <c r="O338" s="14"/>
      <c r="P338" s="3"/>
      <c r="Q338" s="3"/>
      <c r="R338" s="3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</row>
    <row r="339" spans="1:73" s="3" customFormat="1" ht="15" x14ac:dyDescent="0.25">
      <c r="A339" s="4"/>
      <c r="B339" s="4"/>
      <c r="C339" s="4"/>
      <c r="D339" s="4"/>
      <c r="E339" s="4"/>
      <c r="F339" s="4"/>
      <c r="G339" s="4"/>
      <c r="H339" s="14"/>
      <c r="I339" s="65"/>
      <c r="J339" s="65"/>
      <c r="K339" s="65"/>
      <c r="L339" s="65"/>
      <c r="M339" s="4"/>
      <c r="N339" s="4"/>
      <c r="O339" s="4"/>
    </row>
  </sheetData>
  <mergeCells count="219">
    <mergeCell ref="A336:O336"/>
    <mergeCell ref="A337:O337"/>
    <mergeCell ref="A328:K328"/>
    <mergeCell ref="A330:O330"/>
    <mergeCell ref="A331:O331"/>
    <mergeCell ref="A333:O333"/>
    <mergeCell ref="A334:O334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23:E12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93:E93"/>
    <mergeCell ref="C97:E97"/>
    <mergeCell ref="C98:E98"/>
    <mergeCell ref="C102:E102"/>
    <mergeCell ref="C103:E103"/>
    <mergeCell ref="C81:E81"/>
    <mergeCell ref="C83:E83"/>
    <mergeCell ref="C88:E88"/>
    <mergeCell ref="C90:E90"/>
    <mergeCell ref="A92:O92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V36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4204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26.25" x14ac:dyDescent="0.25">
      <c r="A13" s="411" t="s">
        <v>4205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4205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4206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4074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432" t="s">
        <v>204</v>
      </c>
      <c r="D30" s="432"/>
      <c r="E30" s="432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4207</v>
      </c>
      <c r="O30" s="39">
        <v>1589.83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4209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4210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432" t="s">
        <v>4079</v>
      </c>
      <c r="D35" s="432"/>
      <c r="E35" s="432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432" t="s">
        <v>3734</v>
      </c>
      <c r="D36" s="432"/>
      <c r="E36" s="43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432" t="s">
        <v>2622</v>
      </c>
      <c r="D37" s="432"/>
      <c r="E37" s="432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445" t="s">
        <v>1504</v>
      </c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7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432" t="s">
        <v>256</v>
      </c>
      <c r="D40" s="432"/>
      <c r="E40" s="432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4211</v>
      </c>
      <c r="O40" s="39">
        <v>8240.74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4212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4213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432" t="s">
        <v>247</v>
      </c>
      <c r="D45" s="432"/>
      <c r="E45" s="432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4214</v>
      </c>
      <c r="O45" s="39">
        <v>904.11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4215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4216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4217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1513</v>
      </c>
      <c r="C50" s="432" t="s">
        <v>1514</v>
      </c>
      <c r="D50" s="432"/>
      <c r="E50" s="432"/>
      <c r="F50" s="35" t="s">
        <v>56</v>
      </c>
      <c r="G50" s="38">
        <v>0.1</v>
      </c>
      <c r="H50" s="39" t="s">
        <v>1515</v>
      </c>
      <c r="I50" s="39" t="s">
        <v>1516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4218</v>
      </c>
      <c r="O50" s="39">
        <v>663.04</v>
      </c>
      <c r="BP50" s="33"/>
      <c r="BQ50" s="41" t="s">
        <v>1514</v>
      </c>
      <c r="BR50" s="34"/>
    </row>
    <row r="51" spans="1:70" s="3" customFormat="1" ht="15" x14ac:dyDescent="0.25">
      <c r="A51" s="42"/>
      <c r="B51" s="43"/>
      <c r="C51" s="44" t="s">
        <v>1286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4219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4220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1539</v>
      </c>
      <c r="C55" s="432" t="s">
        <v>1540</v>
      </c>
      <c r="D55" s="432"/>
      <c r="E55" s="432"/>
      <c r="F55" s="35" t="s">
        <v>56</v>
      </c>
      <c r="G55" s="38">
        <v>0.3</v>
      </c>
      <c r="H55" s="39" t="s">
        <v>1541</v>
      </c>
      <c r="I55" s="39" t="s">
        <v>1542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3113</v>
      </c>
      <c r="O55" s="39">
        <v>777.72</v>
      </c>
      <c r="BP55" s="33"/>
      <c r="BQ55" s="41" t="s">
        <v>1540</v>
      </c>
      <c r="BR55" s="34"/>
    </row>
    <row r="56" spans="1:70" s="3" customFormat="1" ht="15" x14ac:dyDescent="0.25">
      <c r="A56" s="42"/>
      <c r="B56" s="43"/>
      <c r="C56" s="44" t="s">
        <v>1326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3114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3115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432" t="s">
        <v>74</v>
      </c>
      <c r="D60" s="432"/>
      <c r="E60" s="432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4221</v>
      </c>
      <c r="O60" s="39">
        <v>1498.39</v>
      </c>
      <c r="BP60" s="33"/>
      <c r="BQ60" s="41" t="s">
        <v>74</v>
      </c>
      <c r="BR60" s="34"/>
    </row>
    <row r="61" spans="1:70" s="3" customFormat="1" ht="15" x14ac:dyDescent="0.25">
      <c r="A61" s="42"/>
      <c r="B61" s="43"/>
      <c r="C61" s="44" t="s">
        <v>4222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4223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4224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432" t="s">
        <v>65</v>
      </c>
      <c r="D65" s="432"/>
      <c r="E65" s="432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4225</v>
      </c>
      <c r="O65" s="39">
        <v>138.52000000000001</v>
      </c>
      <c r="BP65" s="33"/>
      <c r="BQ65" s="41" t="s">
        <v>65</v>
      </c>
      <c r="BR65" s="34"/>
    </row>
    <row r="66" spans="1:70" s="3" customFormat="1" ht="15" x14ac:dyDescent="0.25">
      <c r="A66" s="42"/>
      <c r="B66" s="43"/>
      <c r="C66" s="44" t="s">
        <v>1286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15" x14ac:dyDescent="0.25">
      <c r="A67" s="47"/>
      <c r="B67" s="48"/>
      <c r="C67" s="48"/>
      <c r="D67" s="48"/>
      <c r="E67" s="49" t="s">
        <v>4226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4227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BP69" s="33"/>
      <c r="BQ69" s="41"/>
      <c r="BR69" s="34"/>
    </row>
    <row r="70" spans="1:70" s="3" customFormat="1" ht="67.5" x14ac:dyDescent="0.25">
      <c r="A70" s="35" t="s">
        <v>1082</v>
      </c>
      <c r="B70" s="36" t="s">
        <v>54</v>
      </c>
      <c r="C70" s="432" t="s">
        <v>55</v>
      </c>
      <c r="D70" s="432"/>
      <c r="E70" s="432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4228</v>
      </c>
      <c r="O70" s="39">
        <v>744.57</v>
      </c>
      <c r="BP70" s="33"/>
      <c r="BQ70" s="41" t="s">
        <v>55</v>
      </c>
      <c r="BR70" s="34"/>
    </row>
    <row r="71" spans="1:70" s="3" customFormat="1" ht="15" x14ac:dyDescent="0.25">
      <c r="A71" s="42"/>
      <c r="B71" s="43"/>
      <c r="C71" s="44" t="s">
        <v>4229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4230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4231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1559</v>
      </c>
      <c r="C75" s="432" t="s">
        <v>4232</v>
      </c>
      <c r="D75" s="432"/>
      <c r="E75" s="432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BP75" s="33"/>
      <c r="BQ75" s="41" t="s">
        <v>4232</v>
      </c>
      <c r="BR75" s="34"/>
    </row>
    <row r="76" spans="1:70" s="3" customFormat="1" ht="15" x14ac:dyDescent="0.25">
      <c r="A76" s="42"/>
      <c r="B76" s="43"/>
      <c r="C76" s="44" t="s">
        <v>2913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1088</v>
      </c>
      <c r="B77" s="36" t="s">
        <v>1559</v>
      </c>
      <c r="C77" s="432" t="s">
        <v>2908</v>
      </c>
      <c r="D77" s="432"/>
      <c r="E77" s="432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BP77" s="33"/>
      <c r="BQ77" s="41" t="s">
        <v>2908</v>
      </c>
      <c r="BR77" s="34"/>
    </row>
    <row r="78" spans="1:70" s="3" customFormat="1" ht="15" x14ac:dyDescent="0.25">
      <c r="A78" s="42"/>
      <c r="B78" s="43"/>
      <c r="C78" s="44" t="s">
        <v>2095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4233</v>
      </c>
      <c r="C79" s="432" t="s">
        <v>2646</v>
      </c>
      <c r="D79" s="432"/>
      <c r="E79" s="432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BP79" s="33"/>
      <c r="BQ79" s="41" t="s">
        <v>2646</v>
      </c>
      <c r="BR79" s="34"/>
    </row>
    <row r="80" spans="1:70" s="3" customFormat="1" ht="15" x14ac:dyDescent="0.25">
      <c r="A80" s="42"/>
      <c r="B80" s="43"/>
      <c r="C80" s="44" t="s">
        <v>4234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4235</v>
      </c>
      <c r="C81" s="432" t="s">
        <v>2648</v>
      </c>
      <c r="D81" s="432"/>
      <c r="E81" s="432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BP81" s="33"/>
      <c r="BQ81" s="41" t="s">
        <v>2648</v>
      </c>
      <c r="BR81" s="34"/>
    </row>
    <row r="82" spans="1:70" s="3" customFormat="1" ht="15" x14ac:dyDescent="0.25">
      <c r="A82" s="42"/>
      <c r="B82" s="43"/>
      <c r="C82" s="44" t="s">
        <v>2414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8.25" x14ac:dyDescent="0.25">
      <c r="A83" s="35" t="s">
        <v>1097</v>
      </c>
      <c r="B83" s="36" t="s">
        <v>1572</v>
      </c>
      <c r="C83" s="432" t="s">
        <v>2650</v>
      </c>
      <c r="D83" s="432"/>
      <c r="E83" s="432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BP83" s="33"/>
      <c r="BQ83" s="41" t="s">
        <v>2650</v>
      </c>
      <c r="BR83" s="34"/>
    </row>
    <row r="84" spans="1:70" s="3" customFormat="1" ht="1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4236</v>
      </c>
      <c r="C85" s="432" t="s">
        <v>2653</v>
      </c>
      <c r="D85" s="432"/>
      <c r="E85" s="432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BP85" s="33"/>
      <c r="BQ85" s="41" t="s">
        <v>2653</v>
      </c>
      <c r="BR85" s="34"/>
    </row>
    <row r="86" spans="1:70" s="3" customFormat="1" ht="1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  <c r="BR86" s="34"/>
    </row>
    <row r="87" spans="1:70" s="3" customFormat="1" ht="68.25" x14ac:dyDescent="0.25">
      <c r="A87" s="35" t="s">
        <v>1103</v>
      </c>
      <c r="B87" s="36" t="s">
        <v>2919</v>
      </c>
      <c r="C87" s="432" t="s">
        <v>2655</v>
      </c>
      <c r="D87" s="432"/>
      <c r="E87" s="432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BP87" s="33"/>
      <c r="BQ87" s="41" t="s">
        <v>2655</v>
      </c>
      <c r="BR87" s="34"/>
    </row>
    <row r="88" spans="1:70" s="3" customFormat="1" ht="15" x14ac:dyDescent="0.25">
      <c r="A88" s="42"/>
      <c r="B88" s="43"/>
      <c r="C88" s="44" t="s">
        <v>1576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68.25" x14ac:dyDescent="0.25">
      <c r="A89" s="35" t="s">
        <v>1105</v>
      </c>
      <c r="B89" s="36" t="s">
        <v>1581</v>
      </c>
      <c r="C89" s="432" t="s">
        <v>2918</v>
      </c>
      <c r="D89" s="432"/>
      <c r="E89" s="432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BP89" s="33"/>
      <c r="BQ89" s="41" t="s">
        <v>2918</v>
      </c>
      <c r="BR89" s="34"/>
    </row>
    <row r="90" spans="1:70" s="3" customFormat="1" ht="15" x14ac:dyDescent="0.25">
      <c r="A90" s="42"/>
      <c r="B90" s="43"/>
      <c r="C90" s="44" t="s">
        <v>4237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1581</v>
      </c>
      <c r="C91" s="432" t="s">
        <v>4238</v>
      </c>
      <c r="D91" s="432"/>
      <c r="E91" s="432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BP91" s="33"/>
      <c r="BQ91" s="41" t="s">
        <v>4238</v>
      </c>
      <c r="BR91" s="34"/>
    </row>
    <row r="92" spans="1:70" s="3" customFormat="1" ht="15" x14ac:dyDescent="0.25">
      <c r="A92" s="42"/>
      <c r="B92" s="43"/>
      <c r="C92" s="44" t="s">
        <v>4237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2919</v>
      </c>
      <c r="C93" s="432" t="s">
        <v>4239</v>
      </c>
      <c r="D93" s="432"/>
      <c r="E93" s="432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BP93" s="33"/>
      <c r="BQ93" s="41" t="s">
        <v>4239</v>
      </c>
      <c r="BR93" s="34"/>
    </row>
    <row r="94" spans="1:70" s="3" customFormat="1" ht="15" x14ac:dyDescent="0.25">
      <c r="A94" s="42"/>
      <c r="B94" s="43"/>
      <c r="C94" s="44" t="s">
        <v>2926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  <c r="BR94" s="34"/>
    </row>
    <row r="95" spans="1:70" s="3" customFormat="1" ht="67.5" x14ac:dyDescent="0.25">
      <c r="A95" s="35" t="s">
        <v>1127</v>
      </c>
      <c r="B95" s="36" t="s">
        <v>2664</v>
      </c>
      <c r="C95" s="432" t="s">
        <v>2927</v>
      </c>
      <c r="D95" s="432"/>
      <c r="E95" s="432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BP95" s="33"/>
      <c r="BQ95" s="41" t="s">
        <v>2927</v>
      </c>
      <c r="BR95" s="34"/>
    </row>
    <row r="96" spans="1:70" s="3" customFormat="1" ht="1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67.5" x14ac:dyDescent="0.25">
      <c r="A97" s="35" t="s">
        <v>1137</v>
      </c>
      <c r="B97" s="36" t="s">
        <v>310</v>
      </c>
      <c r="C97" s="432" t="s">
        <v>311</v>
      </c>
      <c r="D97" s="432"/>
      <c r="E97" s="432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4240</v>
      </c>
      <c r="O97" s="39">
        <v>956.34</v>
      </c>
      <c r="BP97" s="33"/>
      <c r="BQ97" s="41" t="s">
        <v>311</v>
      </c>
      <c r="BR97" s="34"/>
    </row>
    <row r="98" spans="1:70" s="3" customFormat="1" ht="15" x14ac:dyDescent="0.25">
      <c r="A98" s="42"/>
      <c r="B98" s="43"/>
      <c r="C98" s="44" t="s">
        <v>4104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4241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4242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2935</v>
      </c>
      <c r="C102" s="432" t="s">
        <v>1601</v>
      </c>
      <c r="D102" s="432"/>
      <c r="E102" s="432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BP102" s="33"/>
      <c r="BQ102" s="41" t="s">
        <v>1601</v>
      </c>
      <c r="BR102" s="34"/>
    </row>
    <row r="103" spans="1:70" s="3" customFormat="1" ht="15" x14ac:dyDescent="0.25">
      <c r="A103" s="42"/>
      <c r="B103" s="43"/>
      <c r="C103" s="44" t="s">
        <v>2934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2936</v>
      </c>
      <c r="C104" s="432" t="s">
        <v>1604</v>
      </c>
      <c r="D104" s="432"/>
      <c r="E104" s="432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BP104" s="33"/>
      <c r="BQ104" s="41" t="s">
        <v>1604</v>
      </c>
      <c r="BR104" s="34"/>
    </row>
    <row r="105" spans="1:70" s="3" customFormat="1" ht="1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15" x14ac:dyDescent="0.25">
      <c r="A106" s="445" t="s">
        <v>1615</v>
      </c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7"/>
      <c r="BP106" s="33"/>
      <c r="BQ106" s="41"/>
      <c r="BR106" s="34" t="s">
        <v>1615</v>
      </c>
    </row>
    <row r="107" spans="1:70" s="3" customFormat="1" ht="67.5" x14ac:dyDescent="0.25">
      <c r="A107" s="35" t="s">
        <v>185</v>
      </c>
      <c r="B107" s="36" t="s">
        <v>1629</v>
      </c>
      <c r="C107" s="432" t="s">
        <v>1630</v>
      </c>
      <c r="D107" s="432"/>
      <c r="E107" s="432"/>
      <c r="F107" s="35" t="s">
        <v>109</v>
      </c>
      <c r="G107" s="55">
        <v>16</v>
      </c>
      <c r="H107" s="39" t="s">
        <v>1631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BP107" s="33"/>
      <c r="BQ107" s="41" t="s">
        <v>1630</v>
      </c>
      <c r="BR107" s="34"/>
    </row>
    <row r="108" spans="1:70" s="3" customFormat="1" ht="15" x14ac:dyDescent="0.25">
      <c r="A108" s="47"/>
      <c r="B108" s="48"/>
      <c r="C108" s="48"/>
      <c r="D108" s="48"/>
      <c r="E108" s="49" t="s">
        <v>4243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4244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BP110" s="33"/>
      <c r="BQ110" s="41"/>
      <c r="BR110" s="34"/>
    </row>
    <row r="111" spans="1:70" s="3" customFormat="1" ht="45.75" x14ac:dyDescent="0.25">
      <c r="A111" s="35" t="s">
        <v>4245</v>
      </c>
      <c r="B111" s="36" t="s">
        <v>2942</v>
      </c>
      <c r="C111" s="432" t="s">
        <v>1634</v>
      </c>
      <c r="D111" s="432"/>
      <c r="E111" s="432"/>
      <c r="F111" s="35" t="s">
        <v>437</v>
      </c>
      <c r="G111" s="55">
        <v>16</v>
      </c>
      <c r="H111" s="39">
        <v>2292.27</v>
      </c>
      <c r="I111" s="39"/>
      <c r="J111" s="39"/>
      <c r="K111" s="37" t="s">
        <v>52</v>
      </c>
      <c r="L111" s="39">
        <v>228493.47</v>
      </c>
      <c r="M111" s="39"/>
      <c r="N111" s="40"/>
      <c r="O111" s="39"/>
      <c r="BP111" s="33"/>
      <c r="BQ111" s="41" t="s">
        <v>1634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432" t="s">
        <v>133</v>
      </c>
      <c r="D112" s="432"/>
      <c r="E112" s="432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4246</v>
      </c>
      <c r="O112" s="39">
        <v>140.04</v>
      </c>
      <c r="BP112" s="33"/>
      <c r="BQ112" s="41" t="s">
        <v>133</v>
      </c>
      <c r="BR112" s="34"/>
    </row>
    <row r="113" spans="1:70" s="3" customFormat="1" ht="15" x14ac:dyDescent="0.25">
      <c r="A113" s="47"/>
      <c r="B113" s="48"/>
      <c r="C113" s="48"/>
      <c r="D113" s="48"/>
      <c r="E113" s="49" t="s">
        <v>4247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4248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BP114" s="33"/>
      <c r="BQ114" s="41"/>
      <c r="BR114" s="34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BP115" s="33"/>
      <c r="BQ115" s="41"/>
      <c r="BR115" s="34"/>
    </row>
    <row r="116" spans="1:70" s="3" customFormat="1" ht="45" x14ac:dyDescent="0.25">
      <c r="A116" s="35" t="s">
        <v>2578</v>
      </c>
      <c r="B116" s="36" t="s">
        <v>4114</v>
      </c>
      <c r="C116" s="432" t="s">
        <v>1663</v>
      </c>
      <c r="D116" s="432"/>
      <c r="E116" s="432"/>
      <c r="F116" s="35" t="s">
        <v>437</v>
      </c>
      <c r="G116" s="55">
        <v>4</v>
      </c>
      <c r="H116" s="39">
        <v>3276.91</v>
      </c>
      <c r="I116" s="39"/>
      <c r="J116" s="39"/>
      <c r="K116" s="37" t="s">
        <v>52</v>
      </c>
      <c r="L116" s="39">
        <v>81660.600000000006</v>
      </c>
      <c r="M116" s="39"/>
      <c r="N116" s="40"/>
      <c r="O116" s="39"/>
      <c r="BP116" s="33"/>
      <c r="BQ116" s="41" t="s">
        <v>1663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432" t="s">
        <v>430</v>
      </c>
      <c r="D117" s="432"/>
      <c r="E117" s="432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BP117" s="33"/>
      <c r="BQ117" s="41" t="s">
        <v>430</v>
      </c>
      <c r="BR117" s="34"/>
    </row>
    <row r="118" spans="1:70" s="3" customFormat="1" ht="15" x14ac:dyDescent="0.25">
      <c r="A118" s="42"/>
      <c r="B118" s="43"/>
      <c r="C118" s="44" t="s">
        <v>4249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15" x14ac:dyDescent="0.25">
      <c r="A119" s="47"/>
      <c r="B119" s="48"/>
      <c r="C119" s="48"/>
      <c r="D119" s="48"/>
      <c r="E119" s="49" t="s">
        <v>2948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BP119" s="33"/>
      <c r="BQ119" s="41"/>
      <c r="BR119" s="34"/>
    </row>
    <row r="120" spans="1:70" s="3" customFormat="1" ht="15" x14ac:dyDescent="0.25">
      <c r="A120" s="47"/>
      <c r="B120" s="48"/>
      <c r="C120" s="48"/>
      <c r="D120" s="48"/>
      <c r="E120" s="49" t="s">
        <v>2949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1644</v>
      </c>
      <c r="C122" s="432" t="s">
        <v>4250</v>
      </c>
      <c r="D122" s="432"/>
      <c r="E122" s="432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BP122" s="33"/>
      <c r="BQ122" s="41" t="s">
        <v>4250</v>
      </c>
      <c r="BR122" s="34"/>
    </row>
    <row r="123" spans="1:70" s="3" customFormat="1" ht="68.25" x14ac:dyDescent="0.25">
      <c r="A123" s="35" t="s">
        <v>211</v>
      </c>
      <c r="B123" s="36" t="s">
        <v>1644</v>
      </c>
      <c r="C123" s="432" t="s">
        <v>4251</v>
      </c>
      <c r="D123" s="432"/>
      <c r="E123" s="432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BP123" s="33"/>
      <c r="BQ123" s="41" t="s">
        <v>4251</v>
      </c>
      <c r="BR123" s="34"/>
    </row>
    <row r="124" spans="1:70" s="3" customFormat="1" ht="15" x14ac:dyDescent="0.25">
      <c r="A124" s="445" t="s">
        <v>1915</v>
      </c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7"/>
      <c r="BP124" s="33"/>
      <c r="BQ124" s="41"/>
      <c r="BR124" s="34" t="s">
        <v>1915</v>
      </c>
    </row>
    <row r="125" spans="1:70" s="3" customFormat="1" ht="67.5" x14ac:dyDescent="0.25">
      <c r="A125" s="35" t="s">
        <v>213</v>
      </c>
      <c r="B125" s="36" t="s">
        <v>1916</v>
      </c>
      <c r="C125" s="432" t="s">
        <v>1917</v>
      </c>
      <c r="D125" s="432"/>
      <c r="E125" s="432"/>
      <c r="F125" s="35" t="s">
        <v>1918</v>
      </c>
      <c r="G125" s="60">
        <v>0.45500000000000002</v>
      </c>
      <c r="H125" s="39" t="s">
        <v>1919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BP125" s="33"/>
      <c r="BQ125" s="41" t="s">
        <v>1917</v>
      </c>
      <c r="BR125" s="34"/>
    </row>
    <row r="126" spans="1:70" s="3" customFormat="1" ht="15" x14ac:dyDescent="0.25">
      <c r="A126" s="42"/>
      <c r="B126" s="43"/>
      <c r="C126" s="44" t="s">
        <v>2950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4252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4253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1923</v>
      </c>
      <c r="C130" s="432" t="s">
        <v>1924</v>
      </c>
      <c r="D130" s="432"/>
      <c r="E130" s="432"/>
      <c r="F130" s="35" t="s">
        <v>1918</v>
      </c>
      <c r="G130" s="60">
        <v>0.45500000000000002</v>
      </c>
      <c r="H130" s="39" t="s">
        <v>1925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BP130" s="33"/>
      <c r="BQ130" s="41" t="s">
        <v>1924</v>
      </c>
      <c r="BR130" s="34"/>
    </row>
    <row r="131" spans="1:70" s="3" customFormat="1" ht="15" x14ac:dyDescent="0.25">
      <c r="A131" s="47"/>
      <c r="B131" s="48"/>
      <c r="C131" s="48"/>
      <c r="D131" s="48"/>
      <c r="E131" s="49" t="s">
        <v>4254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BP131" s="33"/>
      <c r="BQ131" s="41"/>
      <c r="BR131" s="34"/>
    </row>
    <row r="132" spans="1:70" s="3" customFormat="1" ht="15" x14ac:dyDescent="0.25">
      <c r="A132" s="47"/>
      <c r="B132" s="48"/>
      <c r="C132" s="48"/>
      <c r="D132" s="48"/>
      <c r="E132" s="49" t="s">
        <v>4255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BP132" s="33"/>
      <c r="BQ132" s="41"/>
      <c r="BR132" s="34"/>
    </row>
    <row r="133" spans="1:70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1064</v>
      </c>
      <c r="C134" s="432" t="s">
        <v>1929</v>
      </c>
      <c r="D134" s="432"/>
      <c r="E134" s="432"/>
      <c r="F134" s="35" t="s">
        <v>238</v>
      </c>
      <c r="G134" s="56">
        <v>1.82</v>
      </c>
      <c r="H134" s="39" t="s">
        <v>1066</v>
      </c>
      <c r="I134" s="39" t="s">
        <v>1067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4256</v>
      </c>
      <c r="O134" s="39">
        <v>1934.16</v>
      </c>
      <c r="BP134" s="33"/>
      <c r="BQ134" s="41" t="s">
        <v>1929</v>
      </c>
      <c r="BR134" s="34"/>
    </row>
    <row r="135" spans="1:70" s="3" customFormat="1" ht="15" x14ac:dyDescent="0.25">
      <c r="A135" s="42"/>
      <c r="B135" s="43"/>
      <c r="C135" s="44" t="s">
        <v>2956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4257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4258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432" t="s">
        <v>813</v>
      </c>
      <c r="D139" s="432"/>
      <c r="E139" s="432"/>
      <c r="F139" s="35" t="s">
        <v>238</v>
      </c>
      <c r="G139" s="56">
        <v>3.13</v>
      </c>
      <c r="H139" s="39" t="s">
        <v>1934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4259</v>
      </c>
      <c r="O139" s="39">
        <v>598.02</v>
      </c>
      <c r="BP139" s="33"/>
      <c r="BQ139" s="41" t="s">
        <v>813</v>
      </c>
      <c r="BR139" s="34"/>
    </row>
    <row r="140" spans="1:70" s="3" customFormat="1" ht="15" x14ac:dyDescent="0.25">
      <c r="A140" s="42"/>
      <c r="B140" s="43"/>
      <c r="C140" s="44" t="s">
        <v>4260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4261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4262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2963</v>
      </c>
      <c r="C144" s="432" t="s">
        <v>822</v>
      </c>
      <c r="D144" s="432"/>
      <c r="E144" s="432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2964</v>
      </c>
      <c r="C145" s="432" t="s">
        <v>824</v>
      </c>
      <c r="D145" s="432"/>
      <c r="E145" s="432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2312</v>
      </c>
      <c r="C146" s="432" t="s">
        <v>1961</v>
      </c>
      <c r="D146" s="432"/>
      <c r="E146" s="432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BP146" s="33"/>
      <c r="BQ146" s="41" t="s">
        <v>1961</v>
      </c>
      <c r="BR146" s="34"/>
    </row>
    <row r="147" spans="1:70" s="3" customFormat="1" ht="67.5" x14ac:dyDescent="0.25">
      <c r="A147" s="35" t="s">
        <v>235</v>
      </c>
      <c r="B147" s="36" t="s">
        <v>1786</v>
      </c>
      <c r="C147" s="432" t="s">
        <v>1787</v>
      </c>
      <c r="D147" s="432"/>
      <c r="E147" s="432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BP147" s="33"/>
      <c r="BQ147" s="41" t="s">
        <v>1787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432" t="s">
        <v>850</v>
      </c>
      <c r="D148" s="432"/>
      <c r="E148" s="432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2965</v>
      </c>
      <c r="O148" s="39">
        <v>476.48</v>
      </c>
      <c r="BP148" s="33"/>
      <c r="BQ148" s="41" t="s">
        <v>850</v>
      </c>
      <c r="BR148" s="34"/>
    </row>
    <row r="149" spans="1:70" s="3" customFormat="1" ht="15" x14ac:dyDescent="0.25">
      <c r="A149" s="42"/>
      <c r="B149" s="43"/>
      <c r="C149" s="44" t="s">
        <v>2966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2967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BP150" s="33"/>
      <c r="BQ150" s="41"/>
      <c r="BR150" s="34"/>
    </row>
    <row r="151" spans="1:70" s="3" customFormat="1" ht="15" x14ac:dyDescent="0.25">
      <c r="A151" s="47"/>
      <c r="B151" s="48"/>
      <c r="C151" s="48"/>
      <c r="D151" s="48"/>
      <c r="E151" s="49" t="s">
        <v>2968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BP151" s="33"/>
      <c r="BQ151" s="41"/>
      <c r="BR151" s="34"/>
    </row>
    <row r="152" spans="1:70" s="3" customFormat="1" ht="1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1971</v>
      </c>
      <c r="C153" s="432" t="s">
        <v>1972</v>
      </c>
      <c r="D153" s="432"/>
      <c r="E153" s="432"/>
      <c r="F153" s="35" t="s">
        <v>1973</v>
      </c>
      <c r="G153" s="55">
        <v>8</v>
      </c>
      <c r="H153" s="39" t="s">
        <v>1974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BP153" s="33"/>
      <c r="BQ153" s="41" t="s">
        <v>1972</v>
      </c>
      <c r="BR153" s="34"/>
    </row>
    <row r="154" spans="1:70" s="3" customFormat="1" ht="15" x14ac:dyDescent="0.25">
      <c r="A154" s="47"/>
      <c r="B154" s="48"/>
      <c r="C154" s="48"/>
      <c r="D154" s="48"/>
      <c r="E154" s="49" t="s">
        <v>2969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2970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2971</v>
      </c>
      <c r="C157" s="432" t="s">
        <v>1986</v>
      </c>
      <c r="D157" s="432"/>
      <c r="E157" s="432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BP157" s="33"/>
      <c r="BQ157" s="41" t="s">
        <v>1986</v>
      </c>
      <c r="BR157" s="34"/>
    </row>
    <row r="158" spans="1:70" s="3" customFormat="1" ht="15" x14ac:dyDescent="0.25">
      <c r="A158" s="445" t="s">
        <v>1677</v>
      </c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7"/>
      <c r="BP158" s="33"/>
      <c r="BQ158" s="41"/>
      <c r="BR158" s="34" t="s">
        <v>1677</v>
      </c>
    </row>
    <row r="159" spans="1:70" s="3" customFormat="1" ht="67.5" x14ac:dyDescent="0.25">
      <c r="A159" s="35" t="s">
        <v>300</v>
      </c>
      <c r="B159" s="36" t="s">
        <v>324</v>
      </c>
      <c r="C159" s="432" t="s">
        <v>325</v>
      </c>
      <c r="D159" s="432"/>
      <c r="E159" s="432"/>
      <c r="F159" s="35" t="s">
        <v>326</v>
      </c>
      <c r="G159" s="55">
        <v>10</v>
      </c>
      <c r="H159" s="39" t="s">
        <v>1438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BP159" s="33"/>
      <c r="BQ159" s="41" t="s">
        <v>325</v>
      </c>
      <c r="BR159" s="34"/>
    </row>
    <row r="160" spans="1:70" s="3" customFormat="1" ht="15" x14ac:dyDescent="0.25">
      <c r="A160" s="47"/>
      <c r="B160" s="48"/>
      <c r="C160" s="48"/>
      <c r="D160" s="48"/>
      <c r="E160" s="49" t="s">
        <v>1678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1679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2937</v>
      </c>
      <c r="C163" s="432" t="s">
        <v>1681</v>
      </c>
      <c r="D163" s="432"/>
      <c r="E163" s="432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BP163" s="33"/>
      <c r="BQ163" s="41" t="s">
        <v>1681</v>
      </c>
      <c r="BR163" s="34"/>
    </row>
    <row r="164" spans="1:70" s="3" customFormat="1" ht="67.5" x14ac:dyDescent="0.25">
      <c r="A164" s="35" t="s">
        <v>323</v>
      </c>
      <c r="B164" s="36" t="s">
        <v>2938</v>
      </c>
      <c r="C164" s="432" t="s">
        <v>1683</v>
      </c>
      <c r="D164" s="432"/>
      <c r="E164" s="432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BP164" s="33"/>
      <c r="BQ164" s="41" t="s">
        <v>1683</v>
      </c>
      <c r="BR164" s="34"/>
    </row>
    <row r="165" spans="1:70" s="3" customFormat="1" ht="67.5" x14ac:dyDescent="0.25">
      <c r="A165" s="35" t="s">
        <v>331</v>
      </c>
      <c r="B165" s="36" t="s">
        <v>2939</v>
      </c>
      <c r="C165" s="432" t="s">
        <v>1685</v>
      </c>
      <c r="D165" s="432"/>
      <c r="E165" s="432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BP165" s="33"/>
      <c r="BQ165" s="41" t="s">
        <v>1685</v>
      </c>
      <c r="BR165" s="34"/>
    </row>
    <row r="166" spans="1:70" s="3" customFormat="1" ht="15" x14ac:dyDescent="0.25">
      <c r="A166" s="445" t="s">
        <v>2974</v>
      </c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7"/>
      <c r="BP166" s="33"/>
      <c r="BQ166" s="41"/>
      <c r="BR166" s="34" t="s">
        <v>2974</v>
      </c>
    </row>
    <row r="167" spans="1:70" s="3" customFormat="1" ht="67.5" x14ac:dyDescent="0.25">
      <c r="A167" s="35" t="s">
        <v>335</v>
      </c>
      <c r="B167" s="36" t="s">
        <v>737</v>
      </c>
      <c r="C167" s="432" t="s">
        <v>738</v>
      </c>
      <c r="D167" s="432"/>
      <c r="E167" s="432"/>
      <c r="F167" s="35" t="s">
        <v>739</v>
      </c>
      <c r="G167" s="56">
        <v>5.88</v>
      </c>
      <c r="H167" s="39" t="s">
        <v>2322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4263</v>
      </c>
      <c r="O167" s="39">
        <v>2168.34</v>
      </c>
      <c r="BP167" s="33"/>
      <c r="BQ167" s="41" t="s">
        <v>738</v>
      </c>
      <c r="BR167" s="34"/>
    </row>
    <row r="168" spans="1:70" s="3" customFormat="1" ht="15" x14ac:dyDescent="0.25">
      <c r="A168" s="42"/>
      <c r="B168" s="43"/>
      <c r="C168" s="44" t="s">
        <v>4264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4265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4266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2979</v>
      </c>
      <c r="C172" s="432" t="s">
        <v>2329</v>
      </c>
      <c r="D172" s="432"/>
      <c r="E172" s="432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BP172" s="33"/>
      <c r="BQ172" s="41" t="s">
        <v>2329</v>
      </c>
      <c r="BR172" s="34"/>
    </row>
    <row r="173" spans="1:70" s="3" customFormat="1" ht="15" x14ac:dyDescent="0.25">
      <c r="A173" s="42"/>
      <c r="B173" s="43"/>
      <c r="C173" s="44" t="s">
        <v>4267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2378</v>
      </c>
      <c r="C174" s="432" t="s">
        <v>2391</v>
      </c>
      <c r="D174" s="432"/>
      <c r="E174" s="432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BP174" s="33"/>
      <c r="BQ174" s="41" t="s">
        <v>2391</v>
      </c>
      <c r="BR174" s="34"/>
    </row>
    <row r="175" spans="1:70" s="3" customFormat="1" ht="67.5" x14ac:dyDescent="0.25">
      <c r="A175" s="35" t="s">
        <v>350</v>
      </c>
      <c r="B175" s="36" t="s">
        <v>2450</v>
      </c>
      <c r="C175" s="432" t="s">
        <v>2451</v>
      </c>
      <c r="D175" s="432"/>
      <c r="E175" s="432"/>
      <c r="F175" s="35" t="s">
        <v>739</v>
      </c>
      <c r="G175" s="38">
        <v>2.2999999999999998</v>
      </c>
      <c r="H175" s="39" t="s">
        <v>2452</v>
      </c>
      <c r="I175" s="39" t="s">
        <v>2453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4268</v>
      </c>
      <c r="O175" s="39">
        <v>8318.3799999999992</v>
      </c>
      <c r="BP175" s="33"/>
      <c r="BQ175" s="41" t="s">
        <v>2451</v>
      </c>
      <c r="BR175" s="34"/>
    </row>
    <row r="176" spans="1:70" s="3" customFormat="1" ht="15" x14ac:dyDescent="0.25">
      <c r="A176" s="42"/>
      <c r="B176" s="43"/>
      <c r="C176" s="44" t="s">
        <v>1451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4269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4270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2984</v>
      </c>
      <c r="C180" s="432" t="s">
        <v>2985</v>
      </c>
      <c r="D180" s="432"/>
      <c r="E180" s="432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BP180" s="33"/>
      <c r="BQ180" s="41" t="s">
        <v>2985</v>
      </c>
      <c r="BR180" s="34"/>
    </row>
    <row r="181" spans="1:70" s="3" customFormat="1" ht="15" x14ac:dyDescent="0.25">
      <c r="A181" s="42"/>
      <c r="B181" s="43"/>
      <c r="C181" s="44" t="s">
        <v>4271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2986</v>
      </c>
      <c r="C182" s="432" t="s">
        <v>2464</v>
      </c>
      <c r="D182" s="432"/>
      <c r="E182" s="432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BP182" s="33"/>
      <c r="BQ182" s="41" t="s">
        <v>2464</v>
      </c>
      <c r="BR182" s="34"/>
    </row>
    <row r="183" spans="1:70" s="3" customFormat="1" ht="67.5" x14ac:dyDescent="0.25">
      <c r="A183" s="35" t="s">
        <v>363</v>
      </c>
      <c r="B183" s="36" t="s">
        <v>2986</v>
      </c>
      <c r="C183" s="432" t="s">
        <v>2466</v>
      </c>
      <c r="D183" s="432"/>
      <c r="E183" s="432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BP183" s="33"/>
      <c r="BQ183" s="41" t="s">
        <v>2466</v>
      </c>
      <c r="BR183" s="34"/>
    </row>
    <row r="184" spans="1:70" s="3" customFormat="1" ht="67.5" x14ac:dyDescent="0.25">
      <c r="A184" s="35" t="s">
        <v>1410</v>
      </c>
      <c r="B184" s="36" t="s">
        <v>2987</v>
      </c>
      <c r="C184" s="432" t="s">
        <v>2431</v>
      </c>
      <c r="D184" s="432"/>
      <c r="E184" s="432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BP184" s="33"/>
      <c r="BQ184" s="41" t="s">
        <v>2431</v>
      </c>
      <c r="BR184" s="34"/>
    </row>
    <row r="185" spans="1:70" s="3" customFormat="1" ht="67.5" x14ac:dyDescent="0.25">
      <c r="A185" s="35" t="s">
        <v>371</v>
      </c>
      <c r="B185" s="36" t="s">
        <v>2987</v>
      </c>
      <c r="C185" s="432" t="s">
        <v>2433</v>
      </c>
      <c r="D185" s="432"/>
      <c r="E185" s="432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BP185" s="33"/>
      <c r="BQ185" s="41" t="s">
        <v>2433</v>
      </c>
      <c r="BR185" s="34"/>
    </row>
    <row r="186" spans="1:70" s="3" customFormat="1" ht="67.5" x14ac:dyDescent="0.25">
      <c r="A186" s="35" t="s">
        <v>381</v>
      </c>
      <c r="B186" s="36" t="s">
        <v>2988</v>
      </c>
      <c r="C186" s="432" t="s">
        <v>2444</v>
      </c>
      <c r="D186" s="432"/>
      <c r="E186" s="432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BP186" s="33"/>
      <c r="BQ186" s="41" t="s">
        <v>2444</v>
      </c>
      <c r="BR186" s="34"/>
    </row>
    <row r="187" spans="1:70" s="3" customFormat="1" ht="67.5" x14ac:dyDescent="0.25">
      <c r="A187" s="35" t="s">
        <v>384</v>
      </c>
      <c r="B187" s="36" t="s">
        <v>2989</v>
      </c>
      <c r="C187" s="432" t="s">
        <v>2441</v>
      </c>
      <c r="D187" s="432"/>
      <c r="E187" s="432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BP187" s="33"/>
      <c r="BQ187" s="41" t="s">
        <v>2441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432" t="s">
        <v>325</v>
      </c>
      <c r="D188" s="432"/>
      <c r="E188" s="432"/>
      <c r="F188" s="35" t="s">
        <v>326</v>
      </c>
      <c r="G188" s="55">
        <v>5</v>
      </c>
      <c r="H188" s="39" t="s">
        <v>1438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BP188" s="33"/>
      <c r="BQ188" s="41" t="s">
        <v>325</v>
      </c>
      <c r="BR188" s="34"/>
    </row>
    <row r="189" spans="1:70" s="3" customFormat="1" ht="15" x14ac:dyDescent="0.25">
      <c r="A189" s="47"/>
      <c r="B189" s="48"/>
      <c r="C189" s="48"/>
      <c r="D189" s="48"/>
      <c r="E189" s="49" t="s">
        <v>4272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4273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2992</v>
      </c>
      <c r="C192" s="432" t="s">
        <v>2993</v>
      </c>
      <c r="D192" s="432"/>
      <c r="E192" s="432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BP192" s="33"/>
      <c r="BQ192" s="41" t="s">
        <v>2993</v>
      </c>
      <c r="BR192" s="34"/>
    </row>
    <row r="193" spans="1:70" s="3" customFormat="1" ht="15" x14ac:dyDescent="0.25">
      <c r="A193" s="445" t="s">
        <v>1695</v>
      </c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7"/>
      <c r="BP193" s="33"/>
      <c r="BQ193" s="41"/>
      <c r="BR193" s="34" t="s">
        <v>1695</v>
      </c>
    </row>
    <row r="194" spans="1:70" s="3" customFormat="1" ht="67.5" x14ac:dyDescent="0.25">
      <c r="A194" s="35" t="s">
        <v>391</v>
      </c>
      <c r="B194" s="36" t="s">
        <v>372</v>
      </c>
      <c r="C194" s="432" t="s">
        <v>373</v>
      </c>
      <c r="D194" s="432"/>
      <c r="E194" s="432"/>
      <c r="F194" s="35" t="s">
        <v>374</v>
      </c>
      <c r="G194" s="57">
        <v>1.323062</v>
      </c>
      <c r="H194" s="39" t="s">
        <v>1696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4274</v>
      </c>
      <c r="O194" s="39">
        <v>648.95000000000005</v>
      </c>
      <c r="BP194" s="33"/>
      <c r="BQ194" s="41" t="s">
        <v>373</v>
      </c>
      <c r="BR194" s="34"/>
    </row>
    <row r="195" spans="1:70" s="3" customFormat="1" ht="15" x14ac:dyDescent="0.25">
      <c r="A195" s="42"/>
      <c r="B195" s="43"/>
      <c r="C195" s="44" t="s">
        <v>4275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4276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4277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2999</v>
      </c>
      <c r="C199" s="432" t="s">
        <v>1704</v>
      </c>
      <c r="D199" s="432"/>
      <c r="E199" s="432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BP199" s="33"/>
      <c r="BQ199" s="41" t="s">
        <v>1704</v>
      </c>
      <c r="BR199" s="34"/>
    </row>
    <row r="200" spans="1:70" s="3" customFormat="1" ht="15" x14ac:dyDescent="0.25">
      <c r="A200" s="42"/>
      <c r="B200" s="43"/>
      <c r="C200" s="44" t="s">
        <v>3000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2999</v>
      </c>
      <c r="C201" s="432" t="s">
        <v>3001</v>
      </c>
      <c r="D201" s="432"/>
      <c r="E201" s="432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BP201" s="33"/>
      <c r="BQ201" s="41" t="s">
        <v>3001</v>
      </c>
      <c r="BR201" s="34"/>
    </row>
    <row r="202" spans="1:70" s="3" customFormat="1" ht="67.5" x14ac:dyDescent="0.25">
      <c r="A202" s="35" t="s">
        <v>397</v>
      </c>
      <c r="B202" s="36" t="s">
        <v>2999</v>
      </c>
      <c r="C202" s="432" t="s">
        <v>1710</v>
      </c>
      <c r="D202" s="432"/>
      <c r="E202" s="432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BP202" s="33"/>
      <c r="BQ202" s="41" t="s">
        <v>1710</v>
      </c>
      <c r="BR202" s="34"/>
    </row>
    <row r="203" spans="1:70" s="3" customFormat="1" ht="67.5" x14ac:dyDescent="0.25">
      <c r="A203" s="35" t="s">
        <v>399</v>
      </c>
      <c r="B203" s="36" t="s">
        <v>1701</v>
      </c>
      <c r="C203" s="432" t="s">
        <v>4278</v>
      </c>
      <c r="D203" s="432"/>
      <c r="E203" s="432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BP203" s="33"/>
      <c r="BQ203" s="41" t="s">
        <v>4278</v>
      </c>
      <c r="BR203" s="34"/>
    </row>
    <row r="204" spans="1:70" s="3" customFormat="1" ht="67.5" x14ac:dyDescent="0.25">
      <c r="A204" s="35" t="s">
        <v>401</v>
      </c>
      <c r="B204" s="36" t="s">
        <v>1715</v>
      </c>
      <c r="C204" s="432" t="s">
        <v>4279</v>
      </c>
      <c r="D204" s="432"/>
      <c r="E204" s="432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BP204" s="33"/>
      <c r="BQ204" s="41" t="s">
        <v>4279</v>
      </c>
      <c r="BR204" s="34"/>
    </row>
    <row r="205" spans="1:70" s="3" customFormat="1" ht="67.5" x14ac:dyDescent="0.25">
      <c r="A205" s="35" t="s">
        <v>403</v>
      </c>
      <c r="B205" s="36" t="s">
        <v>1791</v>
      </c>
      <c r="C205" s="432" t="s">
        <v>3002</v>
      </c>
      <c r="D205" s="432"/>
      <c r="E205" s="432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BP205" s="33"/>
      <c r="BQ205" s="41" t="s">
        <v>3002</v>
      </c>
      <c r="BR205" s="34"/>
    </row>
    <row r="206" spans="1:70" s="3" customFormat="1" ht="67.5" x14ac:dyDescent="0.25">
      <c r="A206" s="35" t="s">
        <v>405</v>
      </c>
      <c r="B206" s="36" t="s">
        <v>1776</v>
      </c>
      <c r="C206" s="432" t="s">
        <v>4280</v>
      </c>
      <c r="D206" s="432"/>
      <c r="E206" s="432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BP206" s="33"/>
      <c r="BQ206" s="41" t="s">
        <v>4280</v>
      </c>
      <c r="BR206" s="34"/>
    </row>
    <row r="207" spans="1:70" s="3" customFormat="1" ht="67.5" x14ac:dyDescent="0.25">
      <c r="A207" s="35" t="s">
        <v>407</v>
      </c>
      <c r="B207" s="36" t="s">
        <v>1778</v>
      </c>
      <c r="C207" s="432" t="s">
        <v>4281</v>
      </c>
      <c r="D207" s="432"/>
      <c r="E207" s="432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BP207" s="33"/>
      <c r="BQ207" s="41" t="s">
        <v>4281</v>
      </c>
      <c r="BR207" s="34"/>
    </row>
    <row r="208" spans="1:70" s="3" customFormat="1" ht="67.5" x14ac:dyDescent="0.25">
      <c r="A208" s="35" t="s">
        <v>409</v>
      </c>
      <c r="B208" s="36" t="s">
        <v>1780</v>
      </c>
      <c r="C208" s="432" t="s">
        <v>1781</v>
      </c>
      <c r="D208" s="432"/>
      <c r="E208" s="432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BP208" s="33"/>
      <c r="BQ208" s="41" t="s">
        <v>1781</v>
      </c>
      <c r="BR208" s="34"/>
    </row>
    <row r="209" spans="1:70" s="3" customFormat="1" ht="67.5" x14ac:dyDescent="0.25">
      <c r="A209" s="35" t="s">
        <v>411</v>
      </c>
      <c r="B209" s="36" t="s">
        <v>1776</v>
      </c>
      <c r="C209" s="432" t="s">
        <v>4282</v>
      </c>
      <c r="D209" s="432"/>
      <c r="E209" s="432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BP209" s="33"/>
      <c r="BQ209" s="41" t="s">
        <v>4282</v>
      </c>
      <c r="BR209" s="34"/>
    </row>
    <row r="210" spans="1:70" s="3" customFormat="1" ht="67.5" x14ac:dyDescent="0.25">
      <c r="A210" s="35" t="s">
        <v>413</v>
      </c>
      <c r="B210" s="36" t="s">
        <v>1778</v>
      </c>
      <c r="C210" s="432" t="s">
        <v>4283</v>
      </c>
      <c r="D210" s="432"/>
      <c r="E210" s="432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BP210" s="33"/>
      <c r="BQ210" s="41" t="s">
        <v>4283</v>
      </c>
      <c r="BR210" s="34"/>
    </row>
    <row r="211" spans="1:70" s="3" customFormat="1" ht="67.5" x14ac:dyDescent="0.25">
      <c r="A211" s="35" t="s">
        <v>415</v>
      </c>
      <c r="B211" s="36" t="s">
        <v>1727</v>
      </c>
      <c r="C211" s="432" t="s">
        <v>1728</v>
      </c>
      <c r="D211" s="432"/>
      <c r="E211" s="432"/>
      <c r="F211" s="35" t="s">
        <v>174</v>
      </c>
      <c r="G211" s="56">
        <v>0.11</v>
      </c>
      <c r="H211" s="39" t="s">
        <v>1729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4284</v>
      </c>
      <c r="O211" s="39">
        <v>63.53</v>
      </c>
      <c r="BP211" s="33"/>
      <c r="BQ211" s="41" t="s">
        <v>1728</v>
      </c>
      <c r="BR211" s="34"/>
    </row>
    <row r="212" spans="1:70" s="3" customFormat="1" ht="15" x14ac:dyDescent="0.25">
      <c r="A212" s="42"/>
      <c r="B212" s="43"/>
      <c r="C212" s="44" t="s">
        <v>3005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4285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4286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1734</v>
      </c>
      <c r="C216" s="432" t="s">
        <v>3244</v>
      </c>
      <c r="D216" s="432"/>
      <c r="E216" s="432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BP216" s="33"/>
      <c r="BQ216" s="41" t="s">
        <v>3244</v>
      </c>
      <c r="BR216" s="34"/>
    </row>
    <row r="217" spans="1:70" s="3" customFormat="1" ht="67.5" x14ac:dyDescent="0.25">
      <c r="A217" s="35" t="s">
        <v>426</v>
      </c>
      <c r="B217" s="36" t="s">
        <v>1769</v>
      </c>
      <c r="C217" s="432" t="s">
        <v>3246</v>
      </c>
      <c r="D217" s="432"/>
      <c r="E217" s="432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BP217" s="33"/>
      <c r="BQ217" s="41" t="s">
        <v>3246</v>
      </c>
      <c r="BR217" s="34"/>
    </row>
    <row r="218" spans="1:70" s="3" customFormat="1" ht="67.5" x14ac:dyDescent="0.25">
      <c r="A218" s="35" t="s">
        <v>428</v>
      </c>
      <c r="B218" s="36" t="s">
        <v>1778</v>
      </c>
      <c r="C218" s="432" t="s">
        <v>3247</v>
      </c>
      <c r="D218" s="432"/>
      <c r="E218" s="432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BP218" s="33"/>
      <c r="BQ218" s="41" t="s">
        <v>3247</v>
      </c>
      <c r="BR218" s="34"/>
    </row>
    <row r="219" spans="1:70" s="3" customFormat="1" ht="67.5" x14ac:dyDescent="0.25">
      <c r="A219" s="35" t="s">
        <v>434</v>
      </c>
      <c r="B219" s="36" t="s">
        <v>1801</v>
      </c>
      <c r="C219" s="432" t="s">
        <v>3248</v>
      </c>
      <c r="D219" s="432"/>
      <c r="E219" s="432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BP219" s="33"/>
      <c r="BQ219" s="41" t="s">
        <v>3248</v>
      </c>
      <c r="BR219" s="34"/>
    </row>
    <row r="220" spans="1:70" s="3" customFormat="1" ht="67.5" x14ac:dyDescent="0.25">
      <c r="A220" s="35" t="s">
        <v>438</v>
      </c>
      <c r="B220" s="36" t="s">
        <v>1778</v>
      </c>
      <c r="C220" s="432" t="s">
        <v>1822</v>
      </c>
      <c r="D220" s="432"/>
      <c r="E220" s="432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BP220" s="33"/>
      <c r="BQ220" s="41" t="s">
        <v>1822</v>
      </c>
      <c r="BR220" s="34"/>
    </row>
    <row r="221" spans="1:70" s="3" customFormat="1" ht="67.5" x14ac:dyDescent="0.25">
      <c r="A221" s="35" t="s">
        <v>1457</v>
      </c>
      <c r="B221" s="36" t="s">
        <v>1767</v>
      </c>
      <c r="C221" s="432" t="s">
        <v>1768</v>
      </c>
      <c r="D221" s="432"/>
      <c r="E221" s="432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BP221" s="33"/>
      <c r="BQ221" s="41" t="s">
        <v>1768</v>
      </c>
      <c r="BR221" s="34"/>
    </row>
    <row r="222" spans="1:70" s="3" customFormat="1" ht="67.5" x14ac:dyDescent="0.25">
      <c r="A222" s="35" t="s">
        <v>450</v>
      </c>
      <c r="B222" s="36" t="s">
        <v>1757</v>
      </c>
      <c r="C222" s="432" t="s">
        <v>1758</v>
      </c>
      <c r="D222" s="432"/>
      <c r="E222" s="432"/>
      <c r="F222" s="35" t="s">
        <v>238</v>
      </c>
      <c r="G222" s="56">
        <v>0.95</v>
      </c>
      <c r="H222" s="39" t="s">
        <v>1759</v>
      </c>
      <c r="I222" s="39" t="s">
        <v>1760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4287</v>
      </c>
      <c r="O222" s="39">
        <v>4904</v>
      </c>
      <c r="BP222" s="33"/>
      <c r="BQ222" s="41" t="s">
        <v>1758</v>
      </c>
      <c r="BR222" s="34"/>
    </row>
    <row r="223" spans="1:70" s="3" customFormat="1" ht="15" x14ac:dyDescent="0.25">
      <c r="A223" s="42"/>
      <c r="B223" s="43"/>
      <c r="C223" s="44" t="s">
        <v>4288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4289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4290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BP226" s="33"/>
      <c r="BQ226" s="41"/>
      <c r="BR226" s="34"/>
    </row>
    <row r="227" spans="1:70" s="3" customFormat="1" ht="67.5" x14ac:dyDescent="0.25">
      <c r="A227" s="35" t="s">
        <v>1708</v>
      </c>
      <c r="B227" s="36" t="s">
        <v>1765</v>
      </c>
      <c r="C227" s="432" t="s">
        <v>4163</v>
      </c>
      <c r="D227" s="432"/>
      <c r="E227" s="432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BP227" s="33"/>
      <c r="BQ227" s="41" t="s">
        <v>4163</v>
      </c>
      <c r="BR227" s="34"/>
    </row>
    <row r="228" spans="1:70" s="3" customFormat="1" ht="15" x14ac:dyDescent="0.25">
      <c r="A228" s="42"/>
      <c r="B228" s="43"/>
      <c r="C228" s="44" t="s">
        <v>4291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1773</v>
      </c>
      <c r="C229" s="432" t="s">
        <v>1774</v>
      </c>
      <c r="D229" s="432"/>
      <c r="E229" s="432"/>
      <c r="F229" s="35" t="s">
        <v>1775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BP229" s="33"/>
      <c r="BQ229" s="41" t="s">
        <v>1774</v>
      </c>
      <c r="BR229" s="34"/>
    </row>
    <row r="230" spans="1:70" s="3" customFormat="1" ht="67.5" x14ac:dyDescent="0.25">
      <c r="A230" s="35" t="s">
        <v>464</v>
      </c>
      <c r="B230" s="36" t="s">
        <v>1771</v>
      </c>
      <c r="C230" s="432" t="s">
        <v>2779</v>
      </c>
      <c r="D230" s="432"/>
      <c r="E230" s="432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BP230" s="33"/>
      <c r="BQ230" s="41" t="s">
        <v>2779</v>
      </c>
      <c r="BR230" s="34"/>
    </row>
    <row r="231" spans="1:70" s="3" customFormat="1" ht="67.5" x14ac:dyDescent="0.25">
      <c r="A231" s="35" t="s">
        <v>466</v>
      </c>
      <c r="B231" s="36" t="s">
        <v>1741</v>
      </c>
      <c r="C231" s="432" t="s">
        <v>1784</v>
      </c>
      <c r="D231" s="432"/>
      <c r="E231" s="432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BP231" s="33"/>
      <c r="BQ231" s="41" t="s">
        <v>1784</v>
      </c>
      <c r="BR231" s="34"/>
    </row>
    <row r="232" spans="1:70" s="3" customFormat="1" ht="67.5" x14ac:dyDescent="0.25">
      <c r="A232" s="35" t="s">
        <v>469</v>
      </c>
      <c r="B232" s="36" t="s">
        <v>1743</v>
      </c>
      <c r="C232" s="432" t="s">
        <v>3258</v>
      </c>
      <c r="D232" s="432"/>
      <c r="E232" s="432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BP232" s="33"/>
      <c r="BQ232" s="41" t="s">
        <v>3258</v>
      </c>
      <c r="BR232" s="34"/>
    </row>
    <row r="233" spans="1:70" s="3" customFormat="1" ht="67.5" x14ac:dyDescent="0.25">
      <c r="A233" s="35" t="s">
        <v>478</v>
      </c>
      <c r="B233" s="36" t="s">
        <v>1737</v>
      </c>
      <c r="C233" s="432" t="s">
        <v>3259</v>
      </c>
      <c r="D233" s="432"/>
      <c r="E233" s="432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BP233" s="33"/>
      <c r="BQ233" s="41" t="s">
        <v>3259</v>
      </c>
      <c r="BR233" s="34"/>
    </row>
    <row r="234" spans="1:70" s="3" customFormat="1" ht="67.5" x14ac:dyDescent="0.25">
      <c r="A234" s="35" t="s">
        <v>480</v>
      </c>
      <c r="B234" s="36" t="s">
        <v>3057</v>
      </c>
      <c r="C234" s="432" t="s">
        <v>2839</v>
      </c>
      <c r="D234" s="432"/>
      <c r="E234" s="432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BP234" s="33"/>
      <c r="BQ234" s="41" t="s">
        <v>2839</v>
      </c>
      <c r="BR234" s="34"/>
    </row>
    <row r="235" spans="1:70" s="3" customFormat="1" ht="67.5" x14ac:dyDescent="0.25">
      <c r="A235" s="35" t="s">
        <v>482</v>
      </c>
      <c r="B235" s="36" t="s">
        <v>3057</v>
      </c>
      <c r="C235" s="432" t="s">
        <v>3058</v>
      </c>
      <c r="D235" s="432"/>
      <c r="E235" s="432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BP235" s="33"/>
      <c r="BQ235" s="41" t="s">
        <v>3058</v>
      </c>
      <c r="BR235" s="34"/>
    </row>
    <row r="236" spans="1:70" s="3" customFormat="1" ht="67.5" x14ac:dyDescent="0.25">
      <c r="A236" s="35" t="s">
        <v>484</v>
      </c>
      <c r="B236" s="36" t="s">
        <v>3057</v>
      </c>
      <c r="C236" s="432" t="s">
        <v>3059</v>
      </c>
      <c r="D236" s="432"/>
      <c r="E236" s="432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BP236" s="33"/>
      <c r="BQ236" s="41" t="s">
        <v>3059</v>
      </c>
      <c r="BR236" s="34"/>
    </row>
    <row r="237" spans="1:70" s="3" customFormat="1" ht="67.5" x14ac:dyDescent="0.25">
      <c r="A237" s="35" t="s">
        <v>486</v>
      </c>
      <c r="B237" s="36" t="s">
        <v>1778</v>
      </c>
      <c r="C237" s="432" t="s">
        <v>1884</v>
      </c>
      <c r="D237" s="432"/>
      <c r="E237" s="432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BP237" s="33"/>
      <c r="BQ237" s="41" t="s">
        <v>1884</v>
      </c>
      <c r="BR237" s="34"/>
    </row>
    <row r="238" spans="1:70" s="3" customFormat="1" ht="15" x14ac:dyDescent="0.25">
      <c r="A238" s="445" t="s">
        <v>1823</v>
      </c>
      <c r="B238" s="446"/>
      <c r="C238" s="446"/>
      <c r="D238" s="446"/>
      <c r="E238" s="446"/>
      <c r="F238" s="446"/>
      <c r="G238" s="446"/>
      <c r="H238" s="446"/>
      <c r="I238" s="446"/>
      <c r="J238" s="446"/>
      <c r="K238" s="446"/>
      <c r="L238" s="446"/>
      <c r="M238" s="446"/>
      <c r="N238" s="446"/>
      <c r="O238" s="447"/>
      <c r="BP238" s="33"/>
      <c r="BQ238" s="41"/>
      <c r="BR238" s="34" t="s">
        <v>1823</v>
      </c>
    </row>
    <row r="239" spans="1:70" s="3" customFormat="1" ht="67.5" x14ac:dyDescent="0.25">
      <c r="A239" s="35" t="s">
        <v>487</v>
      </c>
      <c r="B239" s="36" t="s">
        <v>372</v>
      </c>
      <c r="C239" s="432" t="s">
        <v>373</v>
      </c>
      <c r="D239" s="432"/>
      <c r="E239" s="432"/>
      <c r="F239" s="35" t="s">
        <v>374</v>
      </c>
      <c r="G239" s="57">
        <v>1.1987019999999999</v>
      </c>
      <c r="H239" s="39" t="s">
        <v>1696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4292</v>
      </c>
      <c r="O239" s="39">
        <v>587.95000000000005</v>
      </c>
      <c r="BP239" s="33"/>
      <c r="BQ239" s="41" t="s">
        <v>373</v>
      </c>
      <c r="BR239" s="34"/>
    </row>
    <row r="240" spans="1:70" s="3" customFormat="1" ht="15" x14ac:dyDescent="0.25">
      <c r="A240" s="42"/>
      <c r="B240" s="43"/>
      <c r="C240" s="44" t="s">
        <v>4293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4294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4295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2999</v>
      </c>
      <c r="C244" s="432" t="s">
        <v>3872</v>
      </c>
      <c r="D244" s="432"/>
      <c r="E244" s="432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BP244" s="33"/>
      <c r="BQ244" s="41" t="s">
        <v>3872</v>
      </c>
      <c r="BR244" s="34"/>
    </row>
    <row r="245" spans="1:70" s="3" customFormat="1" ht="15" x14ac:dyDescent="0.25">
      <c r="A245" s="42"/>
      <c r="B245" s="43"/>
      <c r="C245" s="44" t="s">
        <v>3000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2999</v>
      </c>
      <c r="C246" s="432" t="s">
        <v>3030</v>
      </c>
      <c r="D246" s="432"/>
      <c r="E246" s="432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BP246" s="33"/>
      <c r="BQ246" s="41" t="s">
        <v>3030</v>
      </c>
      <c r="BR246" s="34"/>
    </row>
    <row r="247" spans="1:70" s="3" customFormat="1" ht="67.5" x14ac:dyDescent="0.25">
      <c r="A247" s="35" t="s">
        <v>492</v>
      </c>
      <c r="B247" s="36" t="s">
        <v>2999</v>
      </c>
      <c r="C247" s="432" t="s">
        <v>4296</v>
      </c>
      <c r="D247" s="432"/>
      <c r="E247" s="432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BP247" s="33"/>
      <c r="BQ247" s="41" t="s">
        <v>4296</v>
      </c>
      <c r="BR247" s="34"/>
    </row>
    <row r="248" spans="1:70" s="3" customFormat="1" ht="67.5" x14ac:dyDescent="0.25">
      <c r="A248" s="35" t="s">
        <v>493</v>
      </c>
      <c r="B248" s="36" t="s">
        <v>1701</v>
      </c>
      <c r="C248" s="432" t="s">
        <v>4278</v>
      </c>
      <c r="D248" s="432"/>
      <c r="E248" s="432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BP248" s="33"/>
      <c r="BQ248" s="41" t="s">
        <v>4278</v>
      </c>
      <c r="BR248" s="34"/>
    </row>
    <row r="249" spans="1:70" s="3" customFormat="1" ht="67.5" x14ac:dyDescent="0.25">
      <c r="A249" s="35" t="s">
        <v>494</v>
      </c>
      <c r="B249" s="36" t="s">
        <v>1715</v>
      </c>
      <c r="C249" s="432" t="s">
        <v>3830</v>
      </c>
      <c r="D249" s="432"/>
      <c r="E249" s="432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BP249" s="33"/>
      <c r="BQ249" s="41" t="s">
        <v>3830</v>
      </c>
      <c r="BR249" s="34"/>
    </row>
    <row r="250" spans="1:70" s="3" customFormat="1" ht="67.5" x14ac:dyDescent="0.25">
      <c r="A250" s="35" t="s">
        <v>495</v>
      </c>
      <c r="B250" s="36" t="s">
        <v>1791</v>
      </c>
      <c r="C250" s="432" t="s">
        <v>3002</v>
      </c>
      <c r="D250" s="432"/>
      <c r="E250" s="432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BP250" s="33"/>
      <c r="BQ250" s="41" t="s">
        <v>3002</v>
      </c>
      <c r="BR250" s="34"/>
    </row>
    <row r="251" spans="1:70" s="3" customFormat="1" ht="67.5" x14ac:dyDescent="0.25">
      <c r="A251" s="35" t="s">
        <v>496</v>
      </c>
      <c r="B251" s="36" t="s">
        <v>1776</v>
      </c>
      <c r="C251" s="432" t="s">
        <v>4280</v>
      </c>
      <c r="D251" s="432"/>
      <c r="E251" s="432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BP251" s="33"/>
      <c r="BQ251" s="41" t="s">
        <v>4280</v>
      </c>
      <c r="BR251" s="34"/>
    </row>
    <row r="252" spans="1:70" s="3" customFormat="1" ht="67.5" x14ac:dyDescent="0.25">
      <c r="A252" s="35" t="s">
        <v>498</v>
      </c>
      <c r="B252" s="36" t="s">
        <v>1778</v>
      </c>
      <c r="C252" s="432" t="s">
        <v>4281</v>
      </c>
      <c r="D252" s="432"/>
      <c r="E252" s="432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BP252" s="33"/>
      <c r="BQ252" s="41" t="s">
        <v>4281</v>
      </c>
      <c r="BR252" s="34"/>
    </row>
    <row r="253" spans="1:70" s="3" customFormat="1" ht="67.5" x14ac:dyDescent="0.25">
      <c r="A253" s="35" t="s">
        <v>500</v>
      </c>
      <c r="B253" s="36" t="s">
        <v>1780</v>
      </c>
      <c r="C253" s="432" t="s">
        <v>1781</v>
      </c>
      <c r="D253" s="432"/>
      <c r="E253" s="432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BP253" s="33"/>
      <c r="BQ253" s="41" t="s">
        <v>1781</v>
      </c>
      <c r="BR253" s="34"/>
    </row>
    <row r="254" spans="1:70" s="3" customFormat="1" ht="67.5" x14ac:dyDescent="0.25">
      <c r="A254" s="35" t="s">
        <v>502</v>
      </c>
      <c r="B254" s="36" t="s">
        <v>1727</v>
      </c>
      <c r="C254" s="432" t="s">
        <v>1728</v>
      </c>
      <c r="D254" s="432"/>
      <c r="E254" s="432"/>
      <c r="F254" s="35" t="s">
        <v>174</v>
      </c>
      <c r="G254" s="56">
        <v>0.64</v>
      </c>
      <c r="H254" s="39" t="s">
        <v>1729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4297</v>
      </c>
      <c r="O254" s="39">
        <v>369.63</v>
      </c>
      <c r="BP254" s="33"/>
      <c r="BQ254" s="41" t="s">
        <v>1728</v>
      </c>
      <c r="BR254" s="34"/>
    </row>
    <row r="255" spans="1:70" s="3" customFormat="1" ht="15" x14ac:dyDescent="0.25">
      <c r="A255" s="42"/>
      <c r="B255" s="43"/>
      <c r="C255" s="44" t="s">
        <v>3038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4298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BP256" s="33"/>
      <c r="BQ256" s="41"/>
      <c r="BR256" s="34"/>
    </row>
    <row r="257" spans="1:70" s="3" customFormat="1" ht="15" x14ac:dyDescent="0.25">
      <c r="A257" s="47"/>
      <c r="B257" s="48"/>
      <c r="C257" s="48"/>
      <c r="D257" s="48"/>
      <c r="E257" s="49" t="s">
        <v>4299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3035</v>
      </c>
      <c r="C259" s="432" t="s">
        <v>3835</v>
      </c>
      <c r="D259" s="432"/>
      <c r="E259" s="432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BP259" s="33"/>
      <c r="BQ259" s="41" t="s">
        <v>3835</v>
      </c>
      <c r="BR259" s="34"/>
    </row>
    <row r="260" spans="1:70" s="3" customFormat="1" ht="67.5" x14ac:dyDescent="0.25">
      <c r="A260" s="35" t="s">
        <v>506</v>
      </c>
      <c r="B260" s="36" t="s">
        <v>1816</v>
      </c>
      <c r="C260" s="432" t="s">
        <v>3299</v>
      </c>
      <c r="D260" s="432"/>
      <c r="E260" s="432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BP260" s="33"/>
      <c r="BQ260" s="41" t="s">
        <v>3299</v>
      </c>
      <c r="BR260" s="34"/>
    </row>
    <row r="261" spans="1:70" s="3" customFormat="1" ht="67.5" x14ac:dyDescent="0.25">
      <c r="A261" s="35" t="s">
        <v>508</v>
      </c>
      <c r="B261" s="36" t="s">
        <v>1778</v>
      </c>
      <c r="C261" s="432" t="s">
        <v>1886</v>
      </c>
      <c r="D261" s="432"/>
      <c r="E261" s="432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BP261" s="33"/>
      <c r="BQ261" s="41" t="s">
        <v>1886</v>
      </c>
      <c r="BR261" s="34"/>
    </row>
    <row r="262" spans="1:70" s="3" customFormat="1" ht="67.5" x14ac:dyDescent="0.25">
      <c r="A262" s="35" t="s">
        <v>510</v>
      </c>
      <c r="B262" s="36" t="s">
        <v>1801</v>
      </c>
      <c r="C262" s="432" t="s">
        <v>3300</v>
      </c>
      <c r="D262" s="432"/>
      <c r="E262" s="432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BP262" s="33"/>
      <c r="BQ262" s="41" t="s">
        <v>3300</v>
      </c>
      <c r="BR262" s="34"/>
    </row>
    <row r="263" spans="1:70" s="3" customFormat="1" ht="67.5" x14ac:dyDescent="0.25">
      <c r="A263" s="35" t="s">
        <v>511</v>
      </c>
      <c r="B263" s="36" t="s">
        <v>1778</v>
      </c>
      <c r="C263" s="432" t="s">
        <v>1822</v>
      </c>
      <c r="D263" s="432"/>
      <c r="E263" s="432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BP263" s="33"/>
      <c r="BQ263" s="41" t="s">
        <v>1822</v>
      </c>
      <c r="BR263" s="34"/>
    </row>
    <row r="264" spans="1:70" s="3" customFormat="1" ht="67.5" x14ac:dyDescent="0.25">
      <c r="A264" s="35" t="s">
        <v>515</v>
      </c>
      <c r="B264" s="36" t="s">
        <v>1780</v>
      </c>
      <c r="C264" s="432" t="s">
        <v>3043</v>
      </c>
      <c r="D264" s="432"/>
      <c r="E264" s="432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BP264" s="33"/>
      <c r="BQ264" s="41" t="s">
        <v>3043</v>
      </c>
      <c r="BR264" s="34"/>
    </row>
    <row r="265" spans="1:70" s="3" customFormat="1" ht="67.5" x14ac:dyDescent="0.25">
      <c r="A265" s="35" t="s">
        <v>517</v>
      </c>
      <c r="B265" s="36" t="s">
        <v>1727</v>
      </c>
      <c r="C265" s="432" t="s">
        <v>1728</v>
      </c>
      <c r="D265" s="432"/>
      <c r="E265" s="432"/>
      <c r="F265" s="35" t="s">
        <v>174</v>
      </c>
      <c r="G265" s="56">
        <v>0.21</v>
      </c>
      <c r="H265" s="39" t="s">
        <v>1729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4300</v>
      </c>
      <c r="O265" s="39">
        <v>121.28</v>
      </c>
      <c r="BP265" s="33"/>
      <c r="BQ265" s="41" t="s">
        <v>1728</v>
      </c>
      <c r="BR265" s="34"/>
    </row>
    <row r="266" spans="1:70" s="3" customFormat="1" ht="1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4301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4302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3035</v>
      </c>
      <c r="C270" s="432" t="s">
        <v>3244</v>
      </c>
      <c r="D270" s="432"/>
      <c r="E270" s="432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BP270" s="33"/>
      <c r="BQ270" s="41" t="s">
        <v>3244</v>
      </c>
      <c r="BR270" s="34"/>
    </row>
    <row r="271" spans="1:70" s="3" customFormat="1" ht="67.5" x14ac:dyDescent="0.25">
      <c r="A271" s="35" t="s">
        <v>1785</v>
      </c>
      <c r="B271" s="36" t="s">
        <v>1769</v>
      </c>
      <c r="C271" s="432" t="s">
        <v>3246</v>
      </c>
      <c r="D271" s="432"/>
      <c r="E271" s="432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BP271" s="33"/>
      <c r="BQ271" s="41" t="s">
        <v>3246</v>
      </c>
      <c r="BR271" s="34"/>
    </row>
    <row r="272" spans="1:70" s="3" customFormat="1" ht="67.5" x14ac:dyDescent="0.25">
      <c r="A272" s="35" t="s">
        <v>529</v>
      </c>
      <c r="B272" s="36" t="s">
        <v>1778</v>
      </c>
      <c r="C272" s="432" t="s">
        <v>3247</v>
      </c>
      <c r="D272" s="432"/>
      <c r="E272" s="432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BP272" s="33"/>
      <c r="BQ272" s="41" t="s">
        <v>3247</v>
      </c>
      <c r="BR272" s="34"/>
    </row>
    <row r="273" spans="1:70" s="3" customFormat="1" ht="67.5" x14ac:dyDescent="0.25">
      <c r="A273" s="35" t="s">
        <v>531</v>
      </c>
      <c r="B273" s="36" t="s">
        <v>1801</v>
      </c>
      <c r="C273" s="432" t="s">
        <v>3248</v>
      </c>
      <c r="D273" s="432"/>
      <c r="E273" s="432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BP273" s="33"/>
      <c r="BQ273" s="41" t="s">
        <v>3248</v>
      </c>
      <c r="BR273" s="34"/>
    </row>
    <row r="274" spans="1:70" s="3" customFormat="1" ht="67.5" x14ac:dyDescent="0.25">
      <c r="A274" s="35" t="s">
        <v>533</v>
      </c>
      <c r="B274" s="36" t="s">
        <v>1778</v>
      </c>
      <c r="C274" s="432" t="s">
        <v>1822</v>
      </c>
      <c r="D274" s="432"/>
      <c r="E274" s="432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BP274" s="33"/>
      <c r="BQ274" s="41" t="s">
        <v>1822</v>
      </c>
      <c r="BR274" s="34"/>
    </row>
    <row r="275" spans="1:70" s="3" customFormat="1" ht="67.5" x14ac:dyDescent="0.25">
      <c r="A275" s="35" t="s">
        <v>541</v>
      </c>
      <c r="B275" s="36" t="s">
        <v>1757</v>
      </c>
      <c r="C275" s="432" t="s">
        <v>1758</v>
      </c>
      <c r="D275" s="432"/>
      <c r="E275" s="432"/>
      <c r="F275" s="35" t="s">
        <v>238</v>
      </c>
      <c r="G275" s="56">
        <v>1.05</v>
      </c>
      <c r="H275" s="39" t="s">
        <v>1759</v>
      </c>
      <c r="I275" s="39" t="s">
        <v>1760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4303</v>
      </c>
      <c r="O275" s="39">
        <v>5420.21</v>
      </c>
      <c r="BP275" s="33"/>
      <c r="BQ275" s="41" t="s">
        <v>1758</v>
      </c>
      <c r="BR275" s="34"/>
    </row>
    <row r="276" spans="1:70" s="3" customFormat="1" ht="1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  <c r="BR276" s="34"/>
    </row>
    <row r="277" spans="1:70" s="3" customFormat="1" ht="15" x14ac:dyDescent="0.25">
      <c r="A277" s="47"/>
      <c r="B277" s="48"/>
      <c r="C277" s="48"/>
      <c r="D277" s="48"/>
      <c r="E277" s="49" t="s">
        <v>4304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4305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2281</v>
      </c>
      <c r="C280" s="432" t="s">
        <v>4183</v>
      </c>
      <c r="D280" s="432"/>
      <c r="E280" s="432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BP280" s="33"/>
      <c r="BQ280" s="41" t="s">
        <v>4183</v>
      </c>
      <c r="BR280" s="34"/>
    </row>
    <row r="281" spans="1:70" s="3" customFormat="1" ht="15" x14ac:dyDescent="0.25">
      <c r="A281" s="42"/>
      <c r="B281" s="43"/>
      <c r="C281" s="44" t="s">
        <v>4306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1773</v>
      </c>
      <c r="C282" s="432" t="s">
        <v>1774</v>
      </c>
      <c r="D282" s="432"/>
      <c r="E282" s="432"/>
      <c r="F282" s="35" t="s">
        <v>1775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BP282" s="33"/>
      <c r="BQ282" s="41" t="s">
        <v>1774</v>
      </c>
      <c r="BR282" s="34"/>
    </row>
    <row r="283" spans="1:70" s="3" customFormat="1" ht="67.5" x14ac:dyDescent="0.25">
      <c r="A283" s="35" t="s">
        <v>554</v>
      </c>
      <c r="B283" s="36" t="s">
        <v>1771</v>
      </c>
      <c r="C283" s="432" t="s">
        <v>2779</v>
      </c>
      <c r="D283" s="432"/>
      <c r="E283" s="432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BP283" s="33"/>
      <c r="BQ283" s="41" t="s">
        <v>2779</v>
      </c>
      <c r="BR283" s="34"/>
    </row>
    <row r="284" spans="1:70" s="3" customFormat="1" ht="67.5" x14ac:dyDescent="0.25">
      <c r="A284" s="35" t="s">
        <v>556</v>
      </c>
      <c r="B284" s="36" t="s">
        <v>1741</v>
      </c>
      <c r="C284" s="432" t="s">
        <v>1784</v>
      </c>
      <c r="D284" s="432"/>
      <c r="E284" s="432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BP284" s="33"/>
      <c r="BQ284" s="41" t="s">
        <v>1784</v>
      </c>
      <c r="BR284" s="34"/>
    </row>
    <row r="285" spans="1:70" s="3" customFormat="1" ht="67.5" x14ac:dyDescent="0.25">
      <c r="A285" s="35" t="s">
        <v>558</v>
      </c>
      <c r="B285" s="36" t="s">
        <v>1743</v>
      </c>
      <c r="C285" s="432" t="s">
        <v>3258</v>
      </c>
      <c r="D285" s="432"/>
      <c r="E285" s="432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BP285" s="33"/>
      <c r="BQ285" s="41" t="s">
        <v>3258</v>
      </c>
      <c r="BR285" s="34"/>
    </row>
    <row r="286" spans="1:70" s="3" customFormat="1" ht="67.5" x14ac:dyDescent="0.25">
      <c r="A286" s="35" t="s">
        <v>567</v>
      </c>
      <c r="B286" s="36" t="s">
        <v>1737</v>
      </c>
      <c r="C286" s="432" t="s">
        <v>3259</v>
      </c>
      <c r="D286" s="432"/>
      <c r="E286" s="432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BP286" s="33"/>
      <c r="BQ286" s="41" t="s">
        <v>3259</v>
      </c>
      <c r="BR286" s="34"/>
    </row>
    <row r="287" spans="1:70" s="3" customFormat="1" ht="67.5" x14ac:dyDescent="0.25">
      <c r="A287" s="35" t="s">
        <v>569</v>
      </c>
      <c r="B287" s="36" t="s">
        <v>3057</v>
      </c>
      <c r="C287" s="432" t="s">
        <v>2839</v>
      </c>
      <c r="D287" s="432"/>
      <c r="E287" s="432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BP287" s="33"/>
      <c r="BQ287" s="41" t="s">
        <v>2839</v>
      </c>
      <c r="BR287" s="34"/>
    </row>
    <row r="288" spans="1:70" s="3" customFormat="1" ht="67.5" x14ac:dyDescent="0.25">
      <c r="A288" s="35" t="s">
        <v>1808</v>
      </c>
      <c r="B288" s="36" t="s">
        <v>3057</v>
      </c>
      <c r="C288" s="432" t="s">
        <v>3058</v>
      </c>
      <c r="D288" s="432"/>
      <c r="E288" s="432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BP288" s="33"/>
      <c r="BQ288" s="41" t="s">
        <v>3058</v>
      </c>
      <c r="BR288" s="34"/>
    </row>
    <row r="289" spans="1:72" s="3" customFormat="1" ht="67.5" x14ac:dyDescent="0.25">
      <c r="A289" s="35" t="s">
        <v>577</v>
      </c>
      <c r="B289" s="36" t="s">
        <v>3057</v>
      </c>
      <c r="C289" s="432" t="s">
        <v>3059</v>
      </c>
      <c r="D289" s="432"/>
      <c r="E289" s="432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BP289" s="33"/>
      <c r="BQ289" s="41" t="s">
        <v>3059</v>
      </c>
      <c r="BR289" s="34"/>
    </row>
    <row r="290" spans="1:72" s="3" customFormat="1" ht="67.5" x14ac:dyDescent="0.25">
      <c r="A290" s="35" t="s">
        <v>1812</v>
      </c>
      <c r="B290" s="36" t="s">
        <v>1778</v>
      </c>
      <c r="C290" s="432" t="s">
        <v>1884</v>
      </c>
      <c r="D290" s="432"/>
      <c r="E290" s="432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BP290" s="33"/>
      <c r="BQ290" s="41" t="s">
        <v>1884</v>
      </c>
      <c r="BR290" s="34"/>
    </row>
    <row r="291" spans="1:72" s="3" customFormat="1" ht="22.5" x14ac:dyDescent="0.25">
      <c r="A291" s="440" t="s">
        <v>938</v>
      </c>
      <c r="B291" s="441"/>
      <c r="C291" s="441"/>
      <c r="D291" s="441"/>
      <c r="E291" s="441"/>
      <c r="F291" s="441"/>
      <c r="G291" s="441"/>
      <c r="H291" s="441"/>
      <c r="I291" s="441"/>
      <c r="J291" s="441"/>
      <c r="K291" s="442"/>
      <c r="L291" s="39">
        <v>12051861.18</v>
      </c>
      <c r="M291" s="39">
        <v>489798.93</v>
      </c>
      <c r="N291" s="39" t="s">
        <v>4307</v>
      </c>
      <c r="O291" s="39">
        <v>11150385.75</v>
      </c>
      <c r="BS291" s="41" t="s">
        <v>938</v>
      </c>
    </row>
    <row r="292" spans="1:72" s="3" customFormat="1" ht="15" x14ac:dyDescent="0.25">
      <c r="A292" s="440" t="s">
        <v>940</v>
      </c>
      <c r="B292" s="441"/>
      <c r="C292" s="441"/>
      <c r="D292" s="441"/>
      <c r="E292" s="441"/>
      <c r="F292" s="441"/>
      <c r="G292" s="441"/>
      <c r="H292" s="441"/>
      <c r="I292" s="441"/>
      <c r="J292" s="441"/>
      <c r="K292" s="442"/>
      <c r="L292" s="39">
        <v>489940.73</v>
      </c>
      <c r="M292" s="39"/>
      <c r="N292" s="39"/>
      <c r="O292" s="39"/>
      <c r="BS292" s="41" t="s">
        <v>940</v>
      </c>
    </row>
    <row r="293" spans="1:72" s="3" customFormat="1" ht="15" x14ac:dyDescent="0.25">
      <c r="A293" s="437" t="s">
        <v>941</v>
      </c>
      <c r="B293" s="438"/>
      <c r="C293" s="438"/>
      <c r="D293" s="438"/>
      <c r="E293" s="438"/>
      <c r="F293" s="438"/>
      <c r="G293" s="438"/>
      <c r="H293" s="438"/>
      <c r="I293" s="438"/>
      <c r="J293" s="438"/>
      <c r="K293" s="439"/>
      <c r="L293" s="61"/>
      <c r="M293" s="61"/>
      <c r="N293" s="61"/>
      <c r="O293" s="61"/>
      <c r="BS293" s="41"/>
      <c r="BT293" s="2" t="s">
        <v>941</v>
      </c>
    </row>
    <row r="294" spans="1:72" s="3" customFormat="1" ht="15" x14ac:dyDescent="0.25">
      <c r="A294" s="437" t="s">
        <v>4308</v>
      </c>
      <c r="B294" s="438"/>
      <c r="C294" s="438"/>
      <c r="D294" s="438"/>
      <c r="E294" s="438"/>
      <c r="F294" s="438"/>
      <c r="G294" s="438"/>
      <c r="H294" s="438"/>
      <c r="I294" s="438"/>
      <c r="J294" s="438"/>
      <c r="K294" s="439"/>
      <c r="L294" s="61">
        <v>54720.53</v>
      </c>
      <c r="M294" s="61"/>
      <c r="N294" s="61"/>
      <c r="O294" s="61"/>
      <c r="BS294" s="41"/>
      <c r="BT294" s="2" t="s">
        <v>4308</v>
      </c>
    </row>
    <row r="295" spans="1:72" s="3" customFormat="1" ht="15" x14ac:dyDescent="0.25">
      <c r="A295" s="437" t="s">
        <v>4309</v>
      </c>
      <c r="B295" s="438"/>
      <c r="C295" s="438"/>
      <c r="D295" s="438"/>
      <c r="E295" s="438"/>
      <c r="F295" s="438"/>
      <c r="G295" s="438"/>
      <c r="H295" s="438"/>
      <c r="I295" s="438"/>
      <c r="J295" s="438"/>
      <c r="K295" s="439"/>
      <c r="L295" s="61">
        <v>57313.26</v>
      </c>
      <c r="M295" s="61"/>
      <c r="N295" s="61"/>
      <c r="O295" s="61"/>
      <c r="BS295" s="41"/>
      <c r="BT295" s="2" t="s">
        <v>4309</v>
      </c>
    </row>
    <row r="296" spans="1:72" s="3" customFormat="1" ht="15" x14ac:dyDescent="0.25">
      <c r="A296" s="437" t="s">
        <v>4310</v>
      </c>
      <c r="B296" s="438"/>
      <c r="C296" s="438"/>
      <c r="D296" s="438"/>
      <c r="E296" s="438"/>
      <c r="F296" s="438"/>
      <c r="G296" s="438"/>
      <c r="H296" s="438"/>
      <c r="I296" s="438"/>
      <c r="J296" s="438"/>
      <c r="K296" s="439"/>
      <c r="L296" s="61">
        <v>377906.94</v>
      </c>
      <c r="M296" s="61"/>
      <c r="N296" s="61"/>
      <c r="O296" s="61"/>
      <c r="BS296" s="41"/>
      <c r="BT296" s="2" t="s">
        <v>4310</v>
      </c>
    </row>
    <row r="297" spans="1:72" s="3" customFormat="1" ht="15" x14ac:dyDescent="0.25">
      <c r="A297" s="440" t="s">
        <v>945</v>
      </c>
      <c r="B297" s="441"/>
      <c r="C297" s="441"/>
      <c r="D297" s="441"/>
      <c r="E297" s="441"/>
      <c r="F297" s="441"/>
      <c r="G297" s="441"/>
      <c r="H297" s="441"/>
      <c r="I297" s="441"/>
      <c r="J297" s="441"/>
      <c r="K297" s="442"/>
      <c r="L297" s="39">
        <v>255261.61</v>
      </c>
      <c r="M297" s="39"/>
      <c r="N297" s="39"/>
      <c r="O297" s="39"/>
      <c r="BS297" s="41" t="s">
        <v>945</v>
      </c>
    </row>
    <row r="298" spans="1:72" s="3" customFormat="1" ht="15" x14ac:dyDescent="0.25">
      <c r="A298" s="437" t="s">
        <v>941</v>
      </c>
      <c r="B298" s="438"/>
      <c r="C298" s="438"/>
      <c r="D298" s="438"/>
      <c r="E298" s="438"/>
      <c r="F298" s="438"/>
      <c r="G298" s="438"/>
      <c r="H298" s="438"/>
      <c r="I298" s="438"/>
      <c r="J298" s="438"/>
      <c r="K298" s="439"/>
      <c r="L298" s="61"/>
      <c r="M298" s="61"/>
      <c r="N298" s="61"/>
      <c r="O298" s="61"/>
      <c r="BS298" s="41"/>
      <c r="BT298" s="2" t="s">
        <v>941</v>
      </c>
    </row>
    <row r="299" spans="1:72" s="3" customFormat="1" ht="15" x14ac:dyDescent="0.25">
      <c r="A299" s="437" t="s">
        <v>4311</v>
      </c>
      <c r="B299" s="438"/>
      <c r="C299" s="438"/>
      <c r="D299" s="438"/>
      <c r="E299" s="438"/>
      <c r="F299" s="438"/>
      <c r="G299" s="438"/>
      <c r="H299" s="438"/>
      <c r="I299" s="438"/>
      <c r="J299" s="438"/>
      <c r="K299" s="439"/>
      <c r="L299" s="61">
        <v>24593.5</v>
      </c>
      <c r="M299" s="61"/>
      <c r="N299" s="61"/>
      <c r="O299" s="61"/>
      <c r="BS299" s="41"/>
      <c r="BT299" s="2" t="s">
        <v>4311</v>
      </c>
    </row>
    <row r="300" spans="1:72" s="3" customFormat="1" ht="15" x14ac:dyDescent="0.25">
      <c r="A300" s="437" t="s">
        <v>4312</v>
      </c>
      <c r="B300" s="438"/>
      <c r="C300" s="438"/>
      <c r="D300" s="438"/>
      <c r="E300" s="438"/>
      <c r="F300" s="438"/>
      <c r="G300" s="438"/>
      <c r="H300" s="438"/>
      <c r="I300" s="438"/>
      <c r="J300" s="438"/>
      <c r="K300" s="439"/>
      <c r="L300" s="61">
        <v>198693.34</v>
      </c>
      <c r="M300" s="61"/>
      <c r="N300" s="61"/>
      <c r="O300" s="61"/>
      <c r="BS300" s="41"/>
      <c r="BT300" s="2" t="s">
        <v>4312</v>
      </c>
    </row>
    <row r="301" spans="1:72" s="3" customFormat="1" ht="15" x14ac:dyDescent="0.25">
      <c r="A301" s="437" t="s">
        <v>4313</v>
      </c>
      <c r="B301" s="438"/>
      <c r="C301" s="438"/>
      <c r="D301" s="438"/>
      <c r="E301" s="438"/>
      <c r="F301" s="438"/>
      <c r="G301" s="438"/>
      <c r="H301" s="438"/>
      <c r="I301" s="438"/>
      <c r="J301" s="438"/>
      <c r="K301" s="439"/>
      <c r="L301" s="61">
        <v>31974.77</v>
      </c>
      <c r="M301" s="61"/>
      <c r="N301" s="61"/>
      <c r="O301" s="61"/>
      <c r="BS301" s="41"/>
      <c r="BT301" s="2" t="s">
        <v>4313</v>
      </c>
    </row>
    <row r="302" spans="1:72" s="3" customFormat="1" ht="15" x14ac:dyDescent="0.25">
      <c r="A302" s="440" t="s">
        <v>951</v>
      </c>
      <c r="B302" s="441"/>
      <c r="C302" s="441"/>
      <c r="D302" s="441"/>
      <c r="E302" s="441"/>
      <c r="F302" s="441"/>
      <c r="G302" s="441"/>
      <c r="H302" s="441"/>
      <c r="I302" s="441"/>
      <c r="J302" s="441"/>
      <c r="K302" s="442"/>
      <c r="L302" s="39"/>
      <c r="M302" s="39"/>
      <c r="N302" s="39"/>
      <c r="O302" s="39"/>
      <c r="BS302" s="41" t="s">
        <v>951</v>
      </c>
    </row>
    <row r="303" spans="1:72" s="3" customFormat="1" ht="15" x14ac:dyDescent="0.25">
      <c r="A303" s="437" t="s">
        <v>952</v>
      </c>
      <c r="B303" s="438"/>
      <c r="C303" s="438"/>
      <c r="D303" s="438"/>
      <c r="E303" s="438"/>
      <c r="F303" s="438"/>
      <c r="G303" s="438"/>
      <c r="H303" s="438"/>
      <c r="I303" s="438"/>
      <c r="J303" s="438"/>
      <c r="K303" s="439"/>
      <c r="L303" s="61"/>
      <c r="M303" s="61"/>
      <c r="N303" s="61"/>
      <c r="O303" s="61"/>
      <c r="BS303" s="41"/>
      <c r="BT303" s="2" t="s">
        <v>952</v>
      </c>
    </row>
    <row r="304" spans="1:72" s="3" customFormat="1" ht="15" x14ac:dyDescent="0.25">
      <c r="A304" s="437" t="s">
        <v>2007</v>
      </c>
      <c r="B304" s="438"/>
      <c r="C304" s="438"/>
      <c r="D304" s="438"/>
      <c r="E304" s="438"/>
      <c r="F304" s="438"/>
      <c r="G304" s="438"/>
      <c r="H304" s="438"/>
      <c r="I304" s="438"/>
      <c r="J304" s="438"/>
      <c r="K304" s="439"/>
      <c r="L304" s="61"/>
      <c r="M304" s="61"/>
      <c r="N304" s="61"/>
      <c r="O304" s="61"/>
      <c r="BS304" s="41"/>
      <c r="BT304" s="2" t="s">
        <v>2007</v>
      </c>
    </row>
    <row r="305" spans="1:72" s="3" customFormat="1" ht="15" x14ac:dyDescent="0.25">
      <c r="A305" s="437" t="s">
        <v>4314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9"/>
      <c r="L305" s="61">
        <v>11047851.689999999</v>
      </c>
      <c r="M305" s="61"/>
      <c r="N305" s="61"/>
      <c r="O305" s="61">
        <v>11047851.689999999</v>
      </c>
      <c r="BS305" s="41"/>
      <c r="BT305" s="2" t="s">
        <v>4314</v>
      </c>
    </row>
    <row r="306" spans="1:72" s="3" customFormat="1" ht="15" x14ac:dyDescent="0.25">
      <c r="A306" s="437" t="s">
        <v>2012</v>
      </c>
      <c r="B306" s="438"/>
      <c r="C306" s="438"/>
      <c r="D306" s="438"/>
      <c r="E306" s="438"/>
      <c r="F306" s="438"/>
      <c r="G306" s="438"/>
      <c r="H306" s="438"/>
      <c r="I306" s="438"/>
      <c r="J306" s="438"/>
      <c r="K306" s="439"/>
      <c r="L306" s="61"/>
      <c r="M306" s="61"/>
      <c r="N306" s="61"/>
      <c r="O306" s="61"/>
      <c r="BS306" s="41"/>
      <c r="BT306" s="2" t="s">
        <v>2012</v>
      </c>
    </row>
    <row r="307" spans="1:72" s="3" customFormat="1" ht="15" x14ac:dyDescent="0.25">
      <c r="A307" s="437" t="s">
        <v>4315</v>
      </c>
      <c r="B307" s="438"/>
      <c r="C307" s="438"/>
      <c r="D307" s="438"/>
      <c r="E307" s="438"/>
      <c r="F307" s="438"/>
      <c r="G307" s="438"/>
      <c r="H307" s="438"/>
      <c r="I307" s="438"/>
      <c r="J307" s="438"/>
      <c r="K307" s="439"/>
      <c r="L307" s="61">
        <v>115665.12</v>
      </c>
      <c r="M307" s="61">
        <v>61483.74</v>
      </c>
      <c r="N307" s="61"/>
      <c r="O307" s="61">
        <v>54181.38</v>
      </c>
      <c r="BS307" s="41"/>
      <c r="BT307" s="2" t="s">
        <v>4315</v>
      </c>
    </row>
    <row r="308" spans="1:72" s="3" customFormat="1" ht="15" x14ac:dyDescent="0.25">
      <c r="A308" s="437" t="s">
        <v>4316</v>
      </c>
      <c r="B308" s="438"/>
      <c r="C308" s="438"/>
      <c r="D308" s="438"/>
      <c r="E308" s="438"/>
      <c r="F308" s="438"/>
      <c r="G308" s="438"/>
      <c r="H308" s="438"/>
      <c r="I308" s="438"/>
      <c r="J308" s="438"/>
      <c r="K308" s="439"/>
      <c r="L308" s="61">
        <v>54720.53</v>
      </c>
      <c r="M308" s="61"/>
      <c r="N308" s="61"/>
      <c r="O308" s="61"/>
      <c r="BS308" s="41"/>
      <c r="BT308" s="2" t="s">
        <v>4316</v>
      </c>
    </row>
    <row r="309" spans="1:72" s="3" customFormat="1" ht="15" x14ac:dyDescent="0.25">
      <c r="A309" s="437" t="s">
        <v>4317</v>
      </c>
      <c r="B309" s="438"/>
      <c r="C309" s="438"/>
      <c r="D309" s="438"/>
      <c r="E309" s="438"/>
      <c r="F309" s="438"/>
      <c r="G309" s="438"/>
      <c r="H309" s="438"/>
      <c r="I309" s="438"/>
      <c r="J309" s="438"/>
      <c r="K309" s="439"/>
      <c r="L309" s="61">
        <v>24593.5</v>
      </c>
      <c r="M309" s="61"/>
      <c r="N309" s="61"/>
      <c r="O309" s="61"/>
      <c r="BS309" s="41"/>
      <c r="BT309" s="2" t="s">
        <v>4317</v>
      </c>
    </row>
    <row r="310" spans="1:72" s="3" customFormat="1" ht="15" x14ac:dyDescent="0.25">
      <c r="A310" s="437" t="s">
        <v>957</v>
      </c>
      <c r="B310" s="438"/>
      <c r="C310" s="438"/>
      <c r="D310" s="438"/>
      <c r="E310" s="438"/>
      <c r="F310" s="438"/>
      <c r="G310" s="438"/>
      <c r="H310" s="438"/>
      <c r="I310" s="438"/>
      <c r="J310" s="438"/>
      <c r="K310" s="439"/>
      <c r="L310" s="61">
        <v>194979.15</v>
      </c>
      <c r="M310" s="61"/>
      <c r="N310" s="61"/>
      <c r="O310" s="61"/>
      <c r="BS310" s="41"/>
      <c r="BT310" s="2" t="s">
        <v>957</v>
      </c>
    </row>
    <row r="311" spans="1:72" s="3" customFormat="1" ht="15" x14ac:dyDescent="0.25">
      <c r="A311" s="437" t="s">
        <v>958</v>
      </c>
      <c r="B311" s="438"/>
      <c r="C311" s="438"/>
      <c r="D311" s="438"/>
      <c r="E311" s="438"/>
      <c r="F311" s="438"/>
      <c r="G311" s="438"/>
      <c r="H311" s="438"/>
      <c r="I311" s="438"/>
      <c r="J311" s="438"/>
      <c r="K311" s="439"/>
      <c r="L311" s="61">
        <v>11242830.84</v>
      </c>
      <c r="M311" s="61"/>
      <c r="N311" s="61"/>
      <c r="O311" s="61"/>
      <c r="BS311" s="41"/>
      <c r="BT311" s="2" t="s">
        <v>958</v>
      </c>
    </row>
    <row r="312" spans="1:72" s="3" customFormat="1" ht="15" x14ac:dyDescent="0.25">
      <c r="A312" s="437" t="s">
        <v>959</v>
      </c>
      <c r="B312" s="438"/>
      <c r="C312" s="438"/>
      <c r="D312" s="438"/>
      <c r="E312" s="438"/>
      <c r="F312" s="438"/>
      <c r="G312" s="438"/>
      <c r="H312" s="438"/>
      <c r="I312" s="438"/>
      <c r="J312" s="438"/>
      <c r="K312" s="439"/>
      <c r="L312" s="61"/>
      <c r="M312" s="61"/>
      <c r="N312" s="61"/>
      <c r="O312" s="61"/>
      <c r="BS312" s="41"/>
      <c r="BT312" s="2" t="s">
        <v>959</v>
      </c>
    </row>
    <row r="313" spans="1:72" s="3" customFormat="1" ht="15" x14ac:dyDescent="0.25">
      <c r="A313" s="437" t="s">
        <v>960</v>
      </c>
      <c r="B313" s="438"/>
      <c r="C313" s="438"/>
      <c r="D313" s="438"/>
      <c r="E313" s="438"/>
      <c r="F313" s="438"/>
      <c r="G313" s="438"/>
      <c r="H313" s="438"/>
      <c r="I313" s="438"/>
      <c r="J313" s="438"/>
      <c r="K313" s="439"/>
      <c r="L313" s="61"/>
      <c r="M313" s="61"/>
      <c r="N313" s="61"/>
      <c r="O313" s="61"/>
      <c r="BS313" s="41"/>
      <c r="BT313" s="2" t="s">
        <v>960</v>
      </c>
    </row>
    <row r="314" spans="1:72" s="3" customFormat="1" ht="22.5" x14ac:dyDescent="0.25">
      <c r="A314" s="437" t="s">
        <v>4318</v>
      </c>
      <c r="B314" s="438"/>
      <c r="C314" s="438"/>
      <c r="D314" s="438"/>
      <c r="E314" s="438"/>
      <c r="F314" s="438"/>
      <c r="G314" s="438"/>
      <c r="H314" s="438"/>
      <c r="I314" s="438"/>
      <c r="J314" s="438"/>
      <c r="K314" s="439"/>
      <c r="L314" s="61">
        <v>515564.76</v>
      </c>
      <c r="M314" s="61">
        <v>367985.44</v>
      </c>
      <c r="N314" s="61" t="s">
        <v>4307</v>
      </c>
      <c r="O314" s="61">
        <v>46056.89</v>
      </c>
      <c r="BS314" s="41"/>
      <c r="BT314" s="2" t="s">
        <v>4318</v>
      </c>
    </row>
    <row r="315" spans="1:72" s="3" customFormat="1" ht="15" x14ac:dyDescent="0.25">
      <c r="A315" s="437" t="s">
        <v>4319</v>
      </c>
      <c r="B315" s="438"/>
      <c r="C315" s="438"/>
      <c r="D315" s="438"/>
      <c r="E315" s="438"/>
      <c r="F315" s="438"/>
      <c r="G315" s="438"/>
      <c r="H315" s="438"/>
      <c r="I315" s="438"/>
      <c r="J315" s="438"/>
      <c r="K315" s="439"/>
      <c r="L315" s="61">
        <v>377906.94</v>
      </c>
      <c r="M315" s="61"/>
      <c r="N315" s="61"/>
      <c r="O315" s="61"/>
      <c r="BS315" s="41"/>
      <c r="BT315" s="2" t="s">
        <v>4319</v>
      </c>
    </row>
    <row r="316" spans="1:72" s="3" customFormat="1" ht="15" x14ac:dyDescent="0.25">
      <c r="A316" s="437" t="s">
        <v>4320</v>
      </c>
      <c r="B316" s="438"/>
      <c r="C316" s="438"/>
      <c r="D316" s="438"/>
      <c r="E316" s="438"/>
      <c r="F316" s="438"/>
      <c r="G316" s="438"/>
      <c r="H316" s="438"/>
      <c r="I316" s="438"/>
      <c r="J316" s="438"/>
      <c r="K316" s="439"/>
      <c r="L316" s="61">
        <v>198693.34</v>
      </c>
      <c r="M316" s="61"/>
      <c r="N316" s="61"/>
      <c r="O316" s="61"/>
      <c r="BS316" s="41"/>
      <c r="BT316" s="2" t="s">
        <v>4320</v>
      </c>
    </row>
    <row r="317" spans="1:72" s="3" customFormat="1" ht="15" x14ac:dyDescent="0.25">
      <c r="A317" s="437" t="s">
        <v>957</v>
      </c>
      <c r="B317" s="438"/>
      <c r="C317" s="438"/>
      <c r="D317" s="438"/>
      <c r="E317" s="438"/>
      <c r="F317" s="438"/>
      <c r="G317" s="438"/>
      <c r="H317" s="438"/>
      <c r="I317" s="438"/>
      <c r="J317" s="438"/>
      <c r="K317" s="439"/>
      <c r="L317" s="61">
        <v>1092165.04</v>
      </c>
      <c r="M317" s="61"/>
      <c r="N317" s="61"/>
      <c r="O317" s="61"/>
      <c r="BS317" s="41"/>
      <c r="BT317" s="2" t="s">
        <v>957</v>
      </c>
    </row>
    <row r="318" spans="1:72" s="3" customFormat="1" ht="15" x14ac:dyDescent="0.25">
      <c r="A318" s="437" t="s">
        <v>979</v>
      </c>
      <c r="B318" s="438"/>
      <c r="C318" s="438"/>
      <c r="D318" s="438"/>
      <c r="E318" s="438"/>
      <c r="F318" s="438"/>
      <c r="G318" s="438"/>
      <c r="H318" s="438"/>
      <c r="I318" s="438"/>
      <c r="J318" s="438"/>
      <c r="K318" s="439"/>
      <c r="L318" s="61"/>
      <c r="M318" s="61"/>
      <c r="N318" s="61"/>
      <c r="O318" s="61"/>
      <c r="BS318" s="41"/>
      <c r="BT318" s="2" t="s">
        <v>979</v>
      </c>
    </row>
    <row r="319" spans="1:72" s="3" customFormat="1" ht="15" x14ac:dyDescent="0.25">
      <c r="A319" s="437" t="s">
        <v>4321</v>
      </c>
      <c r="B319" s="438"/>
      <c r="C319" s="438"/>
      <c r="D319" s="438"/>
      <c r="E319" s="438"/>
      <c r="F319" s="438"/>
      <c r="G319" s="438"/>
      <c r="H319" s="438"/>
      <c r="I319" s="438"/>
      <c r="J319" s="438"/>
      <c r="K319" s="439"/>
      <c r="L319" s="61">
        <v>62625.54</v>
      </c>
      <c r="M319" s="61">
        <v>60329.75</v>
      </c>
      <c r="N319" s="61"/>
      <c r="O319" s="61">
        <v>2295.79</v>
      </c>
      <c r="BS319" s="41"/>
      <c r="BT319" s="2" t="s">
        <v>4321</v>
      </c>
    </row>
    <row r="320" spans="1:72" s="3" customFormat="1" ht="15" x14ac:dyDescent="0.25">
      <c r="A320" s="437" t="s">
        <v>3078</v>
      </c>
      <c r="B320" s="438"/>
      <c r="C320" s="438"/>
      <c r="D320" s="438"/>
      <c r="E320" s="438"/>
      <c r="F320" s="438"/>
      <c r="G320" s="438"/>
      <c r="H320" s="438"/>
      <c r="I320" s="438"/>
      <c r="J320" s="438"/>
      <c r="K320" s="439"/>
      <c r="L320" s="61">
        <v>57313.26</v>
      </c>
      <c r="M320" s="61"/>
      <c r="N320" s="61"/>
      <c r="O320" s="61"/>
      <c r="BS320" s="41"/>
      <c r="BT320" s="2" t="s">
        <v>3078</v>
      </c>
    </row>
    <row r="321" spans="1:72" s="3" customFormat="1" ht="15" x14ac:dyDescent="0.25">
      <c r="A321" s="437" t="s">
        <v>3079</v>
      </c>
      <c r="B321" s="438"/>
      <c r="C321" s="438"/>
      <c r="D321" s="438"/>
      <c r="E321" s="438"/>
      <c r="F321" s="438"/>
      <c r="G321" s="438"/>
      <c r="H321" s="438"/>
      <c r="I321" s="438"/>
      <c r="J321" s="438"/>
      <c r="K321" s="439"/>
      <c r="L321" s="61">
        <v>31974.77</v>
      </c>
      <c r="M321" s="61"/>
      <c r="N321" s="61"/>
      <c r="O321" s="61"/>
      <c r="BS321" s="41"/>
      <c r="BT321" s="2" t="s">
        <v>3079</v>
      </c>
    </row>
    <row r="322" spans="1:72" s="3" customFormat="1" ht="15" x14ac:dyDescent="0.25">
      <c r="A322" s="437" t="s">
        <v>957</v>
      </c>
      <c r="B322" s="438"/>
      <c r="C322" s="438"/>
      <c r="D322" s="438"/>
      <c r="E322" s="438"/>
      <c r="F322" s="438"/>
      <c r="G322" s="438"/>
      <c r="H322" s="438"/>
      <c r="I322" s="438"/>
      <c r="J322" s="438"/>
      <c r="K322" s="439"/>
      <c r="L322" s="61">
        <v>151913.57</v>
      </c>
      <c r="M322" s="61"/>
      <c r="N322" s="61"/>
      <c r="O322" s="61"/>
      <c r="BS322" s="41"/>
      <c r="BT322" s="2" t="s">
        <v>957</v>
      </c>
    </row>
    <row r="323" spans="1:72" s="3" customFormat="1" ht="15" x14ac:dyDescent="0.25">
      <c r="A323" s="437" t="s">
        <v>958</v>
      </c>
      <c r="B323" s="438"/>
      <c r="C323" s="438"/>
      <c r="D323" s="438"/>
      <c r="E323" s="438"/>
      <c r="F323" s="438"/>
      <c r="G323" s="438"/>
      <c r="H323" s="438"/>
      <c r="I323" s="438"/>
      <c r="J323" s="438"/>
      <c r="K323" s="439"/>
      <c r="L323" s="61">
        <v>1244078.6100000001</v>
      </c>
      <c r="M323" s="61"/>
      <c r="N323" s="61"/>
      <c r="O323" s="61"/>
      <c r="BS323" s="41"/>
      <c r="BT323" s="2" t="s">
        <v>958</v>
      </c>
    </row>
    <row r="324" spans="1:72" s="3" customFormat="1" ht="15" x14ac:dyDescent="0.25">
      <c r="A324" s="437" t="s">
        <v>983</v>
      </c>
      <c r="B324" s="438"/>
      <c r="C324" s="438"/>
      <c r="D324" s="438"/>
      <c r="E324" s="438"/>
      <c r="F324" s="438"/>
      <c r="G324" s="438"/>
      <c r="H324" s="438"/>
      <c r="I324" s="438"/>
      <c r="J324" s="438"/>
      <c r="K324" s="439"/>
      <c r="L324" s="61"/>
      <c r="M324" s="61"/>
      <c r="N324" s="61"/>
      <c r="O324" s="61"/>
      <c r="BS324" s="41"/>
      <c r="BT324" s="2" t="s">
        <v>983</v>
      </c>
    </row>
    <row r="325" spans="1:72" s="3" customFormat="1" ht="15" x14ac:dyDescent="0.25">
      <c r="A325" s="437" t="s">
        <v>986</v>
      </c>
      <c r="B325" s="438"/>
      <c r="C325" s="438"/>
      <c r="D325" s="438"/>
      <c r="E325" s="438"/>
      <c r="F325" s="438"/>
      <c r="G325" s="438"/>
      <c r="H325" s="438"/>
      <c r="I325" s="438"/>
      <c r="J325" s="438"/>
      <c r="K325" s="439"/>
      <c r="L325" s="61"/>
      <c r="M325" s="61"/>
      <c r="N325" s="61"/>
      <c r="O325" s="61"/>
      <c r="BS325" s="41"/>
      <c r="BT325" s="2" t="s">
        <v>986</v>
      </c>
    </row>
    <row r="326" spans="1:72" s="3" customFormat="1" ht="15" x14ac:dyDescent="0.25">
      <c r="A326" s="437" t="s">
        <v>4322</v>
      </c>
      <c r="B326" s="438"/>
      <c r="C326" s="438"/>
      <c r="D326" s="438"/>
      <c r="E326" s="438"/>
      <c r="F326" s="438"/>
      <c r="G326" s="438"/>
      <c r="H326" s="438"/>
      <c r="I326" s="438"/>
      <c r="J326" s="438"/>
      <c r="K326" s="439"/>
      <c r="L326" s="61">
        <v>310154.07</v>
      </c>
      <c r="M326" s="61"/>
      <c r="N326" s="61"/>
      <c r="O326" s="61"/>
      <c r="BS326" s="41"/>
      <c r="BT326" s="2" t="s">
        <v>4322</v>
      </c>
    </row>
    <row r="327" spans="1:72" s="3" customFormat="1" ht="15" x14ac:dyDescent="0.25">
      <c r="A327" s="437" t="s">
        <v>958</v>
      </c>
      <c r="B327" s="438"/>
      <c r="C327" s="438"/>
      <c r="D327" s="438"/>
      <c r="E327" s="438"/>
      <c r="F327" s="438"/>
      <c r="G327" s="438"/>
      <c r="H327" s="438"/>
      <c r="I327" s="438"/>
      <c r="J327" s="438"/>
      <c r="K327" s="439"/>
      <c r="L327" s="61">
        <v>310154.07</v>
      </c>
      <c r="M327" s="61"/>
      <c r="N327" s="61"/>
      <c r="O327" s="61"/>
      <c r="BS327" s="41"/>
      <c r="BT327" s="2" t="s">
        <v>958</v>
      </c>
    </row>
    <row r="328" spans="1:72" s="3" customFormat="1" ht="15" x14ac:dyDescent="0.25">
      <c r="A328" s="437" t="s">
        <v>988</v>
      </c>
      <c r="B328" s="438"/>
      <c r="C328" s="438"/>
      <c r="D328" s="438"/>
      <c r="E328" s="438"/>
      <c r="F328" s="438"/>
      <c r="G328" s="438"/>
      <c r="H328" s="438"/>
      <c r="I328" s="438"/>
      <c r="J328" s="438"/>
      <c r="K328" s="439"/>
      <c r="L328" s="61">
        <v>12797063.52</v>
      </c>
      <c r="M328" s="61"/>
      <c r="N328" s="61"/>
      <c r="O328" s="61"/>
      <c r="BS328" s="41"/>
      <c r="BT328" s="2" t="s">
        <v>988</v>
      </c>
    </row>
    <row r="329" spans="1:72" s="3" customFormat="1" ht="15" x14ac:dyDescent="0.25">
      <c r="A329" s="437" t="s">
        <v>989</v>
      </c>
      <c r="B329" s="438"/>
      <c r="C329" s="438"/>
      <c r="D329" s="438"/>
      <c r="E329" s="438"/>
      <c r="F329" s="438"/>
      <c r="G329" s="438"/>
      <c r="H329" s="438"/>
      <c r="I329" s="438"/>
      <c r="J329" s="438"/>
      <c r="K329" s="439"/>
      <c r="L329" s="61"/>
      <c r="M329" s="61"/>
      <c r="N329" s="61"/>
      <c r="O329" s="61"/>
      <c r="BS329" s="41"/>
      <c r="BT329" s="2" t="s">
        <v>989</v>
      </c>
    </row>
    <row r="330" spans="1:72" s="3" customFormat="1" ht="15" x14ac:dyDescent="0.25">
      <c r="A330" s="437" t="s">
        <v>1254</v>
      </c>
      <c r="B330" s="438"/>
      <c r="C330" s="438"/>
      <c r="D330" s="438"/>
      <c r="E330" s="438"/>
      <c r="F330" s="438"/>
      <c r="G330" s="438"/>
      <c r="H330" s="438"/>
      <c r="I330" s="438"/>
      <c r="J330" s="438"/>
      <c r="K330" s="439"/>
      <c r="L330" s="61">
        <v>489798.93</v>
      </c>
      <c r="M330" s="61"/>
      <c r="N330" s="61"/>
      <c r="O330" s="61"/>
      <c r="BS330" s="41"/>
      <c r="BT330" s="2" t="s">
        <v>1254</v>
      </c>
    </row>
    <row r="331" spans="1:72" s="3" customFormat="1" ht="15" x14ac:dyDescent="0.25">
      <c r="A331" s="437" t="s">
        <v>990</v>
      </c>
      <c r="B331" s="438"/>
      <c r="C331" s="438"/>
      <c r="D331" s="438"/>
      <c r="E331" s="438"/>
      <c r="F331" s="438"/>
      <c r="G331" s="438"/>
      <c r="H331" s="438"/>
      <c r="I331" s="438"/>
      <c r="J331" s="438"/>
      <c r="K331" s="439"/>
      <c r="L331" s="61">
        <v>11150385.75</v>
      </c>
      <c r="M331" s="61"/>
      <c r="N331" s="61"/>
      <c r="O331" s="61"/>
      <c r="BS331" s="41"/>
      <c r="BT331" s="2" t="s">
        <v>990</v>
      </c>
    </row>
    <row r="332" spans="1:72" s="3" customFormat="1" ht="15" x14ac:dyDescent="0.25">
      <c r="A332" s="437" t="s">
        <v>991</v>
      </c>
      <c r="B332" s="438"/>
      <c r="C332" s="438"/>
      <c r="D332" s="438"/>
      <c r="E332" s="438"/>
      <c r="F332" s="438"/>
      <c r="G332" s="438"/>
      <c r="H332" s="438"/>
      <c r="I332" s="438"/>
      <c r="J332" s="438"/>
      <c r="K332" s="439"/>
      <c r="L332" s="61">
        <v>101522.43</v>
      </c>
      <c r="M332" s="61"/>
      <c r="N332" s="61"/>
      <c r="O332" s="61"/>
      <c r="BS332" s="41"/>
      <c r="BT332" s="2" t="s">
        <v>991</v>
      </c>
    </row>
    <row r="333" spans="1:72" s="3" customFormat="1" ht="15" x14ac:dyDescent="0.25">
      <c r="A333" s="437" t="s">
        <v>1255</v>
      </c>
      <c r="B333" s="438"/>
      <c r="C333" s="438"/>
      <c r="D333" s="438"/>
      <c r="E333" s="438"/>
      <c r="F333" s="438"/>
      <c r="G333" s="438"/>
      <c r="H333" s="438"/>
      <c r="I333" s="438"/>
      <c r="J333" s="438"/>
      <c r="K333" s="439"/>
      <c r="L333" s="61">
        <v>21609.34</v>
      </c>
      <c r="M333" s="61"/>
      <c r="N333" s="61"/>
      <c r="O333" s="61"/>
      <c r="BS333" s="41"/>
      <c r="BT333" s="2" t="s">
        <v>1255</v>
      </c>
    </row>
    <row r="334" spans="1:72" s="3" customFormat="1" ht="15" x14ac:dyDescent="0.25">
      <c r="A334" s="437" t="s">
        <v>993</v>
      </c>
      <c r="B334" s="438"/>
      <c r="C334" s="438"/>
      <c r="D334" s="438"/>
      <c r="E334" s="438"/>
      <c r="F334" s="438"/>
      <c r="G334" s="438"/>
      <c r="H334" s="438"/>
      <c r="I334" s="438"/>
      <c r="J334" s="438"/>
      <c r="K334" s="439"/>
      <c r="L334" s="61">
        <v>310154.07</v>
      </c>
      <c r="M334" s="61"/>
      <c r="N334" s="61"/>
      <c r="O334" s="61"/>
      <c r="BS334" s="41"/>
      <c r="BT334" s="2" t="s">
        <v>993</v>
      </c>
    </row>
    <row r="335" spans="1:72" s="3" customFormat="1" ht="15" x14ac:dyDescent="0.25">
      <c r="A335" s="437" t="s">
        <v>994</v>
      </c>
      <c r="B335" s="438"/>
      <c r="C335" s="438"/>
      <c r="D335" s="438"/>
      <c r="E335" s="438"/>
      <c r="F335" s="438"/>
      <c r="G335" s="438"/>
      <c r="H335" s="438"/>
      <c r="I335" s="438"/>
      <c r="J335" s="438"/>
      <c r="K335" s="439"/>
      <c r="L335" s="61">
        <v>489940.73</v>
      </c>
      <c r="M335" s="61"/>
      <c r="N335" s="61"/>
      <c r="O335" s="61"/>
      <c r="BS335" s="41"/>
      <c r="BT335" s="2" t="s">
        <v>994</v>
      </c>
    </row>
    <row r="336" spans="1:72" s="3" customFormat="1" ht="15" x14ac:dyDescent="0.25">
      <c r="A336" s="437" t="s">
        <v>995</v>
      </c>
      <c r="B336" s="438"/>
      <c r="C336" s="438"/>
      <c r="D336" s="438"/>
      <c r="E336" s="438"/>
      <c r="F336" s="438"/>
      <c r="G336" s="438"/>
      <c r="H336" s="438"/>
      <c r="I336" s="438"/>
      <c r="J336" s="438"/>
      <c r="K336" s="439"/>
      <c r="L336" s="61">
        <v>255261.61</v>
      </c>
      <c r="M336" s="61"/>
      <c r="N336" s="61"/>
      <c r="O336" s="61"/>
      <c r="BS336" s="41"/>
      <c r="BT336" s="2" t="s">
        <v>995</v>
      </c>
    </row>
    <row r="337" spans="1:74" s="3" customFormat="1" ht="15" x14ac:dyDescent="0.25">
      <c r="A337" s="437" t="s">
        <v>996</v>
      </c>
      <c r="B337" s="438"/>
      <c r="C337" s="438"/>
      <c r="D337" s="438"/>
      <c r="E337" s="438"/>
      <c r="F337" s="438"/>
      <c r="G337" s="438"/>
      <c r="H337" s="438"/>
      <c r="I337" s="438"/>
      <c r="J337" s="438"/>
      <c r="K337" s="439"/>
      <c r="L337" s="61">
        <v>12486909.449999999</v>
      </c>
      <c r="M337" s="61"/>
      <c r="N337" s="61"/>
      <c r="O337" s="61"/>
      <c r="BS337" s="41"/>
      <c r="BT337" s="2" t="s">
        <v>996</v>
      </c>
    </row>
    <row r="338" spans="1:74" s="3" customFormat="1" ht="15" x14ac:dyDescent="0.25">
      <c r="A338" s="437" t="s">
        <v>997</v>
      </c>
      <c r="B338" s="438"/>
      <c r="C338" s="438"/>
      <c r="D338" s="438"/>
      <c r="E338" s="438"/>
      <c r="F338" s="438"/>
      <c r="G338" s="438"/>
      <c r="H338" s="438"/>
      <c r="I338" s="438"/>
      <c r="J338" s="438"/>
      <c r="K338" s="439"/>
      <c r="L338" s="61">
        <v>649319.29</v>
      </c>
      <c r="M338" s="61"/>
      <c r="N338" s="61"/>
      <c r="O338" s="61"/>
      <c r="BS338" s="41"/>
      <c r="BT338" s="2" t="s">
        <v>997</v>
      </c>
    </row>
    <row r="339" spans="1:74" s="3" customFormat="1" ht="15" x14ac:dyDescent="0.25">
      <c r="A339" s="440" t="s">
        <v>988</v>
      </c>
      <c r="B339" s="441"/>
      <c r="C339" s="441"/>
      <c r="D339" s="441"/>
      <c r="E339" s="441"/>
      <c r="F339" s="441"/>
      <c r="G339" s="441"/>
      <c r="H339" s="441"/>
      <c r="I339" s="441"/>
      <c r="J339" s="441"/>
      <c r="K339" s="442"/>
      <c r="L339" s="39">
        <v>13136228.74</v>
      </c>
      <c r="M339" s="39"/>
      <c r="N339" s="39"/>
      <c r="O339" s="39"/>
      <c r="BS339" s="41"/>
      <c r="BU339" s="41" t="s">
        <v>988</v>
      </c>
    </row>
    <row r="340" spans="1:74" s="3" customFormat="1" ht="15" x14ac:dyDescent="0.25">
      <c r="A340" s="437" t="s">
        <v>998</v>
      </c>
      <c r="B340" s="438"/>
      <c r="C340" s="438"/>
      <c r="D340" s="438"/>
      <c r="E340" s="438"/>
      <c r="F340" s="438"/>
      <c r="G340" s="438"/>
      <c r="H340" s="438"/>
      <c r="I340" s="438"/>
      <c r="J340" s="438"/>
      <c r="K340" s="439"/>
      <c r="L340" s="61">
        <v>275860.8</v>
      </c>
      <c r="M340" s="61"/>
      <c r="N340" s="61"/>
      <c r="O340" s="61"/>
      <c r="BS340" s="41"/>
      <c r="BT340" s="2" t="s">
        <v>998</v>
      </c>
      <c r="BU340" s="41"/>
    </row>
    <row r="341" spans="1:74" s="3" customFormat="1" ht="15" x14ac:dyDescent="0.25">
      <c r="A341" s="437" t="s">
        <v>999</v>
      </c>
      <c r="B341" s="438"/>
      <c r="C341" s="438"/>
      <c r="D341" s="438"/>
      <c r="E341" s="438"/>
      <c r="F341" s="438"/>
      <c r="G341" s="438"/>
      <c r="H341" s="438"/>
      <c r="I341" s="438"/>
      <c r="J341" s="438"/>
      <c r="K341" s="439"/>
      <c r="L341" s="61">
        <v>459768.01</v>
      </c>
      <c r="M341" s="61"/>
      <c r="N341" s="61"/>
      <c r="O341" s="61"/>
      <c r="BS341" s="41"/>
      <c r="BT341" s="2" t="s">
        <v>999</v>
      </c>
      <c r="BU341" s="41"/>
    </row>
    <row r="342" spans="1:74" s="3" customFormat="1" ht="15" x14ac:dyDescent="0.25">
      <c r="A342" s="437" t="s">
        <v>1000</v>
      </c>
      <c r="B342" s="438"/>
      <c r="C342" s="438"/>
      <c r="D342" s="438"/>
      <c r="E342" s="438"/>
      <c r="F342" s="438"/>
      <c r="G342" s="438"/>
      <c r="H342" s="438"/>
      <c r="I342" s="438"/>
      <c r="J342" s="438"/>
      <c r="K342" s="439"/>
      <c r="L342" s="61">
        <v>328405.71999999997</v>
      </c>
      <c r="M342" s="61"/>
      <c r="N342" s="61"/>
      <c r="O342" s="61"/>
      <c r="BS342" s="41"/>
      <c r="BT342" s="2" t="s">
        <v>1000</v>
      </c>
      <c r="BU342" s="41"/>
    </row>
    <row r="343" spans="1:74" s="3" customFormat="1" ht="15" x14ac:dyDescent="0.25">
      <c r="A343" s="437" t="s">
        <v>1001</v>
      </c>
      <c r="B343" s="438"/>
      <c r="C343" s="438"/>
      <c r="D343" s="438"/>
      <c r="E343" s="438"/>
      <c r="F343" s="438"/>
      <c r="G343" s="438"/>
      <c r="H343" s="438"/>
      <c r="I343" s="438"/>
      <c r="J343" s="438"/>
      <c r="K343" s="439"/>
      <c r="L343" s="61">
        <v>262724.57</v>
      </c>
      <c r="M343" s="61"/>
      <c r="N343" s="61"/>
      <c r="O343" s="61"/>
      <c r="BS343" s="41"/>
      <c r="BT343" s="2" t="s">
        <v>1001</v>
      </c>
      <c r="BU343" s="41"/>
    </row>
    <row r="344" spans="1:74" s="3" customFormat="1" ht="15" x14ac:dyDescent="0.25">
      <c r="A344" s="440" t="s">
        <v>988</v>
      </c>
      <c r="B344" s="441"/>
      <c r="C344" s="441"/>
      <c r="D344" s="441"/>
      <c r="E344" s="441"/>
      <c r="F344" s="441"/>
      <c r="G344" s="441"/>
      <c r="H344" s="441"/>
      <c r="I344" s="441"/>
      <c r="J344" s="441"/>
      <c r="K344" s="442"/>
      <c r="L344" s="39">
        <v>14462987.84</v>
      </c>
      <c r="M344" s="39"/>
      <c r="N344" s="39"/>
      <c r="O344" s="39"/>
      <c r="BS344" s="41"/>
      <c r="BU344" s="41" t="s">
        <v>988</v>
      </c>
    </row>
    <row r="345" spans="1:74" s="3" customFormat="1" ht="15" x14ac:dyDescent="0.25">
      <c r="A345" s="437" t="s">
        <v>4323</v>
      </c>
      <c r="B345" s="438"/>
      <c r="C345" s="438"/>
      <c r="D345" s="438"/>
      <c r="E345" s="438"/>
      <c r="F345" s="438"/>
      <c r="G345" s="438"/>
      <c r="H345" s="438"/>
      <c r="I345" s="438"/>
      <c r="J345" s="438"/>
      <c r="K345" s="439"/>
      <c r="L345" s="61">
        <v>14773141.91</v>
      </c>
      <c r="M345" s="61"/>
      <c r="N345" s="61"/>
      <c r="O345" s="61"/>
      <c r="BS345" s="41"/>
      <c r="BT345" s="2" t="s">
        <v>4323</v>
      </c>
      <c r="BU345" s="41"/>
    </row>
    <row r="346" spans="1:74" s="3" customFormat="1" ht="15" x14ac:dyDescent="0.25">
      <c r="A346" s="437" t="s">
        <v>1003</v>
      </c>
      <c r="B346" s="438"/>
      <c r="C346" s="438"/>
      <c r="D346" s="438"/>
      <c r="E346" s="438"/>
      <c r="F346" s="438"/>
      <c r="G346" s="438"/>
      <c r="H346" s="438"/>
      <c r="I346" s="438"/>
      <c r="J346" s="438"/>
      <c r="K346" s="439"/>
      <c r="L346" s="61">
        <v>443194.26</v>
      </c>
      <c r="M346" s="61"/>
      <c r="N346" s="61"/>
      <c r="O346" s="61"/>
      <c r="BS346" s="41"/>
      <c r="BT346" s="2" t="s">
        <v>1003</v>
      </c>
      <c r="BU346" s="41"/>
    </row>
    <row r="347" spans="1:74" s="3" customFormat="1" ht="15" x14ac:dyDescent="0.25">
      <c r="A347" s="440" t="s">
        <v>1004</v>
      </c>
      <c r="B347" s="441"/>
      <c r="C347" s="441"/>
      <c r="D347" s="441"/>
      <c r="E347" s="441"/>
      <c r="F347" s="441"/>
      <c r="G347" s="441"/>
      <c r="H347" s="441"/>
      <c r="I347" s="441"/>
      <c r="J347" s="441"/>
      <c r="K347" s="442"/>
      <c r="L347" s="39">
        <v>15216336.17</v>
      </c>
      <c r="M347" s="39"/>
      <c r="N347" s="39"/>
      <c r="O347" s="39"/>
      <c r="BS347" s="41"/>
      <c r="BU347" s="41" t="s">
        <v>1004</v>
      </c>
    </row>
    <row r="348" spans="1:74" s="3" customFormat="1" ht="15" x14ac:dyDescent="0.25">
      <c r="A348" s="437" t="s">
        <v>1005</v>
      </c>
      <c r="B348" s="438"/>
      <c r="C348" s="438"/>
      <c r="D348" s="438"/>
      <c r="E348" s="438"/>
      <c r="F348" s="438"/>
      <c r="G348" s="438"/>
      <c r="H348" s="438"/>
      <c r="I348" s="438"/>
      <c r="J348" s="438"/>
      <c r="K348" s="439"/>
      <c r="L348" s="61">
        <v>3043267.23</v>
      </c>
      <c r="M348" s="61"/>
      <c r="N348" s="61"/>
      <c r="O348" s="61"/>
      <c r="BS348" s="41"/>
      <c r="BT348" s="2" t="s">
        <v>1005</v>
      </c>
      <c r="BU348" s="41"/>
    </row>
    <row r="349" spans="1:74" s="3" customFormat="1" ht="15" x14ac:dyDescent="0.25">
      <c r="A349" s="440" t="s">
        <v>1006</v>
      </c>
      <c r="B349" s="441"/>
      <c r="C349" s="441"/>
      <c r="D349" s="441"/>
      <c r="E349" s="441"/>
      <c r="F349" s="441"/>
      <c r="G349" s="441"/>
      <c r="H349" s="441"/>
      <c r="I349" s="441"/>
      <c r="J349" s="441"/>
      <c r="K349" s="442"/>
      <c r="L349" s="39">
        <v>18259603.399999999</v>
      </c>
      <c r="M349" s="39"/>
      <c r="N349" s="39"/>
      <c r="O349" s="39"/>
      <c r="BS349" s="41"/>
      <c r="BU349" s="41"/>
      <c r="BV349" s="41" t="s">
        <v>1006</v>
      </c>
    </row>
    <row r="350" spans="1:74" s="3" customFormat="1" ht="53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74" s="16" customFormat="1" ht="12.75" customHeight="1" x14ac:dyDescent="0.2">
      <c r="A351" s="444" t="s">
        <v>1257</v>
      </c>
      <c r="B351" s="444"/>
      <c r="C351" s="444"/>
      <c r="D351" s="444"/>
      <c r="E351" s="444"/>
      <c r="F351" s="444"/>
      <c r="G351" s="444"/>
      <c r="H351" s="444"/>
      <c r="I351" s="444"/>
      <c r="J351" s="444"/>
      <c r="K351" s="444"/>
      <c r="L351" s="444"/>
      <c r="M351" s="444"/>
      <c r="N351" s="444"/>
      <c r="O351" s="444"/>
      <c r="P351" s="62"/>
      <c r="Q351" s="62"/>
      <c r="R351" s="62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</row>
    <row r="352" spans="1:74" s="16" customFormat="1" ht="12.75" customHeight="1" x14ac:dyDescent="0.2">
      <c r="A352" s="443" t="s">
        <v>1008</v>
      </c>
      <c r="B352" s="443"/>
      <c r="C352" s="443"/>
      <c r="D352" s="443"/>
      <c r="E352" s="443"/>
      <c r="F352" s="443"/>
      <c r="G352" s="443"/>
      <c r="H352" s="443"/>
      <c r="I352" s="443"/>
      <c r="J352" s="443"/>
      <c r="K352" s="443"/>
      <c r="L352" s="443"/>
      <c r="M352" s="443"/>
      <c r="N352" s="443"/>
      <c r="O352" s="443"/>
      <c r="P352" s="63"/>
      <c r="Q352" s="63"/>
      <c r="R352" s="63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</row>
    <row r="353" spans="1:74" s="16" customFormat="1" ht="13.5" customHeight="1" x14ac:dyDescent="0.25">
      <c r="A353" s="14"/>
      <c r="B353" s="14"/>
      <c r="C353" s="14"/>
      <c r="D353" s="14"/>
      <c r="E353" s="14"/>
      <c r="F353" s="14"/>
      <c r="G353" s="14"/>
      <c r="H353" s="64"/>
      <c r="I353" s="10"/>
      <c r="J353" s="10"/>
      <c r="K353" s="10"/>
      <c r="L353" s="10"/>
      <c r="M353" s="14"/>
      <c r="N353" s="14"/>
      <c r="O353" s="14"/>
      <c r="P353" s="3"/>
      <c r="Q353" s="3"/>
      <c r="R353" s="3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</row>
    <row r="354" spans="1:74" s="16" customFormat="1" ht="12.75" customHeight="1" x14ac:dyDescent="0.2">
      <c r="A354" s="444" t="s">
        <v>2571</v>
      </c>
      <c r="B354" s="444"/>
      <c r="C354" s="444"/>
      <c r="D354" s="444"/>
      <c r="E354" s="444"/>
      <c r="F354" s="444"/>
      <c r="G354" s="444"/>
      <c r="H354" s="444"/>
      <c r="I354" s="444"/>
      <c r="J354" s="444"/>
      <c r="K354" s="444"/>
      <c r="L354" s="444"/>
      <c r="M354" s="444"/>
      <c r="N354" s="444"/>
      <c r="O354" s="444"/>
      <c r="P354" s="62"/>
      <c r="Q354" s="62"/>
      <c r="R354" s="62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</row>
    <row r="355" spans="1:74" s="16" customFormat="1" ht="12.75" customHeight="1" x14ac:dyDescent="0.2">
      <c r="A355" s="443" t="s">
        <v>1008</v>
      </c>
      <c r="B355" s="443"/>
      <c r="C355" s="443"/>
      <c r="D355" s="443"/>
      <c r="E355" s="443"/>
      <c r="F355" s="443"/>
      <c r="G355" s="443"/>
      <c r="H355" s="443"/>
      <c r="I355" s="443"/>
      <c r="J355" s="443"/>
      <c r="K355" s="443"/>
      <c r="L355" s="443"/>
      <c r="M355" s="443"/>
      <c r="N355" s="443"/>
      <c r="O355" s="443"/>
      <c r="P355" s="63"/>
      <c r="Q355" s="63"/>
      <c r="R355" s="63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74" s="16" customFormat="1" ht="13.5" customHeight="1" x14ac:dyDescent="0.25">
      <c r="A356" s="14"/>
      <c r="B356" s="14"/>
      <c r="C356" s="14"/>
      <c r="D356" s="14"/>
      <c r="E356" s="14"/>
      <c r="F356" s="14"/>
      <c r="G356" s="14"/>
      <c r="H356" s="64"/>
      <c r="I356" s="10"/>
      <c r="J356" s="10"/>
      <c r="K356" s="10"/>
      <c r="L356" s="10"/>
      <c r="M356" s="14"/>
      <c r="N356" s="14"/>
      <c r="O356" s="14"/>
      <c r="P356" s="3"/>
      <c r="Q356" s="3"/>
      <c r="R356" s="3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</row>
    <row r="357" spans="1:74" s="16" customFormat="1" ht="12.75" customHeight="1" x14ac:dyDescent="0.2">
      <c r="A357" s="444" t="s">
        <v>2025</v>
      </c>
      <c r="B357" s="444"/>
      <c r="C357" s="444"/>
      <c r="D357" s="444"/>
      <c r="E357" s="444"/>
      <c r="F357" s="444"/>
      <c r="G357" s="444"/>
      <c r="H357" s="444"/>
      <c r="I357" s="444"/>
      <c r="J357" s="444"/>
      <c r="K357" s="444"/>
      <c r="L357" s="444"/>
      <c r="M357" s="444"/>
      <c r="N357" s="444"/>
      <c r="O357" s="444"/>
      <c r="P357" s="62"/>
      <c r="Q357" s="62"/>
      <c r="R357" s="62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</row>
    <row r="358" spans="1:74" s="16" customFormat="1" ht="12.75" customHeight="1" x14ac:dyDescent="0.2">
      <c r="A358" s="443" t="s">
        <v>1008</v>
      </c>
      <c r="B358" s="443"/>
      <c r="C358" s="443"/>
      <c r="D358" s="443"/>
      <c r="E358" s="443"/>
      <c r="F358" s="443"/>
      <c r="G358" s="443"/>
      <c r="H358" s="443"/>
      <c r="I358" s="443"/>
      <c r="J358" s="443"/>
      <c r="K358" s="443"/>
      <c r="L358" s="443"/>
      <c r="M358" s="443"/>
      <c r="N358" s="443"/>
      <c r="O358" s="443"/>
      <c r="P358" s="63"/>
      <c r="Q358" s="63"/>
      <c r="R358" s="63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</row>
    <row r="359" spans="1:74" s="16" customFormat="1" ht="13.5" customHeight="1" x14ac:dyDescent="0.25">
      <c r="A359" s="14"/>
      <c r="B359" s="14"/>
      <c r="C359" s="14"/>
      <c r="D359" s="14"/>
      <c r="E359" s="14"/>
      <c r="F359" s="14"/>
      <c r="G359" s="14"/>
      <c r="H359" s="64"/>
      <c r="I359" s="10"/>
      <c r="J359" s="10"/>
      <c r="K359" s="10"/>
      <c r="L359" s="10"/>
      <c r="M359" s="14"/>
      <c r="N359" s="14"/>
      <c r="O359" s="14"/>
      <c r="P359" s="3"/>
      <c r="Q359" s="3"/>
      <c r="R359" s="3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</row>
    <row r="360" spans="1:74" s="3" customFormat="1" ht="15" x14ac:dyDescent="0.25">
      <c r="A360" s="4"/>
      <c r="B360" s="4"/>
      <c r="C360" s="4"/>
      <c r="D360" s="4"/>
      <c r="E360" s="4"/>
      <c r="F360" s="4"/>
      <c r="G360" s="4"/>
      <c r="H360" s="14"/>
      <c r="I360" s="65"/>
      <c r="J360" s="65"/>
      <c r="K360" s="65"/>
      <c r="L360" s="65"/>
      <c r="M360" s="4"/>
      <c r="N360" s="4"/>
      <c r="O360" s="4"/>
    </row>
  </sheetData>
  <mergeCells count="225">
    <mergeCell ref="A355:O355"/>
    <mergeCell ref="A357:O357"/>
    <mergeCell ref="A358:O358"/>
    <mergeCell ref="A348:K348"/>
    <mergeCell ref="A349:K349"/>
    <mergeCell ref="A351:O351"/>
    <mergeCell ref="A352:O352"/>
    <mergeCell ref="A354:O354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V34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4324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4325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4325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4326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4074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432" t="s">
        <v>204</v>
      </c>
      <c r="D30" s="432"/>
      <c r="E30" s="432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432" t="s">
        <v>4079</v>
      </c>
      <c r="D35" s="432"/>
      <c r="E35" s="432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432" t="s">
        <v>3734</v>
      </c>
      <c r="D36" s="432"/>
      <c r="E36" s="43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432" t="s">
        <v>2622</v>
      </c>
      <c r="D37" s="432"/>
      <c r="E37" s="432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2623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445" t="s">
        <v>1504</v>
      </c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7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432" t="s">
        <v>256</v>
      </c>
      <c r="D40" s="432"/>
      <c r="E40" s="432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4330</v>
      </c>
      <c r="O40" s="39">
        <v>3687.3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4331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4332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432" t="s">
        <v>247</v>
      </c>
      <c r="D45" s="432"/>
      <c r="E45" s="432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4333</v>
      </c>
      <c r="O45" s="39">
        <v>2531.5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4334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4335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4336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432" t="s">
        <v>74</v>
      </c>
      <c r="D50" s="432"/>
      <c r="E50" s="432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4337</v>
      </c>
      <c r="O50" s="39">
        <v>1816.23</v>
      </c>
      <c r="BP50" s="33"/>
      <c r="BQ50" s="41" t="s">
        <v>74</v>
      </c>
      <c r="BR50" s="34"/>
    </row>
    <row r="51" spans="1:70" s="3" customFormat="1" ht="15" x14ac:dyDescent="0.25">
      <c r="A51" s="42"/>
      <c r="B51" s="43"/>
      <c r="C51" s="44" t="s">
        <v>4338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4339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4340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64</v>
      </c>
      <c r="C55" s="432" t="s">
        <v>65</v>
      </c>
      <c r="D55" s="432"/>
      <c r="E55" s="432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4225</v>
      </c>
      <c r="O55" s="39">
        <v>138.52000000000001</v>
      </c>
      <c r="BP55" s="33"/>
      <c r="BQ55" s="41" t="s">
        <v>65</v>
      </c>
      <c r="BR55" s="34"/>
    </row>
    <row r="56" spans="1:70" s="3" customFormat="1" ht="15" x14ac:dyDescent="0.25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4226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4227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432" t="s">
        <v>55</v>
      </c>
      <c r="D60" s="432"/>
      <c r="E60" s="432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4341</v>
      </c>
      <c r="O60" s="39">
        <v>411.47</v>
      </c>
      <c r="BP60" s="33"/>
      <c r="BQ60" s="41" t="s">
        <v>55</v>
      </c>
      <c r="BR60" s="34"/>
    </row>
    <row r="61" spans="1:70" s="3" customFormat="1" ht="15" x14ac:dyDescent="0.25">
      <c r="A61" s="42"/>
      <c r="B61" s="43"/>
      <c r="C61" s="44" t="s">
        <v>4342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4343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4344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4233</v>
      </c>
      <c r="C65" s="432" t="s">
        <v>2646</v>
      </c>
      <c r="D65" s="432"/>
      <c r="E65" s="432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BP65" s="33"/>
      <c r="BQ65" s="41" t="s">
        <v>2646</v>
      </c>
      <c r="BR65" s="34"/>
    </row>
    <row r="66" spans="1:70" s="3" customFormat="1" ht="15" x14ac:dyDescent="0.25">
      <c r="A66" s="42"/>
      <c r="B66" s="43"/>
      <c r="C66" s="44" t="s">
        <v>3579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8.25" x14ac:dyDescent="0.25">
      <c r="A67" s="35" t="s">
        <v>1082</v>
      </c>
      <c r="B67" s="36" t="s">
        <v>4235</v>
      </c>
      <c r="C67" s="432" t="s">
        <v>2648</v>
      </c>
      <c r="D67" s="432"/>
      <c r="E67" s="432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BP67" s="33"/>
      <c r="BQ67" s="41" t="s">
        <v>2648</v>
      </c>
      <c r="BR67" s="34"/>
    </row>
    <row r="68" spans="1:70" s="3" customFormat="1" ht="15" x14ac:dyDescent="0.25">
      <c r="A68" s="42"/>
      <c r="B68" s="43"/>
      <c r="C68" s="44" t="s">
        <v>4101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1572</v>
      </c>
      <c r="C69" s="432" t="s">
        <v>2650</v>
      </c>
      <c r="D69" s="432"/>
      <c r="E69" s="432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BP69" s="33"/>
      <c r="BQ69" s="41" t="s">
        <v>2650</v>
      </c>
      <c r="BR69" s="34"/>
    </row>
    <row r="70" spans="1:70" s="3" customFormat="1" ht="15" x14ac:dyDescent="0.25">
      <c r="A70" s="42"/>
      <c r="B70" s="43"/>
      <c r="C70" s="44" t="s">
        <v>3144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8.25" x14ac:dyDescent="0.25">
      <c r="A71" s="35" t="s">
        <v>1088</v>
      </c>
      <c r="B71" s="36" t="s">
        <v>4236</v>
      </c>
      <c r="C71" s="432" t="s">
        <v>2653</v>
      </c>
      <c r="D71" s="432"/>
      <c r="E71" s="432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BP71" s="33"/>
      <c r="BQ71" s="41" t="s">
        <v>2653</v>
      </c>
      <c r="BR71" s="34"/>
    </row>
    <row r="72" spans="1:70" s="3" customFormat="1" ht="15" x14ac:dyDescent="0.25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8.25" x14ac:dyDescent="0.25">
      <c r="A73" s="35" t="s">
        <v>126</v>
      </c>
      <c r="B73" s="36" t="s">
        <v>2919</v>
      </c>
      <c r="C73" s="432" t="s">
        <v>2655</v>
      </c>
      <c r="D73" s="432"/>
      <c r="E73" s="432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BP73" s="33"/>
      <c r="BQ73" s="41" t="s">
        <v>2655</v>
      </c>
      <c r="BR73" s="34"/>
    </row>
    <row r="74" spans="1:70" s="3" customFormat="1" ht="15" x14ac:dyDescent="0.25">
      <c r="A74" s="42"/>
      <c r="B74" s="43"/>
      <c r="C74" s="44" t="s">
        <v>1454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1581</v>
      </c>
      <c r="C75" s="432" t="s">
        <v>3392</v>
      </c>
      <c r="D75" s="432"/>
      <c r="E75" s="432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BP75" s="33"/>
      <c r="BQ75" s="41" t="s">
        <v>3392</v>
      </c>
      <c r="BR75" s="34"/>
    </row>
    <row r="76" spans="1:70" s="3" customFormat="1" ht="15" x14ac:dyDescent="0.25">
      <c r="A76" s="42"/>
      <c r="B76" s="43"/>
      <c r="C76" s="44" t="s">
        <v>1313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79.5" x14ac:dyDescent="0.25">
      <c r="A77" s="35" t="s">
        <v>1097</v>
      </c>
      <c r="B77" s="36" t="s">
        <v>2919</v>
      </c>
      <c r="C77" s="432" t="s">
        <v>4239</v>
      </c>
      <c r="D77" s="432"/>
      <c r="E77" s="432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BP77" s="33"/>
      <c r="BQ77" s="41" t="s">
        <v>4239</v>
      </c>
      <c r="BR77" s="34"/>
    </row>
    <row r="78" spans="1:70" s="3" customFormat="1" ht="15" x14ac:dyDescent="0.25">
      <c r="A78" s="42"/>
      <c r="B78" s="43"/>
      <c r="C78" s="44" t="s">
        <v>4345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432" t="s">
        <v>311</v>
      </c>
      <c r="D79" s="432"/>
      <c r="E79" s="432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5" x14ac:dyDescent="0.25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5" x14ac:dyDescent="0.25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7.5" x14ac:dyDescent="0.25">
      <c r="A84" s="35" t="s">
        <v>1103</v>
      </c>
      <c r="B84" s="36" t="s">
        <v>2935</v>
      </c>
      <c r="C84" s="432" t="s">
        <v>1601</v>
      </c>
      <c r="D84" s="432"/>
      <c r="E84" s="432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5" x14ac:dyDescent="0.25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2936</v>
      </c>
      <c r="C86" s="432" t="s">
        <v>1604</v>
      </c>
      <c r="D86" s="432"/>
      <c r="E86" s="432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45" t="s">
        <v>1615</v>
      </c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7"/>
      <c r="BP88" s="33"/>
      <c r="BQ88" s="41"/>
      <c r="BR88" s="34" t="s">
        <v>1615</v>
      </c>
    </row>
    <row r="89" spans="1:70" s="3" customFormat="1" ht="67.5" x14ac:dyDescent="0.25">
      <c r="A89" s="35" t="s">
        <v>151</v>
      </c>
      <c r="B89" s="36" t="s">
        <v>1629</v>
      </c>
      <c r="C89" s="432" t="s">
        <v>1630</v>
      </c>
      <c r="D89" s="432"/>
      <c r="E89" s="432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5" x14ac:dyDescent="0.25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5.75" x14ac:dyDescent="0.25">
      <c r="A93" s="35" t="s">
        <v>4346</v>
      </c>
      <c r="B93" s="36" t="s">
        <v>2942</v>
      </c>
      <c r="C93" s="432" t="s">
        <v>1634</v>
      </c>
      <c r="D93" s="432"/>
      <c r="E93" s="432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7.5" x14ac:dyDescent="0.25">
      <c r="A94" s="35" t="s">
        <v>1127</v>
      </c>
      <c r="B94" s="36" t="s">
        <v>132</v>
      </c>
      <c r="C94" s="432" t="s">
        <v>133</v>
      </c>
      <c r="D94" s="432"/>
      <c r="E94" s="432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BP94" s="33"/>
      <c r="BQ94" s="41" t="s">
        <v>133</v>
      </c>
      <c r="BR94" s="34"/>
    </row>
    <row r="95" spans="1:70" s="3" customFormat="1" ht="15" x14ac:dyDescent="0.25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BP97" s="33"/>
      <c r="BQ97" s="41"/>
      <c r="BR97" s="34"/>
    </row>
    <row r="98" spans="1:70" s="3" customFormat="1" ht="45" x14ac:dyDescent="0.25">
      <c r="A98" s="35" t="s">
        <v>168</v>
      </c>
      <c r="B98" s="36" t="s">
        <v>4114</v>
      </c>
      <c r="C98" s="432" t="s">
        <v>1663</v>
      </c>
      <c r="D98" s="432"/>
      <c r="E98" s="432"/>
      <c r="F98" s="35" t="s">
        <v>437</v>
      </c>
      <c r="G98" s="55">
        <v>3</v>
      </c>
      <c r="H98" s="39">
        <v>3276.91</v>
      </c>
      <c r="I98" s="39"/>
      <c r="J98" s="39"/>
      <c r="K98" s="37" t="s">
        <v>52</v>
      </c>
      <c r="L98" s="39">
        <v>61245.45</v>
      </c>
      <c r="M98" s="39"/>
      <c r="N98" s="40"/>
      <c r="O98" s="39"/>
      <c r="BP98" s="33"/>
      <c r="BQ98" s="41" t="s">
        <v>1663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432" t="s">
        <v>430</v>
      </c>
      <c r="D99" s="432"/>
      <c r="E99" s="432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BP99" s="33"/>
      <c r="BQ99" s="41" t="s">
        <v>430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4347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4348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4349</v>
      </c>
      <c r="C103" s="432" t="s">
        <v>2135</v>
      </c>
      <c r="D103" s="432"/>
      <c r="E103" s="432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BP103" s="33"/>
      <c r="BQ103" s="41" t="s">
        <v>2135</v>
      </c>
      <c r="BR103" s="34"/>
    </row>
    <row r="104" spans="1:70" s="3" customFormat="1" ht="15" x14ac:dyDescent="0.25">
      <c r="A104" s="445" t="s">
        <v>1915</v>
      </c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7"/>
      <c r="BP104" s="33"/>
      <c r="BQ104" s="41"/>
      <c r="BR104" s="34" t="s">
        <v>1915</v>
      </c>
    </row>
    <row r="105" spans="1:70" s="3" customFormat="1" ht="67.5" x14ac:dyDescent="0.25">
      <c r="A105" s="35" t="s">
        <v>185</v>
      </c>
      <c r="B105" s="36" t="s">
        <v>1916</v>
      </c>
      <c r="C105" s="432" t="s">
        <v>1917</v>
      </c>
      <c r="D105" s="432"/>
      <c r="E105" s="432"/>
      <c r="F105" s="35" t="s">
        <v>1918</v>
      </c>
      <c r="G105" s="58">
        <v>0.41249999999999998</v>
      </c>
      <c r="H105" s="39" t="s">
        <v>1919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BP105" s="33"/>
      <c r="BQ105" s="41" t="s">
        <v>1917</v>
      </c>
      <c r="BR105" s="34"/>
    </row>
    <row r="106" spans="1:70" s="3" customFormat="1" ht="15" x14ac:dyDescent="0.25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4350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BP107" s="33"/>
      <c r="BQ107" s="41"/>
      <c r="BR107" s="34"/>
    </row>
    <row r="108" spans="1:70" s="3" customFormat="1" ht="15" x14ac:dyDescent="0.25">
      <c r="A108" s="47"/>
      <c r="B108" s="48"/>
      <c r="C108" s="48"/>
      <c r="D108" s="48"/>
      <c r="E108" s="49" t="s">
        <v>4351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1923</v>
      </c>
      <c r="C110" s="432" t="s">
        <v>1924</v>
      </c>
      <c r="D110" s="432"/>
      <c r="E110" s="432"/>
      <c r="F110" s="35" t="s">
        <v>1918</v>
      </c>
      <c r="G110" s="58">
        <v>0.41249999999999998</v>
      </c>
      <c r="H110" s="39" t="s">
        <v>1925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BP110" s="33"/>
      <c r="BQ110" s="41" t="s">
        <v>1924</v>
      </c>
      <c r="BR110" s="34"/>
    </row>
    <row r="111" spans="1:70" s="3" customFormat="1" ht="15" x14ac:dyDescent="0.25">
      <c r="A111" s="47"/>
      <c r="B111" s="48"/>
      <c r="C111" s="48"/>
      <c r="D111" s="48"/>
      <c r="E111" s="49" t="s">
        <v>4352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4353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1064</v>
      </c>
      <c r="C114" s="432" t="s">
        <v>1929</v>
      </c>
      <c r="D114" s="432"/>
      <c r="E114" s="432"/>
      <c r="F114" s="35" t="s">
        <v>238</v>
      </c>
      <c r="G114" s="56">
        <v>1.65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4354</v>
      </c>
      <c r="O114" s="39">
        <v>1753.49</v>
      </c>
      <c r="BP114" s="33"/>
      <c r="BQ114" s="41" t="s">
        <v>1929</v>
      </c>
      <c r="BR114" s="34"/>
    </row>
    <row r="115" spans="1:70" s="3" customFormat="1" ht="15" x14ac:dyDescent="0.25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4355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4356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432" t="s">
        <v>813</v>
      </c>
      <c r="D119" s="432"/>
      <c r="E119" s="432"/>
      <c r="F119" s="35" t="s">
        <v>238</v>
      </c>
      <c r="G119" s="38">
        <v>2.5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4357</v>
      </c>
      <c r="O119" s="39">
        <v>477.65</v>
      </c>
      <c r="BP119" s="33"/>
      <c r="BQ119" s="41" t="s">
        <v>813</v>
      </c>
      <c r="BR119" s="34"/>
    </row>
    <row r="120" spans="1:70" s="3" customFormat="1" ht="15" x14ac:dyDescent="0.25">
      <c r="A120" s="42"/>
      <c r="B120" s="43"/>
      <c r="C120" s="44" t="s">
        <v>4358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4359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BP121" s="33"/>
      <c r="BQ121" s="41"/>
      <c r="BR121" s="34"/>
    </row>
    <row r="122" spans="1:70" s="3" customFormat="1" ht="15" x14ac:dyDescent="0.25">
      <c r="A122" s="47"/>
      <c r="B122" s="48"/>
      <c r="C122" s="48"/>
      <c r="D122" s="48"/>
      <c r="E122" s="49" t="s">
        <v>4360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2963</v>
      </c>
      <c r="C124" s="432" t="s">
        <v>822</v>
      </c>
      <c r="D124" s="432"/>
      <c r="E124" s="432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2964</v>
      </c>
      <c r="C125" s="432" t="s">
        <v>824</v>
      </c>
      <c r="D125" s="432"/>
      <c r="E125" s="432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2312</v>
      </c>
      <c r="C126" s="432" t="s">
        <v>1961</v>
      </c>
      <c r="D126" s="432"/>
      <c r="E126" s="432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BP126" s="33"/>
      <c r="BQ126" s="41" t="s">
        <v>1961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432" t="s">
        <v>850</v>
      </c>
      <c r="D127" s="432"/>
      <c r="E127" s="432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5" x14ac:dyDescent="0.25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2971</v>
      </c>
      <c r="C132" s="432" t="s">
        <v>1986</v>
      </c>
      <c r="D132" s="432"/>
      <c r="E132" s="432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BP132" s="33"/>
      <c r="BQ132" s="41" t="s">
        <v>1986</v>
      </c>
      <c r="BR132" s="34"/>
    </row>
    <row r="133" spans="1:70" s="3" customFormat="1" ht="67.5" x14ac:dyDescent="0.25">
      <c r="A133" s="35" t="s">
        <v>217</v>
      </c>
      <c r="B133" s="36" t="s">
        <v>1971</v>
      </c>
      <c r="C133" s="432" t="s">
        <v>1972</v>
      </c>
      <c r="D133" s="432"/>
      <c r="E133" s="432"/>
      <c r="F133" s="35" t="s">
        <v>1973</v>
      </c>
      <c r="G133" s="55">
        <v>8</v>
      </c>
      <c r="H133" s="39" t="s">
        <v>1974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BP133" s="33"/>
      <c r="BQ133" s="41" t="s">
        <v>1972</v>
      </c>
      <c r="BR133" s="34"/>
    </row>
    <row r="134" spans="1:70" s="3" customFormat="1" ht="15" x14ac:dyDescent="0.25">
      <c r="A134" s="47"/>
      <c r="B134" s="48"/>
      <c r="C134" s="48"/>
      <c r="D134" s="48"/>
      <c r="E134" s="49" t="s">
        <v>2969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2970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45" t="s">
        <v>1677</v>
      </c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7"/>
      <c r="BP137" s="33"/>
      <c r="BQ137" s="41"/>
      <c r="BR137" s="34" t="s">
        <v>1677</v>
      </c>
    </row>
    <row r="138" spans="1:70" s="3" customFormat="1" ht="67.5" x14ac:dyDescent="0.25">
      <c r="A138" s="35" t="s">
        <v>219</v>
      </c>
      <c r="B138" s="36" t="s">
        <v>324</v>
      </c>
      <c r="C138" s="432" t="s">
        <v>325</v>
      </c>
      <c r="D138" s="432"/>
      <c r="E138" s="432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5" x14ac:dyDescent="0.25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2937</v>
      </c>
      <c r="C142" s="432" t="s">
        <v>1681</v>
      </c>
      <c r="D142" s="432"/>
      <c r="E142" s="432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7.5" x14ac:dyDescent="0.25">
      <c r="A143" s="35" t="s">
        <v>230</v>
      </c>
      <c r="B143" s="36" t="s">
        <v>2938</v>
      </c>
      <c r="C143" s="432" t="s">
        <v>1683</v>
      </c>
      <c r="D143" s="432"/>
      <c r="E143" s="432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7.5" x14ac:dyDescent="0.25">
      <c r="A144" s="35" t="s">
        <v>232</v>
      </c>
      <c r="B144" s="36" t="s">
        <v>2939</v>
      </c>
      <c r="C144" s="432" t="s">
        <v>1685</v>
      </c>
      <c r="D144" s="432"/>
      <c r="E144" s="432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5" x14ac:dyDescent="0.25">
      <c r="A145" s="445" t="s">
        <v>2974</v>
      </c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7"/>
      <c r="BP145" s="33"/>
      <c r="BQ145" s="41"/>
      <c r="BR145" s="34" t="s">
        <v>2974</v>
      </c>
    </row>
    <row r="146" spans="1:70" s="3" customFormat="1" ht="67.5" x14ac:dyDescent="0.25">
      <c r="A146" s="35" t="s">
        <v>235</v>
      </c>
      <c r="B146" s="36" t="s">
        <v>737</v>
      </c>
      <c r="C146" s="432" t="s">
        <v>738</v>
      </c>
      <c r="D146" s="432"/>
      <c r="E146" s="432"/>
      <c r="F146" s="35" t="s">
        <v>739</v>
      </c>
      <c r="G146" s="56">
        <v>3.25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4361</v>
      </c>
      <c r="O146" s="39">
        <v>1198.49</v>
      </c>
      <c r="BP146" s="33"/>
      <c r="BQ146" s="41" t="s">
        <v>738</v>
      </c>
      <c r="BR146" s="34"/>
    </row>
    <row r="147" spans="1:70" s="3" customFormat="1" ht="15" x14ac:dyDescent="0.25">
      <c r="A147" s="42"/>
      <c r="B147" s="43"/>
      <c r="C147" s="44" t="s">
        <v>4362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4363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4364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2979</v>
      </c>
      <c r="C151" s="432" t="s">
        <v>2329</v>
      </c>
      <c r="D151" s="432"/>
      <c r="E151" s="432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BP151" s="33"/>
      <c r="BQ151" s="41" t="s">
        <v>2329</v>
      </c>
      <c r="BR151" s="34"/>
    </row>
    <row r="152" spans="1:70" s="3" customFormat="1" ht="15" x14ac:dyDescent="0.25">
      <c r="A152" s="42"/>
      <c r="B152" s="43"/>
      <c r="C152" s="44" t="s">
        <v>4365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3817</v>
      </c>
      <c r="C153" s="432" t="s">
        <v>2383</v>
      </c>
      <c r="D153" s="432"/>
      <c r="E153" s="432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7.5" x14ac:dyDescent="0.25">
      <c r="A154" s="35" t="s">
        <v>288</v>
      </c>
      <c r="B154" s="36" t="s">
        <v>3817</v>
      </c>
      <c r="C154" s="432" t="s">
        <v>2389</v>
      </c>
      <c r="D154" s="432"/>
      <c r="E154" s="432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BP154" s="33"/>
      <c r="BQ154" s="41" t="s">
        <v>2389</v>
      </c>
      <c r="BR154" s="34"/>
    </row>
    <row r="155" spans="1:70" s="3" customFormat="1" ht="67.5" x14ac:dyDescent="0.25">
      <c r="A155" s="35" t="s">
        <v>300</v>
      </c>
      <c r="B155" s="36" t="s">
        <v>3817</v>
      </c>
      <c r="C155" s="432" t="s">
        <v>2391</v>
      </c>
      <c r="D155" s="432"/>
      <c r="E155" s="432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BP155" s="33"/>
      <c r="BQ155" s="41" t="s">
        <v>2391</v>
      </c>
      <c r="BR155" s="34"/>
    </row>
    <row r="156" spans="1:70" s="3" customFormat="1" ht="67.5" x14ac:dyDescent="0.25">
      <c r="A156" s="35" t="s">
        <v>309</v>
      </c>
      <c r="B156" s="36" t="s">
        <v>2450</v>
      </c>
      <c r="C156" s="432" t="s">
        <v>2451</v>
      </c>
      <c r="D156" s="432"/>
      <c r="E156" s="432"/>
      <c r="F156" s="35" t="s">
        <v>739</v>
      </c>
      <c r="G156" s="38">
        <v>2.5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4366</v>
      </c>
      <c r="O156" s="39">
        <v>9041.7099999999991</v>
      </c>
      <c r="BP156" s="33"/>
      <c r="BQ156" s="41" t="s">
        <v>2451</v>
      </c>
      <c r="BR156" s="34"/>
    </row>
    <row r="157" spans="1:70" s="3" customFormat="1" ht="15" x14ac:dyDescent="0.25">
      <c r="A157" s="42"/>
      <c r="B157" s="43"/>
      <c r="C157" s="44" t="s">
        <v>4367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4368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4369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BP159" s="33"/>
      <c r="BQ159" s="41"/>
      <c r="BR159" s="34"/>
    </row>
    <row r="160" spans="1:70" s="3" customFormat="1" ht="1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2984</v>
      </c>
      <c r="C161" s="432" t="s">
        <v>2985</v>
      </c>
      <c r="D161" s="432"/>
      <c r="E161" s="432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BP161" s="33"/>
      <c r="BQ161" s="41" t="s">
        <v>2985</v>
      </c>
      <c r="BR161" s="34"/>
    </row>
    <row r="162" spans="1:70" s="3" customFormat="1" ht="67.5" x14ac:dyDescent="0.25">
      <c r="A162" s="35" t="s">
        <v>331</v>
      </c>
      <c r="B162" s="36" t="s">
        <v>2986</v>
      </c>
      <c r="C162" s="432" t="s">
        <v>2464</v>
      </c>
      <c r="D162" s="432"/>
      <c r="E162" s="432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BP162" s="33"/>
      <c r="BQ162" s="41" t="s">
        <v>2464</v>
      </c>
      <c r="BR162" s="34"/>
    </row>
    <row r="163" spans="1:70" s="3" customFormat="1" ht="67.5" x14ac:dyDescent="0.25">
      <c r="A163" s="35" t="s">
        <v>335</v>
      </c>
      <c r="B163" s="36" t="s">
        <v>2986</v>
      </c>
      <c r="C163" s="432" t="s">
        <v>2466</v>
      </c>
      <c r="D163" s="432"/>
      <c r="E163" s="432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BP163" s="33"/>
      <c r="BQ163" s="41" t="s">
        <v>2466</v>
      </c>
      <c r="BR163" s="34"/>
    </row>
    <row r="164" spans="1:70" s="3" customFormat="1" ht="67.5" x14ac:dyDescent="0.25">
      <c r="A164" s="35" t="s">
        <v>339</v>
      </c>
      <c r="B164" s="36" t="s">
        <v>2987</v>
      </c>
      <c r="C164" s="432" t="s">
        <v>2431</v>
      </c>
      <c r="D164" s="432"/>
      <c r="E164" s="432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BP164" s="33"/>
      <c r="BQ164" s="41" t="s">
        <v>2431</v>
      </c>
      <c r="BR164" s="34"/>
    </row>
    <row r="165" spans="1:70" s="3" customFormat="1" ht="67.5" x14ac:dyDescent="0.25">
      <c r="A165" s="35" t="s">
        <v>342</v>
      </c>
      <c r="B165" s="36" t="s">
        <v>2987</v>
      </c>
      <c r="C165" s="432" t="s">
        <v>2433</v>
      </c>
      <c r="D165" s="432"/>
      <c r="E165" s="432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BP165" s="33"/>
      <c r="BQ165" s="41" t="s">
        <v>2433</v>
      </c>
      <c r="BR165" s="34"/>
    </row>
    <row r="166" spans="1:70" s="3" customFormat="1" ht="67.5" x14ac:dyDescent="0.25">
      <c r="A166" s="35" t="s">
        <v>350</v>
      </c>
      <c r="B166" s="36" t="s">
        <v>2988</v>
      </c>
      <c r="C166" s="432" t="s">
        <v>2444</v>
      </c>
      <c r="D166" s="432"/>
      <c r="E166" s="432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BP166" s="33"/>
      <c r="BQ166" s="41" t="s">
        <v>2444</v>
      </c>
      <c r="BR166" s="34"/>
    </row>
    <row r="167" spans="1:70" s="3" customFormat="1" ht="67.5" x14ac:dyDescent="0.25">
      <c r="A167" s="35" t="s">
        <v>353</v>
      </c>
      <c r="B167" s="36" t="s">
        <v>2989</v>
      </c>
      <c r="C167" s="432" t="s">
        <v>2441</v>
      </c>
      <c r="D167" s="432"/>
      <c r="E167" s="432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BP167" s="33"/>
      <c r="BQ167" s="41" t="s">
        <v>2441</v>
      </c>
      <c r="BR167" s="34"/>
    </row>
    <row r="168" spans="1:70" s="3" customFormat="1" ht="67.5" x14ac:dyDescent="0.25">
      <c r="A168" s="35" t="s">
        <v>355</v>
      </c>
      <c r="B168" s="36" t="s">
        <v>324</v>
      </c>
      <c r="C168" s="432" t="s">
        <v>325</v>
      </c>
      <c r="D168" s="432"/>
      <c r="E168" s="432"/>
      <c r="F168" s="35" t="s">
        <v>326</v>
      </c>
      <c r="G168" s="55">
        <v>5</v>
      </c>
      <c r="H168" s="39" t="s">
        <v>1438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BP168" s="33"/>
      <c r="BQ168" s="41" t="s">
        <v>325</v>
      </c>
      <c r="BR168" s="34"/>
    </row>
    <row r="169" spans="1:70" s="3" customFormat="1" ht="15" x14ac:dyDescent="0.25">
      <c r="A169" s="47"/>
      <c r="B169" s="48"/>
      <c r="C169" s="48"/>
      <c r="D169" s="48"/>
      <c r="E169" s="49" t="s">
        <v>4272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4273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363</v>
      </c>
      <c r="B172" s="36" t="s">
        <v>2992</v>
      </c>
      <c r="C172" s="432" t="s">
        <v>2993</v>
      </c>
      <c r="D172" s="432"/>
      <c r="E172" s="432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BP172" s="33"/>
      <c r="BQ172" s="41" t="s">
        <v>2993</v>
      </c>
      <c r="BR172" s="34"/>
    </row>
    <row r="173" spans="1:70" s="3" customFormat="1" ht="67.5" x14ac:dyDescent="0.25">
      <c r="A173" s="35" t="s">
        <v>1410</v>
      </c>
      <c r="B173" s="36" t="s">
        <v>1757</v>
      </c>
      <c r="C173" s="432" t="s">
        <v>1758</v>
      </c>
      <c r="D173" s="432"/>
      <c r="E173" s="432"/>
      <c r="F173" s="35" t="s">
        <v>238</v>
      </c>
      <c r="G173" s="38">
        <v>3.6</v>
      </c>
      <c r="H173" s="39" t="s">
        <v>1759</v>
      </c>
      <c r="I173" s="39" t="s">
        <v>1760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4370</v>
      </c>
      <c r="O173" s="39">
        <v>18583.59</v>
      </c>
      <c r="BP173" s="33"/>
      <c r="BQ173" s="41" t="s">
        <v>1758</v>
      </c>
      <c r="BR173" s="34"/>
    </row>
    <row r="174" spans="1:70" s="3" customFormat="1" ht="15" x14ac:dyDescent="0.25">
      <c r="A174" s="42"/>
      <c r="B174" s="43"/>
      <c r="C174" s="44" t="s">
        <v>4371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  <c r="BR174" s="34"/>
    </row>
    <row r="175" spans="1:70" s="3" customFormat="1" ht="15" x14ac:dyDescent="0.25">
      <c r="A175" s="47"/>
      <c r="B175" s="48"/>
      <c r="C175" s="48"/>
      <c r="D175" s="48"/>
      <c r="E175" s="49" t="s">
        <v>4372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4373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BP177" s="33"/>
      <c r="BQ177" s="41"/>
      <c r="BR177" s="34"/>
    </row>
    <row r="178" spans="1:70" s="3" customFormat="1" ht="67.5" x14ac:dyDescent="0.25">
      <c r="A178" s="35" t="s">
        <v>371</v>
      </c>
      <c r="B178" s="36" t="s">
        <v>2281</v>
      </c>
      <c r="C178" s="432" t="s">
        <v>2994</v>
      </c>
      <c r="D178" s="432"/>
      <c r="E178" s="432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BP178" s="33"/>
      <c r="BQ178" s="41" t="s">
        <v>2994</v>
      </c>
      <c r="BR178" s="34"/>
    </row>
    <row r="179" spans="1:70" s="3" customFormat="1" ht="15" x14ac:dyDescent="0.25">
      <c r="A179" s="445" t="s">
        <v>1695</v>
      </c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7"/>
      <c r="BP179" s="33"/>
      <c r="BQ179" s="41"/>
      <c r="BR179" s="34" t="s">
        <v>1695</v>
      </c>
    </row>
    <row r="180" spans="1:70" s="3" customFormat="1" ht="67.5" x14ac:dyDescent="0.25">
      <c r="A180" s="35" t="s">
        <v>381</v>
      </c>
      <c r="B180" s="36" t="s">
        <v>372</v>
      </c>
      <c r="C180" s="432" t="s">
        <v>373</v>
      </c>
      <c r="D180" s="432"/>
      <c r="E180" s="432"/>
      <c r="F180" s="35" t="s">
        <v>374</v>
      </c>
      <c r="G180" s="57">
        <v>1.323062</v>
      </c>
      <c r="H180" s="39" t="s">
        <v>1696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4274</v>
      </c>
      <c r="O180" s="39">
        <v>648.95000000000005</v>
      </c>
      <c r="BP180" s="33"/>
      <c r="BQ180" s="41" t="s">
        <v>373</v>
      </c>
      <c r="BR180" s="34"/>
    </row>
    <row r="181" spans="1:70" s="3" customFormat="1" ht="15" x14ac:dyDescent="0.25">
      <c r="A181" s="42"/>
      <c r="B181" s="43"/>
      <c r="C181" s="44" t="s">
        <v>4275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5" x14ac:dyDescent="0.25">
      <c r="A182" s="47"/>
      <c r="B182" s="48"/>
      <c r="C182" s="48"/>
      <c r="D182" s="48"/>
      <c r="E182" s="49" t="s">
        <v>4276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4277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BP184" s="33"/>
      <c r="BQ184" s="41"/>
      <c r="BR184" s="34"/>
    </row>
    <row r="185" spans="1:70" s="3" customFormat="1" ht="67.5" x14ac:dyDescent="0.25">
      <c r="A185" s="35" t="s">
        <v>384</v>
      </c>
      <c r="B185" s="36" t="s">
        <v>2999</v>
      </c>
      <c r="C185" s="432" t="s">
        <v>1704</v>
      </c>
      <c r="D185" s="432"/>
      <c r="E185" s="432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BP185" s="33"/>
      <c r="BQ185" s="41" t="s">
        <v>1704</v>
      </c>
      <c r="BR185" s="34"/>
    </row>
    <row r="186" spans="1:70" s="3" customFormat="1" ht="15" x14ac:dyDescent="0.25">
      <c r="A186" s="42"/>
      <c r="B186" s="43"/>
      <c r="C186" s="44" t="s">
        <v>3000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2999</v>
      </c>
      <c r="C187" s="432" t="s">
        <v>3001</v>
      </c>
      <c r="D187" s="432"/>
      <c r="E187" s="432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BP187" s="33"/>
      <c r="BQ187" s="41" t="s">
        <v>3001</v>
      </c>
      <c r="BR187" s="34"/>
    </row>
    <row r="188" spans="1:70" s="3" customFormat="1" ht="67.5" x14ac:dyDescent="0.25">
      <c r="A188" s="35" t="s">
        <v>388</v>
      </c>
      <c r="B188" s="36" t="s">
        <v>2999</v>
      </c>
      <c r="C188" s="432" t="s">
        <v>1710</v>
      </c>
      <c r="D188" s="432"/>
      <c r="E188" s="432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BP188" s="33"/>
      <c r="BQ188" s="41" t="s">
        <v>1710</v>
      </c>
      <c r="BR188" s="34"/>
    </row>
    <row r="189" spans="1:70" s="3" customFormat="1" ht="67.5" x14ac:dyDescent="0.25">
      <c r="A189" s="35" t="s">
        <v>391</v>
      </c>
      <c r="B189" s="36" t="s">
        <v>1701</v>
      </c>
      <c r="C189" s="432" t="s">
        <v>4278</v>
      </c>
      <c r="D189" s="432"/>
      <c r="E189" s="432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BP189" s="33"/>
      <c r="BQ189" s="41" t="s">
        <v>4278</v>
      </c>
      <c r="BR189" s="34"/>
    </row>
    <row r="190" spans="1:70" s="3" customFormat="1" ht="67.5" x14ac:dyDescent="0.25">
      <c r="A190" s="35" t="s">
        <v>393</v>
      </c>
      <c r="B190" s="36" t="s">
        <v>1715</v>
      </c>
      <c r="C190" s="432" t="s">
        <v>4279</v>
      </c>
      <c r="D190" s="432"/>
      <c r="E190" s="432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BP190" s="33"/>
      <c r="BQ190" s="41" t="s">
        <v>4279</v>
      </c>
      <c r="BR190" s="34"/>
    </row>
    <row r="191" spans="1:70" s="3" customFormat="1" ht="67.5" x14ac:dyDescent="0.25">
      <c r="A191" s="35" t="s">
        <v>395</v>
      </c>
      <c r="B191" s="36" t="s">
        <v>1791</v>
      </c>
      <c r="C191" s="432" t="s">
        <v>3002</v>
      </c>
      <c r="D191" s="432"/>
      <c r="E191" s="432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BP191" s="33"/>
      <c r="BQ191" s="41" t="s">
        <v>3002</v>
      </c>
      <c r="BR191" s="34"/>
    </row>
    <row r="192" spans="1:70" s="3" customFormat="1" ht="67.5" x14ac:dyDescent="0.25">
      <c r="A192" s="35" t="s">
        <v>397</v>
      </c>
      <c r="B192" s="36" t="s">
        <v>1776</v>
      </c>
      <c r="C192" s="432" t="s">
        <v>4280</v>
      </c>
      <c r="D192" s="432"/>
      <c r="E192" s="432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BP192" s="33"/>
      <c r="BQ192" s="41" t="s">
        <v>4280</v>
      </c>
      <c r="BR192" s="34"/>
    </row>
    <row r="193" spans="1:70" s="3" customFormat="1" ht="67.5" x14ac:dyDescent="0.25">
      <c r="A193" s="35" t="s">
        <v>399</v>
      </c>
      <c r="B193" s="36" t="s">
        <v>1778</v>
      </c>
      <c r="C193" s="432" t="s">
        <v>4281</v>
      </c>
      <c r="D193" s="432"/>
      <c r="E193" s="432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BP193" s="33"/>
      <c r="BQ193" s="41" t="s">
        <v>4281</v>
      </c>
      <c r="BR193" s="34"/>
    </row>
    <row r="194" spans="1:70" s="3" customFormat="1" ht="67.5" x14ac:dyDescent="0.25">
      <c r="A194" s="35" t="s">
        <v>401</v>
      </c>
      <c r="B194" s="36" t="s">
        <v>1780</v>
      </c>
      <c r="C194" s="432" t="s">
        <v>1781</v>
      </c>
      <c r="D194" s="432"/>
      <c r="E194" s="432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BP194" s="33"/>
      <c r="BQ194" s="41" t="s">
        <v>1781</v>
      </c>
      <c r="BR194" s="34"/>
    </row>
    <row r="195" spans="1:70" s="3" customFormat="1" ht="67.5" x14ac:dyDescent="0.25">
      <c r="A195" s="35" t="s">
        <v>403</v>
      </c>
      <c r="B195" s="36" t="s">
        <v>1776</v>
      </c>
      <c r="C195" s="432" t="s">
        <v>4282</v>
      </c>
      <c r="D195" s="432"/>
      <c r="E195" s="432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BP195" s="33"/>
      <c r="BQ195" s="41" t="s">
        <v>4282</v>
      </c>
      <c r="BR195" s="34"/>
    </row>
    <row r="196" spans="1:70" s="3" customFormat="1" ht="67.5" x14ac:dyDescent="0.25">
      <c r="A196" s="35" t="s">
        <v>405</v>
      </c>
      <c r="B196" s="36" t="s">
        <v>1778</v>
      </c>
      <c r="C196" s="432" t="s">
        <v>4283</v>
      </c>
      <c r="D196" s="432"/>
      <c r="E196" s="432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BP196" s="33"/>
      <c r="BQ196" s="41" t="s">
        <v>4283</v>
      </c>
      <c r="BR196" s="34"/>
    </row>
    <row r="197" spans="1:70" s="3" customFormat="1" ht="67.5" x14ac:dyDescent="0.25">
      <c r="A197" s="35" t="s">
        <v>407</v>
      </c>
      <c r="B197" s="36" t="s">
        <v>1727</v>
      </c>
      <c r="C197" s="432" t="s">
        <v>1728</v>
      </c>
      <c r="D197" s="432"/>
      <c r="E197" s="432"/>
      <c r="F197" s="35" t="s">
        <v>174</v>
      </c>
      <c r="G197" s="56">
        <v>0.09</v>
      </c>
      <c r="H197" s="39" t="s">
        <v>1729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4374</v>
      </c>
      <c r="O197" s="39">
        <v>51.98</v>
      </c>
      <c r="BP197" s="33"/>
      <c r="BQ197" s="41" t="s">
        <v>1728</v>
      </c>
      <c r="BR197" s="34"/>
    </row>
    <row r="198" spans="1:70" s="3" customFormat="1" ht="15" x14ac:dyDescent="0.25">
      <c r="A198" s="42"/>
      <c r="B198" s="43"/>
      <c r="C198" s="44" t="s">
        <v>3005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4375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4376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BP201" s="33"/>
      <c r="BQ201" s="41"/>
      <c r="BR201" s="34"/>
    </row>
    <row r="202" spans="1:70" s="3" customFormat="1" ht="67.5" x14ac:dyDescent="0.25">
      <c r="A202" s="35" t="s">
        <v>409</v>
      </c>
      <c r="B202" s="36" t="s">
        <v>3035</v>
      </c>
      <c r="C202" s="432" t="s">
        <v>4377</v>
      </c>
      <c r="D202" s="432"/>
      <c r="E202" s="432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BP202" s="33"/>
      <c r="BQ202" s="41" t="s">
        <v>4377</v>
      </c>
      <c r="BR202" s="34"/>
    </row>
    <row r="203" spans="1:70" s="3" customFormat="1" ht="67.5" x14ac:dyDescent="0.25">
      <c r="A203" s="35" t="s">
        <v>411</v>
      </c>
      <c r="B203" s="36" t="s">
        <v>1769</v>
      </c>
      <c r="C203" s="432" t="s">
        <v>3246</v>
      </c>
      <c r="D203" s="432"/>
      <c r="E203" s="432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BP203" s="33"/>
      <c r="BQ203" s="41" t="s">
        <v>3246</v>
      </c>
      <c r="BR203" s="34"/>
    </row>
    <row r="204" spans="1:70" s="3" customFormat="1" ht="67.5" x14ac:dyDescent="0.25">
      <c r="A204" s="35" t="s">
        <v>413</v>
      </c>
      <c r="B204" s="36" t="s">
        <v>1778</v>
      </c>
      <c r="C204" s="432" t="s">
        <v>3247</v>
      </c>
      <c r="D204" s="432"/>
      <c r="E204" s="432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BP204" s="33"/>
      <c r="BQ204" s="41" t="s">
        <v>3247</v>
      </c>
      <c r="BR204" s="34"/>
    </row>
    <row r="205" spans="1:70" s="3" customFormat="1" ht="67.5" x14ac:dyDescent="0.25">
      <c r="A205" s="35" t="s">
        <v>415</v>
      </c>
      <c r="B205" s="36" t="s">
        <v>1801</v>
      </c>
      <c r="C205" s="432" t="s">
        <v>3248</v>
      </c>
      <c r="D205" s="432"/>
      <c r="E205" s="432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BP205" s="33"/>
      <c r="BQ205" s="41" t="s">
        <v>3248</v>
      </c>
      <c r="BR205" s="34"/>
    </row>
    <row r="206" spans="1:70" s="3" customFormat="1" ht="67.5" x14ac:dyDescent="0.25">
      <c r="A206" s="35" t="s">
        <v>417</v>
      </c>
      <c r="B206" s="36" t="s">
        <v>1778</v>
      </c>
      <c r="C206" s="432" t="s">
        <v>1822</v>
      </c>
      <c r="D206" s="432"/>
      <c r="E206" s="432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BP206" s="33"/>
      <c r="BQ206" s="41" t="s">
        <v>1822</v>
      </c>
      <c r="BR206" s="34"/>
    </row>
    <row r="207" spans="1:70" s="3" customFormat="1" ht="67.5" x14ac:dyDescent="0.25">
      <c r="A207" s="35" t="s">
        <v>426</v>
      </c>
      <c r="B207" s="36" t="s">
        <v>1767</v>
      </c>
      <c r="C207" s="432" t="s">
        <v>1768</v>
      </c>
      <c r="D207" s="432"/>
      <c r="E207" s="432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BP207" s="33"/>
      <c r="BQ207" s="41" t="s">
        <v>1768</v>
      </c>
      <c r="BR207" s="34"/>
    </row>
    <row r="208" spans="1:70" s="3" customFormat="1" ht="67.5" x14ac:dyDescent="0.25">
      <c r="A208" s="35" t="s">
        <v>428</v>
      </c>
      <c r="B208" s="36" t="s">
        <v>1757</v>
      </c>
      <c r="C208" s="432" t="s">
        <v>1758</v>
      </c>
      <c r="D208" s="432"/>
      <c r="E208" s="432"/>
      <c r="F208" s="35" t="s">
        <v>238</v>
      </c>
      <c r="G208" s="56">
        <v>0.95</v>
      </c>
      <c r="H208" s="39" t="s">
        <v>1759</v>
      </c>
      <c r="I208" s="39" t="s">
        <v>1760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4287</v>
      </c>
      <c r="O208" s="39">
        <v>4904</v>
      </c>
      <c r="BP208" s="33"/>
      <c r="BQ208" s="41" t="s">
        <v>1758</v>
      </c>
      <c r="BR208" s="34"/>
    </row>
    <row r="209" spans="1:70" s="3" customFormat="1" ht="15" x14ac:dyDescent="0.25">
      <c r="A209" s="42"/>
      <c r="B209" s="43"/>
      <c r="C209" s="44" t="s">
        <v>4288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4289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4290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BP211" s="33"/>
      <c r="BQ211" s="41"/>
      <c r="BR211" s="34"/>
    </row>
    <row r="212" spans="1:70" s="3" customFormat="1" ht="1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BP212" s="33"/>
      <c r="BQ212" s="41"/>
      <c r="BR212" s="34"/>
    </row>
    <row r="213" spans="1:70" s="3" customFormat="1" ht="67.5" x14ac:dyDescent="0.25">
      <c r="A213" s="35" t="s">
        <v>434</v>
      </c>
      <c r="B213" s="36" t="s">
        <v>1765</v>
      </c>
      <c r="C213" s="432" t="s">
        <v>4163</v>
      </c>
      <c r="D213" s="432"/>
      <c r="E213" s="432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BP213" s="33"/>
      <c r="BQ213" s="41" t="s">
        <v>4163</v>
      </c>
      <c r="BR213" s="34"/>
    </row>
    <row r="214" spans="1:70" s="3" customFormat="1" ht="67.5" x14ac:dyDescent="0.25">
      <c r="A214" s="35" t="s">
        <v>438</v>
      </c>
      <c r="B214" s="36" t="s">
        <v>1773</v>
      </c>
      <c r="C214" s="432" t="s">
        <v>1774</v>
      </c>
      <c r="D214" s="432"/>
      <c r="E214" s="432"/>
      <c r="F214" s="35" t="s">
        <v>1775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BP214" s="33"/>
      <c r="BQ214" s="41" t="s">
        <v>1774</v>
      </c>
      <c r="BR214" s="34"/>
    </row>
    <row r="215" spans="1:70" s="3" customFormat="1" ht="67.5" x14ac:dyDescent="0.25">
      <c r="A215" s="35" t="s">
        <v>1457</v>
      </c>
      <c r="B215" s="36" t="s">
        <v>1771</v>
      </c>
      <c r="C215" s="432" t="s">
        <v>2779</v>
      </c>
      <c r="D215" s="432"/>
      <c r="E215" s="432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BP215" s="33"/>
      <c r="BQ215" s="41" t="s">
        <v>2779</v>
      </c>
      <c r="BR215" s="34"/>
    </row>
    <row r="216" spans="1:70" s="3" customFormat="1" ht="67.5" x14ac:dyDescent="0.25">
      <c r="A216" s="35" t="s">
        <v>450</v>
      </c>
      <c r="B216" s="36" t="s">
        <v>1741</v>
      </c>
      <c r="C216" s="432" t="s">
        <v>1784</v>
      </c>
      <c r="D216" s="432"/>
      <c r="E216" s="432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BP216" s="33"/>
      <c r="BQ216" s="41" t="s">
        <v>1784</v>
      </c>
      <c r="BR216" s="34"/>
    </row>
    <row r="217" spans="1:70" s="3" customFormat="1" ht="67.5" x14ac:dyDescent="0.25">
      <c r="A217" s="35" t="s">
        <v>1708</v>
      </c>
      <c r="B217" s="36" t="s">
        <v>1743</v>
      </c>
      <c r="C217" s="432" t="s">
        <v>3258</v>
      </c>
      <c r="D217" s="432"/>
      <c r="E217" s="432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BP217" s="33"/>
      <c r="BQ217" s="41" t="s">
        <v>3258</v>
      </c>
      <c r="BR217" s="34"/>
    </row>
    <row r="218" spans="1:70" s="3" customFormat="1" ht="67.5" x14ac:dyDescent="0.25">
      <c r="A218" s="35" t="s">
        <v>462</v>
      </c>
      <c r="B218" s="36" t="s">
        <v>1737</v>
      </c>
      <c r="C218" s="432" t="s">
        <v>3259</v>
      </c>
      <c r="D218" s="432"/>
      <c r="E218" s="432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BP218" s="33"/>
      <c r="BQ218" s="41" t="s">
        <v>3259</v>
      </c>
      <c r="BR218" s="34"/>
    </row>
    <row r="219" spans="1:70" s="3" customFormat="1" ht="67.5" x14ac:dyDescent="0.25">
      <c r="A219" s="35" t="s">
        <v>464</v>
      </c>
      <c r="B219" s="36" t="s">
        <v>3057</v>
      </c>
      <c r="C219" s="432" t="s">
        <v>2839</v>
      </c>
      <c r="D219" s="432"/>
      <c r="E219" s="432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BP219" s="33"/>
      <c r="BQ219" s="41" t="s">
        <v>2839</v>
      </c>
      <c r="BR219" s="34"/>
    </row>
    <row r="220" spans="1:70" s="3" customFormat="1" ht="67.5" x14ac:dyDescent="0.25">
      <c r="A220" s="35" t="s">
        <v>466</v>
      </c>
      <c r="B220" s="36" t="s">
        <v>3057</v>
      </c>
      <c r="C220" s="432" t="s">
        <v>3058</v>
      </c>
      <c r="D220" s="432"/>
      <c r="E220" s="432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BP220" s="33"/>
      <c r="BQ220" s="41" t="s">
        <v>3058</v>
      </c>
      <c r="BR220" s="34"/>
    </row>
    <row r="221" spans="1:70" s="3" customFormat="1" ht="67.5" x14ac:dyDescent="0.25">
      <c r="A221" s="35" t="s">
        <v>469</v>
      </c>
      <c r="B221" s="36" t="s">
        <v>3057</v>
      </c>
      <c r="C221" s="432" t="s">
        <v>3059</v>
      </c>
      <c r="D221" s="432"/>
      <c r="E221" s="432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BP221" s="33"/>
      <c r="BQ221" s="41" t="s">
        <v>3059</v>
      </c>
      <c r="BR221" s="34"/>
    </row>
    <row r="222" spans="1:70" s="3" customFormat="1" ht="67.5" x14ac:dyDescent="0.25">
      <c r="A222" s="35" t="s">
        <v>478</v>
      </c>
      <c r="B222" s="36" t="s">
        <v>1778</v>
      </c>
      <c r="C222" s="432" t="s">
        <v>1884</v>
      </c>
      <c r="D222" s="432"/>
      <c r="E222" s="432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BP222" s="33"/>
      <c r="BQ222" s="41" t="s">
        <v>1884</v>
      </c>
      <c r="BR222" s="34"/>
    </row>
    <row r="223" spans="1:70" s="3" customFormat="1" ht="15" x14ac:dyDescent="0.25">
      <c r="A223" s="445" t="s">
        <v>1823</v>
      </c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7"/>
      <c r="BP223" s="33"/>
      <c r="BQ223" s="41"/>
      <c r="BR223" s="34" t="s">
        <v>1823</v>
      </c>
    </row>
    <row r="224" spans="1:70" s="3" customFormat="1" ht="67.5" x14ac:dyDescent="0.25">
      <c r="A224" s="35" t="s">
        <v>480</v>
      </c>
      <c r="B224" s="36" t="s">
        <v>372</v>
      </c>
      <c r="C224" s="432" t="s">
        <v>373</v>
      </c>
      <c r="D224" s="432"/>
      <c r="E224" s="432"/>
      <c r="F224" s="35" t="s">
        <v>374</v>
      </c>
      <c r="G224" s="57">
        <v>1.1987019999999999</v>
      </c>
      <c r="H224" s="39" t="s">
        <v>1696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4292</v>
      </c>
      <c r="O224" s="39">
        <v>587.95000000000005</v>
      </c>
      <c r="BP224" s="33"/>
      <c r="BQ224" s="41" t="s">
        <v>373</v>
      </c>
      <c r="BR224" s="34"/>
    </row>
    <row r="225" spans="1:70" s="3" customFormat="1" ht="15" x14ac:dyDescent="0.25">
      <c r="A225" s="42"/>
      <c r="B225" s="43"/>
      <c r="C225" s="44" t="s">
        <v>4293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4294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4295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BP228" s="33"/>
      <c r="BQ228" s="41"/>
      <c r="BR228" s="34"/>
    </row>
    <row r="229" spans="1:70" s="3" customFormat="1" ht="67.5" x14ac:dyDescent="0.25">
      <c r="A229" s="35" t="s">
        <v>482</v>
      </c>
      <c r="B229" s="36" t="s">
        <v>2999</v>
      </c>
      <c r="C229" s="432" t="s">
        <v>3872</v>
      </c>
      <c r="D229" s="432"/>
      <c r="E229" s="432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BP229" s="33"/>
      <c r="BQ229" s="41" t="s">
        <v>3872</v>
      </c>
      <c r="BR229" s="34"/>
    </row>
    <row r="230" spans="1:70" s="3" customFormat="1" ht="15" x14ac:dyDescent="0.25">
      <c r="A230" s="42"/>
      <c r="B230" s="43"/>
      <c r="C230" s="44" t="s">
        <v>3000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  <c r="BR230" s="34"/>
    </row>
    <row r="231" spans="1:70" s="3" customFormat="1" ht="67.5" x14ac:dyDescent="0.25">
      <c r="A231" s="35" t="s">
        <v>484</v>
      </c>
      <c r="B231" s="36" t="s">
        <v>2999</v>
      </c>
      <c r="C231" s="432" t="s">
        <v>3030</v>
      </c>
      <c r="D231" s="432"/>
      <c r="E231" s="432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BP231" s="33"/>
      <c r="BQ231" s="41" t="s">
        <v>3030</v>
      </c>
      <c r="BR231" s="34"/>
    </row>
    <row r="232" spans="1:70" s="3" customFormat="1" ht="67.5" x14ac:dyDescent="0.25">
      <c r="A232" s="35" t="s">
        <v>486</v>
      </c>
      <c r="B232" s="36" t="s">
        <v>2999</v>
      </c>
      <c r="C232" s="432" t="s">
        <v>4296</v>
      </c>
      <c r="D232" s="432"/>
      <c r="E232" s="432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BP232" s="33"/>
      <c r="BQ232" s="41" t="s">
        <v>4296</v>
      </c>
      <c r="BR232" s="34"/>
    </row>
    <row r="233" spans="1:70" s="3" customFormat="1" ht="67.5" x14ac:dyDescent="0.25">
      <c r="A233" s="35" t="s">
        <v>487</v>
      </c>
      <c r="B233" s="36" t="s">
        <v>1701</v>
      </c>
      <c r="C233" s="432" t="s">
        <v>4278</v>
      </c>
      <c r="D233" s="432"/>
      <c r="E233" s="432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BP233" s="33"/>
      <c r="BQ233" s="41" t="s">
        <v>4278</v>
      </c>
      <c r="BR233" s="34"/>
    </row>
    <row r="234" spans="1:70" s="3" customFormat="1" ht="67.5" x14ac:dyDescent="0.25">
      <c r="A234" s="35" t="s">
        <v>488</v>
      </c>
      <c r="B234" s="36" t="s">
        <v>1715</v>
      </c>
      <c r="C234" s="432" t="s">
        <v>3830</v>
      </c>
      <c r="D234" s="432"/>
      <c r="E234" s="432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BP234" s="33"/>
      <c r="BQ234" s="41" t="s">
        <v>3830</v>
      </c>
      <c r="BR234" s="34"/>
    </row>
    <row r="235" spans="1:70" s="3" customFormat="1" ht="67.5" x14ac:dyDescent="0.25">
      <c r="A235" s="35" t="s">
        <v>490</v>
      </c>
      <c r="B235" s="36" t="s">
        <v>1791</v>
      </c>
      <c r="C235" s="432" t="s">
        <v>3002</v>
      </c>
      <c r="D235" s="432"/>
      <c r="E235" s="432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BP235" s="33"/>
      <c r="BQ235" s="41" t="s">
        <v>3002</v>
      </c>
      <c r="BR235" s="34"/>
    </row>
    <row r="236" spans="1:70" s="3" customFormat="1" ht="67.5" x14ac:dyDescent="0.25">
      <c r="A236" s="35" t="s">
        <v>492</v>
      </c>
      <c r="B236" s="36" t="s">
        <v>1776</v>
      </c>
      <c r="C236" s="432" t="s">
        <v>4280</v>
      </c>
      <c r="D236" s="432"/>
      <c r="E236" s="432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BP236" s="33"/>
      <c r="BQ236" s="41" t="s">
        <v>4280</v>
      </c>
      <c r="BR236" s="34"/>
    </row>
    <row r="237" spans="1:70" s="3" customFormat="1" ht="67.5" x14ac:dyDescent="0.25">
      <c r="A237" s="35" t="s">
        <v>493</v>
      </c>
      <c r="B237" s="36" t="s">
        <v>1778</v>
      </c>
      <c r="C237" s="432" t="s">
        <v>4281</v>
      </c>
      <c r="D237" s="432"/>
      <c r="E237" s="432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BP237" s="33"/>
      <c r="BQ237" s="41" t="s">
        <v>4281</v>
      </c>
      <c r="BR237" s="34"/>
    </row>
    <row r="238" spans="1:70" s="3" customFormat="1" ht="67.5" x14ac:dyDescent="0.25">
      <c r="A238" s="35" t="s">
        <v>494</v>
      </c>
      <c r="B238" s="36" t="s">
        <v>1780</v>
      </c>
      <c r="C238" s="432" t="s">
        <v>1781</v>
      </c>
      <c r="D238" s="432"/>
      <c r="E238" s="432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BP238" s="33"/>
      <c r="BQ238" s="41" t="s">
        <v>1781</v>
      </c>
      <c r="BR238" s="34"/>
    </row>
    <row r="239" spans="1:70" s="3" customFormat="1" ht="67.5" x14ac:dyDescent="0.25">
      <c r="A239" s="35" t="s">
        <v>495</v>
      </c>
      <c r="B239" s="36" t="s">
        <v>1727</v>
      </c>
      <c r="C239" s="432" t="s">
        <v>1728</v>
      </c>
      <c r="D239" s="432"/>
      <c r="E239" s="432"/>
      <c r="F239" s="35" t="s">
        <v>174</v>
      </c>
      <c r="G239" s="56">
        <v>0.64</v>
      </c>
      <c r="H239" s="39" t="s">
        <v>1729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4297</v>
      </c>
      <c r="O239" s="39">
        <v>369.63</v>
      </c>
      <c r="BP239" s="33"/>
      <c r="BQ239" s="41" t="s">
        <v>1728</v>
      </c>
      <c r="BR239" s="34"/>
    </row>
    <row r="240" spans="1:70" s="3" customFormat="1" ht="15" x14ac:dyDescent="0.25">
      <c r="A240" s="42"/>
      <c r="B240" s="43"/>
      <c r="C240" s="44" t="s">
        <v>3038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4298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4299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496</v>
      </c>
      <c r="B244" s="36" t="s">
        <v>3035</v>
      </c>
      <c r="C244" s="432" t="s">
        <v>3835</v>
      </c>
      <c r="D244" s="432"/>
      <c r="E244" s="432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BP244" s="33"/>
      <c r="BQ244" s="41" t="s">
        <v>3835</v>
      </c>
      <c r="BR244" s="34"/>
    </row>
    <row r="245" spans="1:70" s="3" customFormat="1" ht="67.5" x14ac:dyDescent="0.25">
      <c r="A245" s="35" t="s">
        <v>498</v>
      </c>
      <c r="B245" s="36" t="s">
        <v>1816</v>
      </c>
      <c r="C245" s="432" t="s">
        <v>3299</v>
      </c>
      <c r="D245" s="432"/>
      <c r="E245" s="432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BP245" s="33"/>
      <c r="BQ245" s="41" t="s">
        <v>3299</v>
      </c>
      <c r="BR245" s="34"/>
    </row>
    <row r="246" spans="1:70" s="3" customFormat="1" ht="67.5" x14ac:dyDescent="0.25">
      <c r="A246" s="35" t="s">
        <v>500</v>
      </c>
      <c r="B246" s="36" t="s">
        <v>1778</v>
      </c>
      <c r="C246" s="432" t="s">
        <v>1886</v>
      </c>
      <c r="D246" s="432"/>
      <c r="E246" s="432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BP246" s="33"/>
      <c r="BQ246" s="41" t="s">
        <v>1886</v>
      </c>
      <c r="BR246" s="34"/>
    </row>
    <row r="247" spans="1:70" s="3" customFormat="1" ht="67.5" x14ac:dyDescent="0.25">
      <c r="A247" s="35" t="s">
        <v>502</v>
      </c>
      <c r="B247" s="36" t="s">
        <v>1801</v>
      </c>
      <c r="C247" s="432" t="s">
        <v>3300</v>
      </c>
      <c r="D247" s="432"/>
      <c r="E247" s="432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BP247" s="33"/>
      <c r="BQ247" s="41" t="s">
        <v>3300</v>
      </c>
      <c r="BR247" s="34"/>
    </row>
    <row r="248" spans="1:70" s="3" customFormat="1" ht="67.5" x14ac:dyDescent="0.25">
      <c r="A248" s="35" t="s">
        <v>504</v>
      </c>
      <c r="B248" s="36" t="s">
        <v>1778</v>
      </c>
      <c r="C248" s="432" t="s">
        <v>1822</v>
      </c>
      <c r="D248" s="432"/>
      <c r="E248" s="432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BP248" s="33"/>
      <c r="BQ248" s="41" t="s">
        <v>1822</v>
      </c>
      <c r="BR248" s="34"/>
    </row>
    <row r="249" spans="1:70" s="3" customFormat="1" ht="67.5" x14ac:dyDescent="0.25">
      <c r="A249" s="35" t="s">
        <v>506</v>
      </c>
      <c r="B249" s="36" t="s">
        <v>1780</v>
      </c>
      <c r="C249" s="432" t="s">
        <v>3043</v>
      </c>
      <c r="D249" s="432"/>
      <c r="E249" s="432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BP249" s="33"/>
      <c r="BQ249" s="41" t="s">
        <v>3043</v>
      </c>
      <c r="BR249" s="34"/>
    </row>
    <row r="250" spans="1:70" s="3" customFormat="1" ht="67.5" x14ac:dyDescent="0.25">
      <c r="A250" s="35" t="s">
        <v>508</v>
      </c>
      <c r="B250" s="36" t="s">
        <v>1727</v>
      </c>
      <c r="C250" s="432" t="s">
        <v>1728</v>
      </c>
      <c r="D250" s="432"/>
      <c r="E250" s="432"/>
      <c r="F250" s="35" t="s">
        <v>174</v>
      </c>
      <c r="G250" s="56">
        <v>0.17</v>
      </c>
      <c r="H250" s="39" t="s">
        <v>1729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4378</v>
      </c>
      <c r="O250" s="39">
        <v>98.18</v>
      </c>
      <c r="BP250" s="33"/>
      <c r="BQ250" s="41" t="s">
        <v>1728</v>
      </c>
      <c r="BR250" s="34"/>
    </row>
    <row r="251" spans="1:70" s="3" customFormat="1" ht="15" x14ac:dyDescent="0.25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  <c r="BR251" s="34"/>
    </row>
    <row r="252" spans="1:70" s="3" customFormat="1" ht="15" x14ac:dyDescent="0.25">
      <c r="A252" s="47"/>
      <c r="B252" s="48"/>
      <c r="C252" s="48"/>
      <c r="D252" s="48"/>
      <c r="E252" s="49" t="s">
        <v>4379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BP252" s="33"/>
      <c r="BQ252" s="41"/>
      <c r="BR252" s="34"/>
    </row>
    <row r="253" spans="1:70" s="3" customFormat="1" ht="15" x14ac:dyDescent="0.25">
      <c r="A253" s="47"/>
      <c r="B253" s="48"/>
      <c r="C253" s="48"/>
      <c r="D253" s="48"/>
      <c r="E253" s="49" t="s">
        <v>4380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BP254" s="33"/>
      <c r="BQ254" s="41"/>
      <c r="BR254" s="34"/>
    </row>
    <row r="255" spans="1:70" s="3" customFormat="1" ht="67.5" x14ac:dyDescent="0.25">
      <c r="A255" s="35" t="s">
        <v>510</v>
      </c>
      <c r="B255" s="36" t="s">
        <v>3035</v>
      </c>
      <c r="C255" s="432" t="s">
        <v>3244</v>
      </c>
      <c r="D255" s="432"/>
      <c r="E255" s="432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BP255" s="33"/>
      <c r="BQ255" s="41" t="s">
        <v>3244</v>
      </c>
      <c r="BR255" s="34"/>
    </row>
    <row r="256" spans="1:70" s="3" customFormat="1" ht="67.5" x14ac:dyDescent="0.25">
      <c r="A256" s="35" t="s">
        <v>511</v>
      </c>
      <c r="B256" s="36" t="s">
        <v>1769</v>
      </c>
      <c r="C256" s="432" t="s">
        <v>3246</v>
      </c>
      <c r="D256" s="432"/>
      <c r="E256" s="432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BP256" s="33"/>
      <c r="BQ256" s="41" t="s">
        <v>3246</v>
      </c>
      <c r="BR256" s="34"/>
    </row>
    <row r="257" spans="1:70" s="3" customFormat="1" ht="67.5" x14ac:dyDescent="0.25">
      <c r="A257" s="35" t="s">
        <v>515</v>
      </c>
      <c r="B257" s="36" t="s">
        <v>1778</v>
      </c>
      <c r="C257" s="432" t="s">
        <v>3247</v>
      </c>
      <c r="D257" s="432"/>
      <c r="E257" s="432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BP257" s="33"/>
      <c r="BQ257" s="41" t="s">
        <v>3247</v>
      </c>
      <c r="BR257" s="34"/>
    </row>
    <row r="258" spans="1:70" s="3" customFormat="1" ht="67.5" x14ac:dyDescent="0.25">
      <c r="A258" s="35" t="s">
        <v>517</v>
      </c>
      <c r="B258" s="36" t="s">
        <v>1801</v>
      </c>
      <c r="C258" s="432" t="s">
        <v>3248</v>
      </c>
      <c r="D258" s="432"/>
      <c r="E258" s="432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BP258" s="33"/>
      <c r="BQ258" s="41" t="s">
        <v>3248</v>
      </c>
      <c r="BR258" s="34"/>
    </row>
    <row r="259" spans="1:70" s="3" customFormat="1" ht="67.5" x14ac:dyDescent="0.25">
      <c r="A259" s="35" t="s">
        <v>522</v>
      </c>
      <c r="B259" s="36" t="s">
        <v>1778</v>
      </c>
      <c r="C259" s="432" t="s">
        <v>1822</v>
      </c>
      <c r="D259" s="432"/>
      <c r="E259" s="432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BP259" s="33"/>
      <c r="BQ259" s="41" t="s">
        <v>1822</v>
      </c>
      <c r="BR259" s="34"/>
    </row>
    <row r="260" spans="1:70" s="3" customFormat="1" ht="67.5" x14ac:dyDescent="0.25">
      <c r="A260" s="35" t="s">
        <v>1785</v>
      </c>
      <c r="B260" s="36" t="s">
        <v>1757</v>
      </c>
      <c r="C260" s="432" t="s">
        <v>1758</v>
      </c>
      <c r="D260" s="432"/>
      <c r="E260" s="432"/>
      <c r="F260" s="35" t="s">
        <v>238</v>
      </c>
      <c r="G260" s="56">
        <v>1.05</v>
      </c>
      <c r="H260" s="39" t="s">
        <v>1759</v>
      </c>
      <c r="I260" s="39" t="s">
        <v>1760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4303</v>
      </c>
      <c r="O260" s="39">
        <v>5420.21</v>
      </c>
      <c r="BP260" s="33"/>
      <c r="BQ260" s="41" t="s">
        <v>1758</v>
      </c>
      <c r="BR260" s="34"/>
    </row>
    <row r="261" spans="1:70" s="3" customFormat="1" ht="15" x14ac:dyDescent="0.25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5" x14ac:dyDescent="0.25">
      <c r="A262" s="47"/>
      <c r="B262" s="48"/>
      <c r="C262" s="48"/>
      <c r="D262" s="48"/>
      <c r="E262" s="49" t="s">
        <v>4304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BP262" s="33"/>
      <c r="BQ262" s="41"/>
      <c r="BR262" s="34"/>
    </row>
    <row r="263" spans="1:70" s="3" customFormat="1" ht="15" x14ac:dyDescent="0.25">
      <c r="A263" s="47"/>
      <c r="B263" s="48"/>
      <c r="C263" s="48"/>
      <c r="D263" s="48"/>
      <c r="E263" s="49" t="s">
        <v>4305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BP264" s="33"/>
      <c r="BQ264" s="41"/>
      <c r="BR264" s="34"/>
    </row>
    <row r="265" spans="1:70" s="3" customFormat="1" ht="67.5" x14ac:dyDescent="0.25">
      <c r="A265" s="35" t="s">
        <v>529</v>
      </c>
      <c r="B265" s="36" t="s">
        <v>2281</v>
      </c>
      <c r="C265" s="432" t="s">
        <v>4183</v>
      </c>
      <c r="D265" s="432"/>
      <c r="E265" s="432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BP265" s="33"/>
      <c r="BQ265" s="41" t="s">
        <v>4183</v>
      </c>
      <c r="BR265" s="34"/>
    </row>
    <row r="266" spans="1:70" s="3" customFormat="1" ht="67.5" x14ac:dyDescent="0.25">
      <c r="A266" s="35" t="s">
        <v>531</v>
      </c>
      <c r="B266" s="36" t="s">
        <v>1773</v>
      </c>
      <c r="C266" s="432" t="s">
        <v>1774</v>
      </c>
      <c r="D266" s="432"/>
      <c r="E266" s="432"/>
      <c r="F266" s="35" t="s">
        <v>1775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BP266" s="33"/>
      <c r="BQ266" s="41" t="s">
        <v>1774</v>
      </c>
      <c r="BR266" s="34"/>
    </row>
    <row r="267" spans="1:70" s="3" customFormat="1" ht="67.5" x14ac:dyDescent="0.25">
      <c r="A267" s="35" t="s">
        <v>533</v>
      </c>
      <c r="B267" s="36" t="s">
        <v>1771</v>
      </c>
      <c r="C267" s="432" t="s">
        <v>2779</v>
      </c>
      <c r="D267" s="432"/>
      <c r="E267" s="432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BP267" s="33"/>
      <c r="BQ267" s="41" t="s">
        <v>2779</v>
      </c>
      <c r="BR267" s="34"/>
    </row>
    <row r="268" spans="1:70" s="3" customFormat="1" ht="67.5" x14ac:dyDescent="0.25">
      <c r="A268" s="35" t="s">
        <v>541</v>
      </c>
      <c r="B268" s="36" t="s">
        <v>1741</v>
      </c>
      <c r="C268" s="432" t="s">
        <v>1784</v>
      </c>
      <c r="D268" s="432"/>
      <c r="E268" s="432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BP268" s="33"/>
      <c r="BQ268" s="41" t="s">
        <v>1784</v>
      </c>
      <c r="BR268" s="34"/>
    </row>
    <row r="269" spans="1:70" s="3" customFormat="1" ht="67.5" x14ac:dyDescent="0.25">
      <c r="A269" s="35" t="s">
        <v>544</v>
      </c>
      <c r="B269" s="36" t="s">
        <v>1743</v>
      </c>
      <c r="C269" s="432" t="s">
        <v>3258</v>
      </c>
      <c r="D269" s="432"/>
      <c r="E269" s="432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BP269" s="33"/>
      <c r="BQ269" s="41" t="s">
        <v>3258</v>
      </c>
      <c r="BR269" s="34"/>
    </row>
    <row r="270" spans="1:70" s="3" customFormat="1" ht="67.5" x14ac:dyDescent="0.25">
      <c r="A270" s="35" t="s">
        <v>546</v>
      </c>
      <c r="B270" s="36" t="s">
        <v>1737</v>
      </c>
      <c r="C270" s="432" t="s">
        <v>3259</v>
      </c>
      <c r="D270" s="432"/>
      <c r="E270" s="432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BP270" s="33"/>
      <c r="BQ270" s="41" t="s">
        <v>3259</v>
      </c>
      <c r="BR270" s="34"/>
    </row>
    <row r="271" spans="1:70" s="3" customFormat="1" ht="67.5" x14ac:dyDescent="0.25">
      <c r="A271" s="35" t="s">
        <v>554</v>
      </c>
      <c r="B271" s="36" t="s">
        <v>3057</v>
      </c>
      <c r="C271" s="432" t="s">
        <v>2839</v>
      </c>
      <c r="D271" s="432"/>
      <c r="E271" s="432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BP271" s="33"/>
      <c r="BQ271" s="41" t="s">
        <v>2839</v>
      </c>
      <c r="BR271" s="34"/>
    </row>
    <row r="272" spans="1:70" s="3" customFormat="1" ht="67.5" x14ac:dyDescent="0.25">
      <c r="A272" s="35" t="s">
        <v>556</v>
      </c>
      <c r="B272" s="36" t="s">
        <v>3057</v>
      </c>
      <c r="C272" s="432" t="s">
        <v>3058</v>
      </c>
      <c r="D272" s="432"/>
      <c r="E272" s="432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BP272" s="33"/>
      <c r="BQ272" s="41" t="s">
        <v>3058</v>
      </c>
      <c r="BR272" s="34"/>
    </row>
    <row r="273" spans="1:72" s="3" customFormat="1" ht="67.5" x14ac:dyDescent="0.25">
      <c r="A273" s="35" t="s">
        <v>558</v>
      </c>
      <c r="B273" s="36" t="s">
        <v>3057</v>
      </c>
      <c r="C273" s="432" t="s">
        <v>3059</v>
      </c>
      <c r="D273" s="432"/>
      <c r="E273" s="432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BP273" s="33"/>
      <c r="BQ273" s="41" t="s">
        <v>3059</v>
      </c>
      <c r="BR273" s="34"/>
    </row>
    <row r="274" spans="1:72" s="3" customFormat="1" ht="67.5" x14ac:dyDescent="0.25">
      <c r="A274" s="35" t="s">
        <v>567</v>
      </c>
      <c r="B274" s="36" t="s">
        <v>1778</v>
      </c>
      <c r="C274" s="432" t="s">
        <v>1884</v>
      </c>
      <c r="D274" s="432"/>
      <c r="E274" s="432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BP274" s="33"/>
      <c r="BQ274" s="41" t="s">
        <v>1884</v>
      </c>
      <c r="BR274" s="34"/>
    </row>
    <row r="275" spans="1:72" s="3" customFormat="1" ht="22.5" x14ac:dyDescent="0.25">
      <c r="A275" s="440" t="s">
        <v>938</v>
      </c>
      <c r="B275" s="441"/>
      <c r="C275" s="441"/>
      <c r="D275" s="441"/>
      <c r="E275" s="441"/>
      <c r="F275" s="441"/>
      <c r="G275" s="441"/>
      <c r="H275" s="441"/>
      <c r="I275" s="441"/>
      <c r="J275" s="441"/>
      <c r="K275" s="442"/>
      <c r="L275" s="39">
        <v>12010086.66</v>
      </c>
      <c r="M275" s="39">
        <v>443229.25</v>
      </c>
      <c r="N275" s="39" t="s">
        <v>4381</v>
      </c>
      <c r="O275" s="39">
        <v>11172826.210000001</v>
      </c>
      <c r="BS275" s="41" t="s">
        <v>938</v>
      </c>
    </row>
    <row r="276" spans="1:72" s="3" customFormat="1" ht="15" x14ac:dyDescent="0.25">
      <c r="A276" s="440" t="s">
        <v>940</v>
      </c>
      <c r="B276" s="441"/>
      <c r="C276" s="441"/>
      <c r="D276" s="441"/>
      <c r="E276" s="441"/>
      <c r="F276" s="441"/>
      <c r="G276" s="441"/>
      <c r="H276" s="441"/>
      <c r="I276" s="441"/>
      <c r="J276" s="441"/>
      <c r="K276" s="442"/>
      <c r="L276" s="39">
        <v>445956.98</v>
      </c>
      <c r="M276" s="39"/>
      <c r="N276" s="39"/>
      <c r="O276" s="39"/>
      <c r="BS276" s="41" t="s">
        <v>940</v>
      </c>
    </row>
    <row r="277" spans="1:72" s="3" customFormat="1" ht="15" x14ac:dyDescent="0.25">
      <c r="A277" s="437" t="s">
        <v>941</v>
      </c>
      <c r="B277" s="438"/>
      <c r="C277" s="438"/>
      <c r="D277" s="438"/>
      <c r="E277" s="438"/>
      <c r="F277" s="438"/>
      <c r="G277" s="438"/>
      <c r="H277" s="438"/>
      <c r="I277" s="438"/>
      <c r="J277" s="438"/>
      <c r="K277" s="439"/>
      <c r="L277" s="61"/>
      <c r="M277" s="61"/>
      <c r="N277" s="61"/>
      <c r="O277" s="61"/>
      <c r="BS277" s="41"/>
      <c r="BT277" s="2" t="s">
        <v>941</v>
      </c>
    </row>
    <row r="278" spans="1:72" s="3" customFormat="1" ht="15" x14ac:dyDescent="0.25">
      <c r="A278" s="437" t="s">
        <v>4382</v>
      </c>
      <c r="B278" s="438"/>
      <c r="C278" s="438"/>
      <c r="D278" s="438"/>
      <c r="E278" s="438"/>
      <c r="F278" s="438"/>
      <c r="G278" s="438"/>
      <c r="H278" s="438"/>
      <c r="I278" s="438"/>
      <c r="J278" s="438"/>
      <c r="K278" s="439"/>
      <c r="L278" s="61">
        <v>51255.03</v>
      </c>
      <c r="M278" s="61"/>
      <c r="N278" s="61"/>
      <c r="O278" s="61"/>
      <c r="BS278" s="41"/>
      <c r="BT278" s="2" t="s">
        <v>4382</v>
      </c>
    </row>
    <row r="279" spans="1:72" s="3" customFormat="1" ht="15" x14ac:dyDescent="0.25">
      <c r="A279" s="437" t="s">
        <v>4383</v>
      </c>
      <c r="B279" s="438"/>
      <c r="C279" s="438"/>
      <c r="D279" s="438"/>
      <c r="E279" s="438"/>
      <c r="F279" s="438"/>
      <c r="G279" s="438"/>
      <c r="H279" s="438"/>
      <c r="I279" s="438"/>
      <c r="J279" s="438"/>
      <c r="K279" s="439"/>
      <c r="L279" s="61">
        <v>44576.98</v>
      </c>
      <c r="M279" s="61"/>
      <c r="N279" s="61"/>
      <c r="O279" s="61"/>
      <c r="BS279" s="41"/>
      <c r="BT279" s="2" t="s">
        <v>4383</v>
      </c>
    </row>
    <row r="280" spans="1:72" s="3" customFormat="1" ht="15" x14ac:dyDescent="0.25">
      <c r="A280" s="437" t="s">
        <v>4384</v>
      </c>
      <c r="B280" s="438"/>
      <c r="C280" s="438"/>
      <c r="D280" s="438"/>
      <c r="E280" s="438"/>
      <c r="F280" s="438"/>
      <c r="G280" s="438"/>
      <c r="H280" s="438"/>
      <c r="I280" s="438"/>
      <c r="J280" s="438"/>
      <c r="K280" s="439"/>
      <c r="L280" s="61">
        <v>350124.97</v>
      </c>
      <c r="M280" s="61"/>
      <c r="N280" s="61"/>
      <c r="O280" s="61"/>
      <c r="BS280" s="41"/>
      <c r="BT280" s="2" t="s">
        <v>4384</v>
      </c>
    </row>
    <row r="281" spans="1:72" s="3" customFormat="1" ht="15" x14ac:dyDescent="0.25">
      <c r="A281" s="440" t="s">
        <v>945</v>
      </c>
      <c r="B281" s="441"/>
      <c r="C281" s="441"/>
      <c r="D281" s="441"/>
      <c r="E281" s="441"/>
      <c r="F281" s="441"/>
      <c r="G281" s="441"/>
      <c r="H281" s="441"/>
      <c r="I281" s="441"/>
      <c r="J281" s="441"/>
      <c r="K281" s="442"/>
      <c r="L281" s="39">
        <v>231991.56</v>
      </c>
      <c r="M281" s="39"/>
      <c r="N281" s="39"/>
      <c r="O281" s="39"/>
      <c r="BS281" s="41" t="s">
        <v>945</v>
      </c>
    </row>
    <row r="282" spans="1:72" s="3" customFormat="1" ht="15" x14ac:dyDescent="0.25">
      <c r="A282" s="437" t="s">
        <v>941</v>
      </c>
      <c r="B282" s="438"/>
      <c r="C282" s="438"/>
      <c r="D282" s="438"/>
      <c r="E282" s="438"/>
      <c r="F282" s="438"/>
      <c r="G282" s="438"/>
      <c r="H282" s="438"/>
      <c r="I282" s="438"/>
      <c r="J282" s="438"/>
      <c r="K282" s="439"/>
      <c r="L282" s="61"/>
      <c r="M282" s="61"/>
      <c r="N282" s="61"/>
      <c r="O282" s="61"/>
      <c r="BS282" s="41"/>
      <c r="BT282" s="2" t="s">
        <v>941</v>
      </c>
    </row>
    <row r="283" spans="1:72" s="3" customFormat="1" ht="15" x14ac:dyDescent="0.25">
      <c r="A283" s="437" t="s">
        <v>4385</v>
      </c>
      <c r="B283" s="438"/>
      <c r="C283" s="438"/>
      <c r="D283" s="438"/>
      <c r="E283" s="438"/>
      <c r="F283" s="438"/>
      <c r="G283" s="438"/>
      <c r="H283" s="438"/>
      <c r="I283" s="438"/>
      <c r="J283" s="438"/>
      <c r="K283" s="439"/>
      <c r="L283" s="61">
        <v>23035.97</v>
      </c>
      <c r="M283" s="61"/>
      <c r="N283" s="61"/>
      <c r="O283" s="61"/>
      <c r="BS283" s="41"/>
      <c r="BT283" s="2" t="s">
        <v>4385</v>
      </c>
    </row>
    <row r="284" spans="1:72" s="3" customFormat="1" ht="15" x14ac:dyDescent="0.25">
      <c r="A284" s="437" t="s">
        <v>4386</v>
      </c>
      <c r="B284" s="438"/>
      <c r="C284" s="438"/>
      <c r="D284" s="438"/>
      <c r="E284" s="438"/>
      <c r="F284" s="438"/>
      <c r="G284" s="438"/>
      <c r="H284" s="438"/>
      <c r="I284" s="438"/>
      <c r="J284" s="438"/>
      <c r="K284" s="439"/>
      <c r="L284" s="61">
        <v>184086.33</v>
      </c>
      <c r="M284" s="61"/>
      <c r="N284" s="61"/>
      <c r="O284" s="61"/>
      <c r="BS284" s="41"/>
      <c r="BT284" s="2" t="s">
        <v>4386</v>
      </c>
    </row>
    <row r="285" spans="1:72" s="3" customFormat="1" ht="15" x14ac:dyDescent="0.25">
      <c r="A285" s="437" t="s">
        <v>4387</v>
      </c>
      <c r="B285" s="438"/>
      <c r="C285" s="438"/>
      <c r="D285" s="438"/>
      <c r="E285" s="438"/>
      <c r="F285" s="438"/>
      <c r="G285" s="438"/>
      <c r="H285" s="438"/>
      <c r="I285" s="438"/>
      <c r="J285" s="438"/>
      <c r="K285" s="439"/>
      <c r="L285" s="61">
        <v>24869.26</v>
      </c>
      <c r="M285" s="61"/>
      <c r="N285" s="61"/>
      <c r="O285" s="61"/>
      <c r="BS285" s="41"/>
      <c r="BT285" s="2" t="s">
        <v>4387</v>
      </c>
    </row>
    <row r="286" spans="1:72" s="3" customFormat="1" ht="15" x14ac:dyDescent="0.25">
      <c r="A286" s="440" t="s">
        <v>951</v>
      </c>
      <c r="B286" s="441"/>
      <c r="C286" s="441"/>
      <c r="D286" s="441"/>
      <c r="E286" s="441"/>
      <c r="F286" s="441"/>
      <c r="G286" s="441"/>
      <c r="H286" s="441"/>
      <c r="I286" s="441"/>
      <c r="J286" s="441"/>
      <c r="K286" s="442"/>
      <c r="L286" s="39"/>
      <c r="M286" s="39"/>
      <c r="N286" s="39"/>
      <c r="O286" s="39"/>
      <c r="BS286" s="41" t="s">
        <v>951</v>
      </c>
    </row>
    <row r="287" spans="1:72" s="3" customFormat="1" ht="15" x14ac:dyDescent="0.25">
      <c r="A287" s="437" t="s">
        <v>952</v>
      </c>
      <c r="B287" s="438"/>
      <c r="C287" s="438"/>
      <c r="D287" s="438"/>
      <c r="E287" s="438"/>
      <c r="F287" s="438"/>
      <c r="G287" s="438"/>
      <c r="H287" s="438"/>
      <c r="I287" s="438"/>
      <c r="J287" s="438"/>
      <c r="K287" s="439"/>
      <c r="L287" s="61"/>
      <c r="M287" s="61"/>
      <c r="N287" s="61"/>
      <c r="O287" s="61"/>
      <c r="BS287" s="41"/>
      <c r="BT287" s="2" t="s">
        <v>952</v>
      </c>
    </row>
    <row r="288" spans="1:72" s="3" customFormat="1" ht="15" x14ac:dyDescent="0.25">
      <c r="A288" s="437" t="s">
        <v>2007</v>
      </c>
      <c r="B288" s="438"/>
      <c r="C288" s="438"/>
      <c r="D288" s="438"/>
      <c r="E288" s="438"/>
      <c r="F288" s="438"/>
      <c r="G288" s="438"/>
      <c r="H288" s="438"/>
      <c r="I288" s="438"/>
      <c r="J288" s="438"/>
      <c r="K288" s="439"/>
      <c r="L288" s="61"/>
      <c r="M288" s="61"/>
      <c r="N288" s="61"/>
      <c r="O288" s="61"/>
      <c r="BS288" s="41"/>
      <c r="BT288" s="2" t="s">
        <v>2007</v>
      </c>
    </row>
    <row r="289" spans="1:72" s="3" customFormat="1" ht="15" x14ac:dyDescent="0.25">
      <c r="A289" s="437" t="s">
        <v>4388</v>
      </c>
      <c r="B289" s="438"/>
      <c r="C289" s="438"/>
      <c r="D289" s="438"/>
      <c r="E289" s="438"/>
      <c r="F289" s="438"/>
      <c r="G289" s="438"/>
      <c r="H289" s="438"/>
      <c r="I289" s="438"/>
      <c r="J289" s="438"/>
      <c r="K289" s="439"/>
      <c r="L289" s="61">
        <v>11057438.83</v>
      </c>
      <c r="M289" s="61"/>
      <c r="N289" s="61"/>
      <c r="O289" s="61">
        <v>11057438.83</v>
      </c>
      <c r="BS289" s="41"/>
      <c r="BT289" s="2" t="s">
        <v>4388</v>
      </c>
    </row>
    <row r="290" spans="1:72" s="3" customFormat="1" ht="15" x14ac:dyDescent="0.25">
      <c r="A290" s="437" t="s">
        <v>2012</v>
      </c>
      <c r="B290" s="438"/>
      <c r="C290" s="438"/>
      <c r="D290" s="438"/>
      <c r="E290" s="438"/>
      <c r="F290" s="438"/>
      <c r="G290" s="438"/>
      <c r="H290" s="438"/>
      <c r="I290" s="438"/>
      <c r="J290" s="438"/>
      <c r="K290" s="439"/>
      <c r="L290" s="61"/>
      <c r="M290" s="61"/>
      <c r="N290" s="61"/>
      <c r="O290" s="61"/>
      <c r="BS290" s="41"/>
      <c r="BT290" s="2" t="s">
        <v>2012</v>
      </c>
    </row>
    <row r="291" spans="1:72" s="3" customFormat="1" ht="15" x14ac:dyDescent="0.25">
      <c r="A291" s="437" t="s">
        <v>4389</v>
      </c>
      <c r="B291" s="438"/>
      <c r="C291" s="438"/>
      <c r="D291" s="438"/>
      <c r="E291" s="438"/>
      <c r="F291" s="438"/>
      <c r="G291" s="438"/>
      <c r="H291" s="438"/>
      <c r="I291" s="438"/>
      <c r="J291" s="438"/>
      <c r="K291" s="439"/>
      <c r="L291" s="61">
        <v>111771.3</v>
      </c>
      <c r="M291" s="61">
        <v>57589.919999999998</v>
      </c>
      <c r="N291" s="61"/>
      <c r="O291" s="61">
        <v>54181.38</v>
      </c>
      <c r="BS291" s="41"/>
      <c r="BT291" s="2" t="s">
        <v>4389</v>
      </c>
    </row>
    <row r="292" spans="1:72" s="3" customFormat="1" ht="15" x14ac:dyDescent="0.25">
      <c r="A292" s="437" t="s">
        <v>4390</v>
      </c>
      <c r="B292" s="438"/>
      <c r="C292" s="438"/>
      <c r="D292" s="438"/>
      <c r="E292" s="438"/>
      <c r="F292" s="438"/>
      <c r="G292" s="438"/>
      <c r="H292" s="438"/>
      <c r="I292" s="438"/>
      <c r="J292" s="438"/>
      <c r="K292" s="439"/>
      <c r="L292" s="61">
        <v>51255.03</v>
      </c>
      <c r="M292" s="61"/>
      <c r="N292" s="61"/>
      <c r="O292" s="61"/>
      <c r="BS292" s="41"/>
      <c r="BT292" s="2" t="s">
        <v>4390</v>
      </c>
    </row>
    <row r="293" spans="1:72" s="3" customFormat="1" ht="15" x14ac:dyDescent="0.25">
      <c r="A293" s="437" t="s">
        <v>4391</v>
      </c>
      <c r="B293" s="438"/>
      <c r="C293" s="438"/>
      <c r="D293" s="438"/>
      <c r="E293" s="438"/>
      <c r="F293" s="438"/>
      <c r="G293" s="438"/>
      <c r="H293" s="438"/>
      <c r="I293" s="438"/>
      <c r="J293" s="438"/>
      <c r="K293" s="439"/>
      <c r="L293" s="61">
        <v>23035.97</v>
      </c>
      <c r="M293" s="61"/>
      <c r="N293" s="61"/>
      <c r="O293" s="61"/>
      <c r="BS293" s="41"/>
      <c r="BT293" s="2" t="s">
        <v>4391</v>
      </c>
    </row>
    <row r="294" spans="1:72" s="3" customFormat="1" ht="15" x14ac:dyDescent="0.25">
      <c r="A294" s="437" t="s">
        <v>957</v>
      </c>
      <c r="B294" s="438"/>
      <c r="C294" s="438"/>
      <c r="D294" s="438"/>
      <c r="E294" s="438"/>
      <c r="F294" s="438"/>
      <c r="G294" s="438"/>
      <c r="H294" s="438"/>
      <c r="I294" s="438"/>
      <c r="J294" s="438"/>
      <c r="K294" s="439"/>
      <c r="L294" s="61">
        <v>186062.3</v>
      </c>
      <c r="M294" s="61"/>
      <c r="N294" s="61"/>
      <c r="O294" s="61"/>
      <c r="BS294" s="41"/>
      <c r="BT294" s="2" t="s">
        <v>957</v>
      </c>
    </row>
    <row r="295" spans="1:72" s="3" customFormat="1" ht="15" x14ac:dyDescent="0.25">
      <c r="A295" s="437" t="s">
        <v>958</v>
      </c>
      <c r="B295" s="438"/>
      <c r="C295" s="438"/>
      <c r="D295" s="438"/>
      <c r="E295" s="438"/>
      <c r="F295" s="438"/>
      <c r="G295" s="438"/>
      <c r="H295" s="438"/>
      <c r="I295" s="438"/>
      <c r="J295" s="438"/>
      <c r="K295" s="439"/>
      <c r="L295" s="61">
        <v>11243501.130000001</v>
      </c>
      <c r="M295" s="61"/>
      <c r="N295" s="61"/>
      <c r="O295" s="61"/>
      <c r="BS295" s="41"/>
      <c r="BT295" s="2" t="s">
        <v>958</v>
      </c>
    </row>
    <row r="296" spans="1:72" s="3" customFormat="1" ht="15" x14ac:dyDescent="0.25">
      <c r="A296" s="437" t="s">
        <v>959</v>
      </c>
      <c r="B296" s="438"/>
      <c r="C296" s="438"/>
      <c r="D296" s="438"/>
      <c r="E296" s="438"/>
      <c r="F296" s="438"/>
      <c r="G296" s="438"/>
      <c r="H296" s="438"/>
      <c r="I296" s="438"/>
      <c r="J296" s="438"/>
      <c r="K296" s="439"/>
      <c r="L296" s="61"/>
      <c r="M296" s="61"/>
      <c r="N296" s="61"/>
      <c r="O296" s="61"/>
      <c r="BS296" s="41"/>
      <c r="BT296" s="2" t="s">
        <v>959</v>
      </c>
    </row>
    <row r="297" spans="1:72" s="3" customFormat="1" ht="15" x14ac:dyDescent="0.25">
      <c r="A297" s="437" t="s">
        <v>960</v>
      </c>
      <c r="B297" s="438"/>
      <c r="C297" s="438"/>
      <c r="D297" s="438"/>
      <c r="E297" s="438"/>
      <c r="F297" s="438"/>
      <c r="G297" s="438"/>
      <c r="H297" s="438"/>
      <c r="I297" s="438"/>
      <c r="J297" s="438"/>
      <c r="K297" s="439"/>
      <c r="L297" s="61"/>
      <c r="M297" s="61"/>
      <c r="N297" s="61"/>
      <c r="O297" s="61"/>
      <c r="BS297" s="41"/>
      <c r="BT297" s="2" t="s">
        <v>960</v>
      </c>
    </row>
    <row r="298" spans="1:72" s="3" customFormat="1" ht="22.5" x14ac:dyDescent="0.25">
      <c r="A298" s="437" t="s">
        <v>4392</v>
      </c>
      <c r="B298" s="438"/>
      <c r="C298" s="438"/>
      <c r="D298" s="438"/>
      <c r="E298" s="438"/>
      <c r="F298" s="438"/>
      <c r="G298" s="438"/>
      <c r="H298" s="438"/>
      <c r="I298" s="438"/>
      <c r="J298" s="438"/>
      <c r="K298" s="439"/>
      <c r="L298" s="61">
        <v>502428.85</v>
      </c>
      <c r="M298" s="61">
        <v>338716.19</v>
      </c>
      <c r="N298" s="61" t="s">
        <v>4381</v>
      </c>
      <c r="O298" s="61">
        <v>59420.38</v>
      </c>
      <c r="BS298" s="41"/>
      <c r="BT298" s="2" t="s">
        <v>4392</v>
      </c>
    </row>
    <row r="299" spans="1:72" s="3" customFormat="1" ht="15" x14ac:dyDescent="0.25">
      <c r="A299" s="437" t="s">
        <v>4393</v>
      </c>
      <c r="B299" s="438"/>
      <c r="C299" s="438"/>
      <c r="D299" s="438"/>
      <c r="E299" s="438"/>
      <c r="F299" s="438"/>
      <c r="G299" s="438"/>
      <c r="H299" s="438"/>
      <c r="I299" s="438"/>
      <c r="J299" s="438"/>
      <c r="K299" s="439"/>
      <c r="L299" s="61">
        <v>350124.97</v>
      </c>
      <c r="M299" s="61"/>
      <c r="N299" s="61"/>
      <c r="O299" s="61"/>
      <c r="BS299" s="41"/>
      <c r="BT299" s="2" t="s">
        <v>4393</v>
      </c>
    </row>
    <row r="300" spans="1:72" s="3" customFormat="1" ht="15" x14ac:dyDescent="0.25">
      <c r="A300" s="437" t="s">
        <v>4394</v>
      </c>
      <c r="B300" s="438"/>
      <c r="C300" s="438"/>
      <c r="D300" s="438"/>
      <c r="E300" s="438"/>
      <c r="F300" s="438"/>
      <c r="G300" s="438"/>
      <c r="H300" s="438"/>
      <c r="I300" s="438"/>
      <c r="J300" s="438"/>
      <c r="K300" s="439"/>
      <c r="L300" s="61">
        <v>184086.33</v>
      </c>
      <c r="M300" s="61"/>
      <c r="N300" s="61"/>
      <c r="O300" s="61"/>
      <c r="BS300" s="41"/>
      <c r="BT300" s="2" t="s">
        <v>4394</v>
      </c>
    </row>
    <row r="301" spans="1:72" s="3" customFormat="1" ht="15" x14ac:dyDescent="0.25">
      <c r="A301" s="437" t="s">
        <v>957</v>
      </c>
      <c r="B301" s="438"/>
      <c r="C301" s="438"/>
      <c r="D301" s="438"/>
      <c r="E301" s="438"/>
      <c r="F301" s="438"/>
      <c r="G301" s="438"/>
      <c r="H301" s="438"/>
      <c r="I301" s="438"/>
      <c r="J301" s="438"/>
      <c r="K301" s="439"/>
      <c r="L301" s="61">
        <v>1036640.15</v>
      </c>
      <c r="M301" s="61"/>
      <c r="N301" s="61"/>
      <c r="O301" s="61"/>
      <c r="BS301" s="41"/>
      <c r="BT301" s="2" t="s">
        <v>957</v>
      </c>
    </row>
    <row r="302" spans="1:72" s="3" customFormat="1" ht="15" x14ac:dyDescent="0.25">
      <c r="A302" s="437" t="s">
        <v>979</v>
      </c>
      <c r="B302" s="438"/>
      <c r="C302" s="438"/>
      <c r="D302" s="438"/>
      <c r="E302" s="438"/>
      <c r="F302" s="438"/>
      <c r="G302" s="438"/>
      <c r="H302" s="438"/>
      <c r="I302" s="438"/>
      <c r="J302" s="438"/>
      <c r="K302" s="439"/>
      <c r="L302" s="61"/>
      <c r="M302" s="61"/>
      <c r="N302" s="61"/>
      <c r="O302" s="61"/>
      <c r="BS302" s="41"/>
      <c r="BT302" s="2" t="s">
        <v>979</v>
      </c>
    </row>
    <row r="303" spans="1:72" s="3" customFormat="1" ht="15" x14ac:dyDescent="0.25">
      <c r="A303" s="437" t="s">
        <v>4395</v>
      </c>
      <c r="B303" s="438"/>
      <c r="C303" s="438"/>
      <c r="D303" s="438"/>
      <c r="E303" s="438"/>
      <c r="F303" s="438"/>
      <c r="G303" s="438"/>
      <c r="H303" s="438"/>
      <c r="I303" s="438"/>
      <c r="J303" s="438"/>
      <c r="K303" s="439"/>
      <c r="L303" s="61">
        <v>48708.76</v>
      </c>
      <c r="M303" s="61">
        <v>46923.14</v>
      </c>
      <c r="N303" s="61"/>
      <c r="O303" s="61">
        <v>1785.62</v>
      </c>
      <c r="BS303" s="41"/>
      <c r="BT303" s="2" t="s">
        <v>4395</v>
      </c>
    </row>
    <row r="304" spans="1:72" s="3" customFormat="1" ht="15" x14ac:dyDescent="0.25">
      <c r="A304" s="437" t="s">
        <v>4396</v>
      </c>
      <c r="B304" s="438"/>
      <c r="C304" s="438"/>
      <c r="D304" s="438"/>
      <c r="E304" s="438"/>
      <c r="F304" s="438"/>
      <c r="G304" s="438"/>
      <c r="H304" s="438"/>
      <c r="I304" s="438"/>
      <c r="J304" s="438"/>
      <c r="K304" s="439"/>
      <c r="L304" s="61">
        <v>44576.98</v>
      </c>
      <c r="M304" s="61"/>
      <c r="N304" s="61"/>
      <c r="O304" s="61"/>
      <c r="BS304" s="41"/>
      <c r="BT304" s="2" t="s">
        <v>4396</v>
      </c>
    </row>
    <row r="305" spans="1:72" s="3" customFormat="1" ht="15" x14ac:dyDescent="0.25">
      <c r="A305" s="437" t="s">
        <v>4397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9"/>
      <c r="L305" s="61">
        <v>24869.26</v>
      </c>
      <c r="M305" s="61"/>
      <c r="N305" s="61"/>
      <c r="O305" s="61"/>
      <c r="BS305" s="41"/>
      <c r="BT305" s="2" t="s">
        <v>4397</v>
      </c>
    </row>
    <row r="306" spans="1:72" s="3" customFormat="1" ht="15" x14ac:dyDescent="0.25">
      <c r="A306" s="437" t="s">
        <v>957</v>
      </c>
      <c r="B306" s="438"/>
      <c r="C306" s="438"/>
      <c r="D306" s="438"/>
      <c r="E306" s="438"/>
      <c r="F306" s="438"/>
      <c r="G306" s="438"/>
      <c r="H306" s="438"/>
      <c r="I306" s="438"/>
      <c r="J306" s="438"/>
      <c r="K306" s="439"/>
      <c r="L306" s="61">
        <v>118155</v>
      </c>
      <c r="M306" s="61"/>
      <c r="N306" s="61"/>
      <c r="O306" s="61"/>
      <c r="BS306" s="41"/>
      <c r="BT306" s="2" t="s">
        <v>957</v>
      </c>
    </row>
    <row r="307" spans="1:72" s="3" customFormat="1" ht="15" x14ac:dyDescent="0.25">
      <c r="A307" s="437" t="s">
        <v>958</v>
      </c>
      <c r="B307" s="438"/>
      <c r="C307" s="438"/>
      <c r="D307" s="438"/>
      <c r="E307" s="438"/>
      <c r="F307" s="438"/>
      <c r="G307" s="438"/>
      <c r="H307" s="438"/>
      <c r="I307" s="438"/>
      <c r="J307" s="438"/>
      <c r="K307" s="439"/>
      <c r="L307" s="61">
        <v>1154795.1499999999</v>
      </c>
      <c r="M307" s="61"/>
      <c r="N307" s="61"/>
      <c r="O307" s="61"/>
      <c r="BS307" s="41"/>
      <c r="BT307" s="2" t="s">
        <v>958</v>
      </c>
    </row>
    <row r="308" spans="1:72" s="3" customFormat="1" ht="15" x14ac:dyDescent="0.25">
      <c r="A308" s="437" t="s">
        <v>983</v>
      </c>
      <c r="B308" s="438"/>
      <c r="C308" s="438"/>
      <c r="D308" s="438"/>
      <c r="E308" s="438"/>
      <c r="F308" s="438"/>
      <c r="G308" s="438"/>
      <c r="H308" s="438"/>
      <c r="I308" s="438"/>
      <c r="J308" s="438"/>
      <c r="K308" s="439"/>
      <c r="L308" s="61"/>
      <c r="M308" s="61"/>
      <c r="N308" s="61"/>
      <c r="O308" s="61"/>
      <c r="BS308" s="41"/>
      <c r="BT308" s="2" t="s">
        <v>983</v>
      </c>
    </row>
    <row r="309" spans="1:72" s="3" customFormat="1" ht="15" x14ac:dyDescent="0.25">
      <c r="A309" s="437" t="s">
        <v>986</v>
      </c>
      <c r="B309" s="438"/>
      <c r="C309" s="438"/>
      <c r="D309" s="438"/>
      <c r="E309" s="438"/>
      <c r="F309" s="438"/>
      <c r="G309" s="438"/>
      <c r="H309" s="438"/>
      <c r="I309" s="438"/>
      <c r="J309" s="438"/>
      <c r="K309" s="439"/>
      <c r="L309" s="61"/>
      <c r="M309" s="61"/>
      <c r="N309" s="61"/>
      <c r="O309" s="61"/>
      <c r="BS309" s="41"/>
      <c r="BT309" s="2" t="s">
        <v>986</v>
      </c>
    </row>
    <row r="310" spans="1:72" s="3" customFormat="1" ht="15" x14ac:dyDescent="0.25">
      <c r="A310" s="437" t="s">
        <v>4398</v>
      </c>
      <c r="B310" s="438"/>
      <c r="C310" s="438"/>
      <c r="D310" s="438"/>
      <c r="E310" s="438"/>
      <c r="F310" s="438"/>
      <c r="G310" s="438"/>
      <c r="H310" s="438"/>
      <c r="I310" s="438"/>
      <c r="J310" s="438"/>
      <c r="K310" s="439"/>
      <c r="L310" s="61">
        <v>289738.92</v>
      </c>
      <c r="M310" s="61"/>
      <c r="N310" s="61"/>
      <c r="O310" s="61"/>
      <c r="BS310" s="41"/>
      <c r="BT310" s="2" t="s">
        <v>4398</v>
      </c>
    </row>
    <row r="311" spans="1:72" s="3" customFormat="1" ht="15" x14ac:dyDescent="0.25">
      <c r="A311" s="437" t="s">
        <v>958</v>
      </c>
      <c r="B311" s="438"/>
      <c r="C311" s="438"/>
      <c r="D311" s="438"/>
      <c r="E311" s="438"/>
      <c r="F311" s="438"/>
      <c r="G311" s="438"/>
      <c r="H311" s="438"/>
      <c r="I311" s="438"/>
      <c r="J311" s="438"/>
      <c r="K311" s="439"/>
      <c r="L311" s="61">
        <v>289738.92</v>
      </c>
      <c r="M311" s="61"/>
      <c r="N311" s="61"/>
      <c r="O311" s="61"/>
      <c r="BS311" s="41"/>
      <c r="BT311" s="2" t="s">
        <v>958</v>
      </c>
    </row>
    <row r="312" spans="1:72" s="3" customFormat="1" ht="15" x14ac:dyDescent="0.25">
      <c r="A312" s="437" t="s">
        <v>988</v>
      </c>
      <c r="B312" s="438"/>
      <c r="C312" s="438"/>
      <c r="D312" s="438"/>
      <c r="E312" s="438"/>
      <c r="F312" s="438"/>
      <c r="G312" s="438"/>
      <c r="H312" s="438"/>
      <c r="I312" s="438"/>
      <c r="J312" s="438"/>
      <c r="K312" s="439"/>
      <c r="L312" s="61">
        <v>12688035.199999999</v>
      </c>
      <c r="M312" s="61"/>
      <c r="N312" s="61"/>
      <c r="O312" s="61"/>
      <c r="BS312" s="41"/>
      <c r="BT312" s="2" t="s">
        <v>988</v>
      </c>
    </row>
    <row r="313" spans="1:72" s="3" customFormat="1" ht="15" x14ac:dyDescent="0.25">
      <c r="A313" s="437" t="s">
        <v>989</v>
      </c>
      <c r="B313" s="438"/>
      <c r="C313" s="438"/>
      <c r="D313" s="438"/>
      <c r="E313" s="438"/>
      <c r="F313" s="438"/>
      <c r="G313" s="438"/>
      <c r="H313" s="438"/>
      <c r="I313" s="438"/>
      <c r="J313" s="438"/>
      <c r="K313" s="439"/>
      <c r="L313" s="61"/>
      <c r="M313" s="61"/>
      <c r="N313" s="61"/>
      <c r="O313" s="61"/>
      <c r="BS313" s="41"/>
      <c r="BT313" s="2" t="s">
        <v>989</v>
      </c>
    </row>
    <row r="314" spans="1:72" s="3" customFormat="1" ht="15" x14ac:dyDescent="0.25">
      <c r="A314" s="437" t="s">
        <v>1254</v>
      </c>
      <c r="B314" s="438"/>
      <c r="C314" s="438"/>
      <c r="D314" s="438"/>
      <c r="E314" s="438"/>
      <c r="F314" s="438"/>
      <c r="G314" s="438"/>
      <c r="H314" s="438"/>
      <c r="I314" s="438"/>
      <c r="J314" s="438"/>
      <c r="K314" s="439"/>
      <c r="L314" s="61">
        <v>443229.25</v>
      </c>
      <c r="M314" s="61"/>
      <c r="N314" s="61"/>
      <c r="O314" s="61"/>
      <c r="BS314" s="41"/>
      <c r="BT314" s="2" t="s">
        <v>1254</v>
      </c>
    </row>
    <row r="315" spans="1:72" s="3" customFormat="1" ht="15" x14ac:dyDescent="0.25">
      <c r="A315" s="437" t="s">
        <v>990</v>
      </c>
      <c r="B315" s="438"/>
      <c r="C315" s="438"/>
      <c r="D315" s="438"/>
      <c r="E315" s="438"/>
      <c r="F315" s="438"/>
      <c r="G315" s="438"/>
      <c r="H315" s="438"/>
      <c r="I315" s="438"/>
      <c r="J315" s="438"/>
      <c r="K315" s="439"/>
      <c r="L315" s="61">
        <v>11172826.210000001</v>
      </c>
      <c r="M315" s="61"/>
      <c r="N315" s="61"/>
      <c r="O315" s="61"/>
      <c r="BS315" s="41"/>
      <c r="BT315" s="2" t="s">
        <v>990</v>
      </c>
    </row>
    <row r="316" spans="1:72" s="3" customFormat="1" ht="15" x14ac:dyDescent="0.25">
      <c r="A316" s="437" t="s">
        <v>991</v>
      </c>
      <c r="B316" s="438"/>
      <c r="C316" s="438"/>
      <c r="D316" s="438"/>
      <c r="E316" s="438"/>
      <c r="F316" s="438"/>
      <c r="G316" s="438"/>
      <c r="H316" s="438"/>
      <c r="I316" s="438"/>
      <c r="J316" s="438"/>
      <c r="K316" s="439"/>
      <c r="L316" s="61">
        <v>104292.28</v>
      </c>
      <c r="M316" s="61"/>
      <c r="N316" s="61"/>
      <c r="O316" s="61"/>
      <c r="BS316" s="41"/>
      <c r="BT316" s="2" t="s">
        <v>991</v>
      </c>
    </row>
    <row r="317" spans="1:72" s="3" customFormat="1" ht="15" x14ac:dyDescent="0.25">
      <c r="A317" s="437" t="s">
        <v>1255</v>
      </c>
      <c r="B317" s="438"/>
      <c r="C317" s="438"/>
      <c r="D317" s="438"/>
      <c r="E317" s="438"/>
      <c r="F317" s="438"/>
      <c r="G317" s="438"/>
      <c r="H317" s="438"/>
      <c r="I317" s="438"/>
      <c r="J317" s="438"/>
      <c r="K317" s="439"/>
      <c r="L317" s="61">
        <v>22237.39</v>
      </c>
      <c r="M317" s="61"/>
      <c r="N317" s="61"/>
      <c r="O317" s="61"/>
      <c r="BS317" s="41"/>
      <c r="BT317" s="2" t="s">
        <v>1255</v>
      </c>
    </row>
    <row r="318" spans="1:72" s="3" customFormat="1" ht="15" x14ac:dyDescent="0.25">
      <c r="A318" s="437" t="s">
        <v>993</v>
      </c>
      <c r="B318" s="438"/>
      <c r="C318" s="438"/>
      <c r="D318" s="438"/>
      <c r="E318" s="438"/>
      <c r="F318" s="438"/>
      <c r="G318" s="438"/>
      <c r="H318" s="438"/>
      <c r="I318" s="438"/>
      <c r="J318" s="438"/>
      <c r="K318" s="439"/>
      <c r="L318" s="61">
        <v>289738.92</v>
      </c>
      <c r="M318" s="61"/>
      <c r="N318" s="61"/>
      <c r="O318" s="61"/>
      <c r="BS318" s="41"/>
      <c r="BT318" s="2" t="s">
        <v>993</v>
      </c>
    </row>
    <row r="319" spans="1:72" s="3" customFormat="1" ht="15" x14ac:dyDescent="0.25">
      <c r="A319" s="437" t="s">
        <v>994</v>
      </c>
      <c r="B319" s="438"/>
      <c r="C319" s="438"/>
      <c r="D319" s="438"/>
      <c r="E319" s="438"/>
      <c r="F319" s="438"/>
      <c r="G319" s="438"/>
      <c r="H319" s="438"/>
      <c r="I319" s="438"/>
      <c r="J319" s="438"/>
      <c r="K319" s="439"/>
      <c r="L319" s="61">
        <v>445956.98</v>
      </c>
      <c r="M319" s="61"/>
      <c r="N319" s="61"/>
      <c r="O319" s="61"/>
      <c r="BS319" s="41"/>
      <c r="BT319" s="2" t="s">
        <v>994</v>
      </c>
    </row>
    <row r="320" spans="1:72" s="3" customFormat="1" ht="15" x14ac:dyDescent="0.25">
      <c r="A320" s="437" t="s">
        <v>995</v>
      </c>
      <c r="B320" s="438"/>
      <c r="C320" s="438"/>
      <c r="D320" s="438"/>
      <c r="E320" s="438"/>
      <c r="F320" s="438"/>
      <c r="G320" s="438"/>
      <c r="H320" s="438"/>
      <c r="I320" s="438"/>
      <c r="J320" s="438"/>
      <c r="K320" s="439"/>
      <c r="L320" s="61">
        <v>231991.56</v>
      </c>
      <c r="M320" s="61"/>
      <c r="N320" s="61"/>
      <c r="O320" s="61"/>
      <c r="BS320" s="41"/>
      <c r="BT320" s="2" t="s">
        <v>995</v>
      </c>
    </row>
    <row r="321" spans="1:74" s="3" customFormat="1" ht="15" x14ac:dyDescent="0.25">
      <c r="A321" s="437" t="s">
        <v>996</v>
      </c>
      <c r="B321" s="438"/>
      <c r="C321" s="438"/>
      <c r="D321" s="438"/>
      <c r="E321" s="438"/>
      <c r="F321" s="438"/>
      <c r="G321" s="438"/>
      <c r="H321" s="438"/>
      <c r="I321" s="438"/>
      <c r="J321" s="438"/>
      <c r="K321" s="439"/>
      <c r="L321" s="61">
        <v>12398296.279999999</v>
      </c>
      <c r="M321" s="61"/>
      <c r="N321" s="61"/>
      <c r="O321" s="61"/>
      <c r="BS321" s="41"/>
      <c r="BT321" s="2" t="s">
        <v>996</v>
      </c>
    </row>
    <row r="322" spans="1:74" s="3" customFormat="1" ht="15" x14ac:dyDescent="0.25">
      <c r="A322" s="437" t="s">
        <v>997</v>
      </c>
      <c r="B322" s="438"/>
      <c r="C322" s="438"/>
      <c r="D322" s="438"/>
      <c r="E322" s="438"/>
      <c r="F322" s="438"/>
      <c r="G322" s="438"/>
      <c r="H322" s="438"/>
      <c r="I322" s="438"/>
      <c r="J322" s="438"/>
      <c r="K322" s="439"/>
      <c r="L322" s="61">
        <v>644711.41</v>
      </c>
      <c r="M322" s="61"/>
      <c r="N322" s="61"/>
      <c r="O322" s="61"/>
      <c r="BS322" s="41"/>
      <c r="BT322" s="2" t="s">
        <v>997</v>
      </c>
    </row>
    <row r="323" spans="1:74" s="3" customFormat="1" ht="15" x14ac:dyDescent="0.25">
      <c r="A323" s="440" t="s">
        <v>988</v>
      </c>
      <c r="B323" s="441"/>
      <c r="C323" s="441"/>
      <c r="D323" s="441"/>
      <c r="E323" s="441"/>
      <c r="F323" s="441"/>
      <c r="G323" s="441"/>
      <c r="H323" s="441"/>
      <c r="I323" s="441"/>
      <c r="J323" s="441"/>
      <c r="K323" s="442"/>
      <c r="L323" s="39">
        <v>13043007.689999999</v>
      </c>
      <c r="M323" s="39"/>
      <c r="N323" s="39"/>
      <c r="O323" s="39"/>
      <c r="BS323" s="41"/>
      <c r="BU323" s="41" t="s">
        <v>988</v>
      </c>
    </row>
    <row r="324" spans="1:74" s="3" customFormat="1" ht="15" x14ac:dyDescent="0.25">
      <c r="A324" s="437" t="s">
        <v>998</v>
      </c>
      <c r="B324" s="438"/>
      <c r="C324" s="438"/>
      <c r="D324" s="438"/>
      <c r="E324" s="438"/>
      <c r="F324" s="438"/>
      <c r="G324" s="438"/>
      <c r="H324" s="438"/>
      <c r="I324" s="438"/>
      <c r="J324" s="438"/>
      <c r="K324" s="439"/>
      <c r="L324" s="61">
        <v>273903.15999999997</v>
      </c>
      <c r="M324" s="61"/>
      <c r="N324" s="61"/>
      <c r="O324" s="61"/>
      <c r="BS324" s="41"/>
      <c r="BT324" s="2" t="s">
        <v>998</v>
      </c>
      <c r="BU324" s="41"/>
    </row>
    <row r="325" spans="1:74" s="3" customFormat="1" ht="15" x14ac:dyDescent="0.25">
      <c r="A325" s="437" t="s">
        <v>999</v>
      </c>
      <c r="B325" s="438"/>
      <c r="C325" s="438"/>
      <c r="D325" s="438"/>
      <c r="E325" s="438"/>
      <c r="F325" s="438"/>
      <c r="G325" s="438"/>
      <c r="H325" s="438"/>
      <c r="I325" s="438"/>
      <c r="J325" s="438"/>
      <c r="K325" s="439"/>
      <c r="L325" s="61">
        <v>456505.27</v>
      </c>
      <c r="M325" s="61"/>
      <c r="N325" s="61"/>
      <c r="O325" s="61"/>
      <c r="BS325" s="41"/>
      <c r="BT325" s="2" t="s">
        <v>999</v>
      </c>
      <c r="BU325" s="41"/>
    </row>
    <row r="326" spans="1:74" s="3" customFormat="1" ht="15" x14ac:dyDescent="0.25">
      <c r="A326" s="437" t="s">
        <v>1000</v>
      </c>
      <c r="B326" s="438"/>
      <c r="C326" s="438"/>
      <c r="D326" s="438"/>
      <c r="E326" s="438"/>
      <c r="F326" s="438"/>
      <c r="G326" s="438"/>
      <c r="H326" s="438"/>
      <c r="I326" s="438"/>
      <c r="J326" s="438"/>
      <c r="K326" s="439"/>
      <c r="L326" s="61">
        <v>326075.19</v>
      </c>
      <c r="M326" s="61"/>
      <c r="N326" s="61"/>
      <c r="O326" s="61"/>
      <c r="BS326" s="41"/>
      <c r="BT326" s="2" t="s">
        <v>1000</v>
      </c>
      <c r="BU326" s="41"/>
    </row>
    <row r="327" spans="1:74" s="3" customFormat="1" ht="15" x14ac:dyDescent="0.25">
      <c r="A327" s="437" t="s">
        <v>1001</v>
      </c>
      <c r="B327" s="438"/>
      <c r="C327" s="438"/>
      <c r="D327" s="438"/>
      <c r="E327" s="438"/>
      <c r="F327" s="438"/>
      <c r="G327" s="438"/>
      <c r="H327" s="438"/>
      <c r="I327" s="438"/>
      <c r="J327" s="438"/>
      <c r="K327" s="439"/>
      <c r="L327" s="61">
        <v>260860.15</v>
      </c>
      <c r="M327" s="61"/>
      <c r="N327" s="61"/>
      <c r="O327" s="61"/>
      <c r="BS327" s="41"/>
      <c r="BT327" s="2" t="s">
        <v>1001</v>
      </c>
      <c r="BU327" s="41"/>
    </row>
    <row r="328" spans="1:74" s="3" customFormat="1" ht="15" x14ac:dyDescent="0.25">
      <c r="A328" s="440" t="s">
        <v>988</v>
      </c>
      <c r="B328" s="441"/>
      <c r="C328" s="441"/>
      <c r="D328" s="441"/>
      <c r="E328" s="441"/>
      <c r="F328" s="441"/>
      <c r="G328" s="441"/>
      <c r="H328" s="441"/>
      <c r="I328" s="441"/>
      <c r="J328" s="441"/>
      <c r="K328" s="442"/>
      <c r="L328" s="39">
        <v>14360351.460000001</v>
      </c>
      <c r="M328" s="39"/>
      <c r="N328" s="39"/>
      <c r="O328" s="39"/>
      <c r="BS328" s="41"/>
      <c r="BU328" s="41" t="s">
        <v>988</v>
      </c>
    </row>
    <row r="329" spans="1:74" s="3" customFormat="1" ht="15" x14ac:dyDescent="0.25">
      <c r="A329" s="437" t="s">
        <v>4399</v>
      </c>
      <c r="B329" s="438"/>
      <c r="C329" s="438"/>
      <c r="D329" s="438"/>
      <c r="E329" s="438"/>
      <c r="F329" s="438"/>
      <c r="G329" s="438"/>
      <c r="H329" s="438"/>
      <c r="I329" s="438"/>
      <c r="J329" s="438"/>
      <c r="K329" s="439"/>
      <c r="L329" s="61">
        <v>14650090.380000001</v>
      </c>
      <c r="M329" s="61"/>
      <c r="N329" s="61"/>
      <c r="O329" s="61"/>
      <c r="BS329" s="41"/>
      <c r="BT329" s="2" t="s">
        <v>4399</v>
      </c>
      <c r="BU329" s="41"/>
    </row>
    <row r="330" spans="1:74" s="3" customFormat="1" ht="15" x14ac:dyDescent="0.25">
      <c r="A330" s="437" t="s">
        <v>1003</v>
      </c>
      <c r="B330" s="438"/>
      <c r="C330" s="438"/>
      <c r="D330" s="438"/>
      <c r="E330" s="438"/>
      <c r="F330" s="438"/>
      <c r="G330" s="438"/>
      <c r="H330" s="438"/>
      <c r="I330" s="438"/>
      <c r="J330" s="438"/>
      <c r="K330" s="439"/>
      <c r="L330" s="61">
        <v>439502.71</v>
      </c>
      <c r="M330" s="61"/>
      <c r="N330" s="61"/>
      <c r="O330" s="61"/>
      <c r="BS330" s="41"/>
      <c r="BT330" s="2" t="s">
        <v>1003</v>
      </c>
      <c r="BU330" s="41"/>
    </row>
    <row r="331" spans="1:74" s="3" customFormat="1" ht="15" x14ac:dyDescent="0.25">
      <c r="A331" s="440" t="s">
        <v>1004</v>
      </c>
      <c r="B331" s="441"/>
      <c r="C331" s="441"/>
      <c r="D331" s="441"/>
      <c r="E331" s="441"/>
      <c r="F331" s="441"/>
      <c r="G331" s="441"/>
      <c r="H331" s="441"/>
      <c r="I331" s="441"/>
      <c r="J331" s="441"/>
      <c r="K331" s="442"/>
      <c r="L331" s="39">
        <v>15089593.09</v>
      </c>
      <c r="M331" s="39"/>
      <c r="N331" s="39"/>
      <c r="O331" s="39"/>
      <c r="BS331" s="41"/>
      <c r="BU331" s="41" t="s">
        <v>1004</v>
      </c>
    </row>
    <row r="332" spans="1:74" s="3" customFormat="1" ht="15" x14ac:dyDescent="0.25">
      <c r="A332" s="437" t="s">
        <v>1005</v>
      </c>
      <c r="B332" s="438"/>
      <c r="C332" s="438"/>
      <c r="D332" s="438"/>
      <c r="E332" s="438"/>
      <c r="F332" s="438"/>
      <c r="G332" s="438"/>
      <c r="H332" s="438"/>
      <c r="I332" s="438"/>
      <c r="J332" s="438"/>
      <c r="K332" s="439"/>
      <c r="L332" s="61">
        <v>3017918.62</v>
      </c>
      <c r="M332" s="61"/>
      <c r="N332" s="61"/>
      <c r="O332" s="61"/>
      <c r="BS332" s="41"/>
      <c r="BT332" s="2" t="s">
        <v>1005</v>
      </c>
      <c r="BU332" s="41"/>
    </row>
    <row r="333" spans="1:74" s="3" customFormat="1" ht="15" x14ac:dyDescent="0.25">
      <c r="A333" s="440" t="s">
        <v>1006</v>
      </c>
      <c r="B333" s="441"/>
      <c r="C333" s="441"/>
      <c r="D333" s="441"/>
      <c r="E333" s="441"/>
      <c r="F333" s="441"/>
      <c r="G333" s="441"/>
      <c r="H333" s="441"/>
      <c r="I333" s="441"/>
      <c r="J333" s="441"/>
      <c r="K333" s="442"/>
      <c r="L333" s="39">
        <v>18107511.710000001</v>
      </c>
      <c r="M333" s="39"/>
      <c r="N333" s="39"/>
      <c r="O333" s="39"/>
      <c r="BS333" s="41"/>
      <c r="BU333" s="41"/>
      <c r="BV333" s="41" t="s">
        <v>1006</v>
      </c>
    </row>
    <row r="334" spans="1:74" s="3" customFormat="1" ht="53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74" s="16" customFormat="1" ht="12.75" customHeight="1" x14ac:dyDescent="0.2">
      <c r="A335" s="444" t="s">
        <v>1257</v>
      </c>
      <c r="B335" s="444"/>
      <c r="C335" s="444"/>
      <c r="D335" s="444"/>
      <c r="E335" s="444"/>
      <c r="F335" s="444"/>
      <c r="G335" s="444"/>
      <c r="H335" s="444"/>
      <c r="I335" s="444"/>
      <c r="J335" s="444"/>
      <c r="K335" s="444"/>
      <c r="L335" s="444"/>
      <c r="M335" s="444"/>
      <c r="N335" s="444"/>
      <c r="O335" s="444"/>
      <c r="P335" s="62"/>
      <c r="Q335" s="62"/>
      <c r="R335" s="62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</row>
    <row r="336" spans="1:74" s="16" customFormat="1" ht="12.75" customHeight="1" x14ac:dyDescent="0.2">
      <c r="A336" s="443" t="s">
        <v>1008</v>
      </c>
      <c r="B336" s="443"/>
      <c r="C336" s="443"/>
      <c r="D336" s="443"/>
      <c r="E336" s="443"/>
      <c r="F336" s="443"/>
      <c r="G336" s="443"/>
      <c r="H336" s="443"/>
      <c r="I336" s="443"/>
      <c r="J336" s="443"/>
      <c r="K336" s="443"/>
      <c r="L336" s="443"/>
      <c r="M336" s="443"/>
      <c r="N336" s="443"/>
      <c r="O336" s="443"/>
      <c r="P336" s="63"/>
      <c r="Q336" s="63"/>
      <c r="R336" s="63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</row>
    <row r="337" spans="1:74" s="16" customFormat="1" ht="13.5" customHeight="1" x14ac:dyDescent="0.25">
      <c r="A337" s="14"/>
      <c r="B337" s="14"/>
      <c r="C337" s="14"/>
      <c r="D337" s="14"/>
      <c r="E337" s="14"/>
      <c r="F337" s="14"/>
      <c r="G337" s="14"/>
      <c r="H337" s="64"/>
      <c r="I337" s="10"/>
      <c r="J337" s="10"/>
      <c r="K337" s="10"/>
      <c r="L337" s="10"/>
      <c r="M337" s="14"/>
      <c r="N337" s="14"/>
      <c r="O337" s="14"/>
      <c r="P337" s="3"/>
      <c r="Q337" s="3"/>
      <c r="R337" s="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</row>
    <row r="338" spans="1:74" s="16" customFormat="1" ht="12.75" customHeight="1" x14ac:dyDescent="0.2">
      <c r="A338" s="444" t="s">
        <v>2024</v>
      </c>
      <c r="B338" s="444"/>
      <c r="C338" s="444"/>
      <c r="D338" s="444"/>
      <c r="E338" s="444"/>
      <c r="F338" s="444"/>
      <c r="G338" s="444"/>
      <c r="H338" s="444"/>
      <c r="I338" s="444"/>
      <c r="J338" s="444"/>
      <c r="K338" s="444"/>
      <c r="L338" s="444"/>
      <c r="M338" s="444"/>
      <c r="N338" s="444"/>
      <c r="O338" s="444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443" t="s">
        <v>1008</v>
      </c>
      <c r="B339" s="443"/>
      <c r="C339" s="443"/>
      <c r="D339" s="443"/>
      <c r="E339" s="443"/>
      <c r="F339" s="443"/>
      <c r="G339" s="443"/>
      <c r="H339" s="443"/>
      <c r="I339" s="443"/>
      <c r="J339" s="443"/>
      <c r="K339" s="443"/>
      <c r="L339" s="443"/>
      <c r="M339" s="443"/>
      <c r="N339" s="443"/>
      <c r="O339" s="443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25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2">
      <c r="A341" s="444" t="s">
        <v>2025</v>
      </c>
      <c r="B341" s="444"/>
      <c r="C341" s="444"/>
      <c r="D341" s="444"/>
      <c r="E341" s="444"/>
      <c r="F341" s="444"/>
      <c r="G341" s="444"/>
      <c r="H341" s="444"/>
      <c r="I341" s="444"/>
      <c r="J341" s="444"/>
      <c r="K341" s="444"/>
      <c r="L341" s="444"/>
      <c r="M341" s="444"/>
      <c r="N341" s="444"/>
      <c r="O341" s="444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443" t="s">
        <v>1008</v>
      </c>
      <c r="B342" s="443"/>
      <c r="C342" s="443"/>
      <c r="D342" s="443"/>
      <c r="E342" s="443"/>
      <c r="F342" s="443"/>
      <c r="G342" s="443"/>
      <c r="H342" s="443"/>
      <c r="I342" s="443"/>
      <c r="J342" s="443"/>
      <c r="K342" s="443"/>
      <c r="L342" s="443"/>
      <c r="M342" s="443"/>
      <c r="N342" s="443"/>
      <c r="O342" s="443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25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3" customFormat="1" ht="15" x14ac:dyDescent="0.25">
      <c r="A344" s="4"/>
      <c r="B344" s="4"/>
      <c r="C344" s="4"/>
      <c r="D344" s="4"/>
      <c r="E344" s="4"/>
      <c r="F344" s="4"/>
      <c r="G344" s="4"/>
      <c r="H344" s="14"/>
      <c r="I344" s="65"/>
      <c r="J344" s="65"/>
      <c r="K344" s="65"/>
      <c r="L344" s="65"/>
      <c r="M344" s="4"/>
      <c r="N344" s="4"/>
      <c r="O344" s="4"/>
    </row>
  </sheetData>
  <mergeCells count="221">
    <mergeCell ref="A338:O338"/>
    <mergeCell ref="A339:O339"/>
    <mergeCell ref="A341:O341"/>
    <mergeCell ref="A342:O342"/>
    <mergeCell ref="A331:K331"/>
    <mergeCell ref="A332:K332"/>
    <mergeCell ref="A333:K333"/>
    <mergeCell ref="A335:O335"/>
    <mergeCell ref="A336:O336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V34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4400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4401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4401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4402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1486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4074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432" t="s">
        <v>204</v>
      </c>
      <c r="D30" s="432"/>
      <c r="E30" s="432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432" t="s">
        <v>4079</v>
      </c>
      <c r="D35" s="432"/>
      <c r="E35" s="432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432" t="s">
        <v>3734</v>
      </c>
      <c r="D36" s="432"/>
      <c r="E36" s="43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432" t="s">
        <v>2622</v>
      </c>
      <c r="D37" s="432"/>
      <c r="E37" s="432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445" t="s">
        <v>1504</v>
      </c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7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432" t="s">
        <v>256</v>
      </c>
      <c r="D40" s="432"/>
      <c r="E40" s="432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4403</v>
      </c>
      <c r="O40" s="39">
        <v>3731.84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4404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4405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432" t="s">
        <v>247</v>
      </c>
      <c r="D45" s="432"/>
      <c r="E45" s="432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4406</v>
      </c>
      <c r="O45" s="39">
        <v>2938.35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4407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4408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4409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432" t="s">
        <v>74</v>
      </c>
      <c r="D50" s="432"/>
      <c r="E50" s="432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4410</v>
      </c>
      <c r="O50" s="39">
        <v>1180.55</v>
      </c>
      <c r="BP50" s="33"/>
      <c r="BQ50" s="41" t="s">
        <v>74</v>
      </c>
      <c r="BR50" s="34"/>
    </row>
    <row r="51" spans="1:70" s="3" customFormat="1" ht="15" x14ac:dyDescent="0.25">
      <c r="A51" s="42"/>
      <c r="B51" s="43"/>
      <c r="C51" s="44" t="s">
        <v>4411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4412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4413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64</v>
      </c>
      <c r="C55" s="432" t="s">
        <v>65</v>
      </c>
      <c r="D55" s="432"/>
      <c r="E55" s="432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4414</v>
      </c>
      <c r="O55" s="39">
        <v>554.07000000000005</v>
      </c>
      <c r="BP55" s="33"/>
      <c r="BQ55" s="41" t="s">
        <v>65</v>
      </c>
      <c r="BR55" s="34"/>
    </row>
    <row r="56" spans="1:70" s="3" customFormat="1" ht="15" x14ac:dyDescent="0.25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4415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4416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432" t="s">
        <v>55</v>
      </c>
      <c r="D60" s="432"/>
      <c r="E60" s="432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4417</v>
      </c>
      <c r="O60" s="39">
        <v>587.82000000000005</v>
      </c>
      <c r="BP60" s="33"/>
      <c r="BQ60" s="41" t="s">
        <v>55</v>
      </c>
      <c r="BR60" s="34"/>
    </row>
    <row r="61" spans="1:70" s="3" customFormat="1" ht="15" x14ac:dyDescent="0.25">
      <c r="A61" s="42"/>
      <c r="B61" s="43"/>
      <c r="C61" s="44" t="s">
        <v>4418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4419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4420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4235</v>
      </c>
      <c r="C65" s="432" t="s">
        <v>2648</v>
      </c>
      <c r="D65" s="432"/>
      <c r="E65" s="432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BP65" s="33"/>
      <c r="BQ65" s="41" t="s">
        <v>2648</v>
      </c>
      <c r="BR65" s="34"/>
    </row>
    <row r="66" spans="1:70" s="3" customFormat="1" ht="15" x14ac:dyDescent="0.25">
      <c r="A66" s="42"/>
      <c r="B66" s="43"/>
      <c r="C66" s="44" t="s">
        <v>4421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8.25" x14ac:dyDescent="0.25">
      <c r="A67" s="35" t="s">
        <v>1082</v>
      </c>
      <c r="B67" s="36" t="s">
        <v>1572</v>
      </c>
      <c r="C67" s="432" t="s">
        <v>2650</v>
      </c>
      <c r="D67" s="432"/>
      <c r="E67" s="432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BP67" s="33"/>
      <c r="BQ67" s="41" t="s">
        <v>2650</v>
      </c>
      <c r="BR67" s="34"/>
    </row>
    <row r="68" spans="1:70" s="3" customFormat="1" ht="15" x14ac:dyDescent="0.25">
      <c r="A68" s="42"/>
      <c r="B68" s="43"/>
      <c r="C68" s="44" t="s">
        <v>2915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4236</v>
      </c>
      <c r="C69" s="432" t="s">
        <v>2653</v>
      </c>
      <c r="D69" s="432"/>
      <c r="E69" s="432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BP69" s="33"/>
      <c r="BQ69" s="41" t="s">
        <v>2653</v>
      </c>
      <c r="BR69" s="34"/>
    </row>
    <row r="70" spans="1:70" s="3" customFormat="1" ht="15" x14ac:dyDescent="0.25">
      <c r="A70" s="42"/>
      <c r="B70" s="43"/>
      <c r="C70" s="44" t="s">
        <v>4422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8.25" x14ac:dyDescent="0.25">
      <c r="A71" s="35" t="s">
        <v>1088</v>
      </c>
      <c r="B71" s="36" t="s">
        <v>2919</v>
      </c>
      <c r="C71" s="432" t="s">
        <v>2655</v>
      </c>
      <c r="D71" s="432"/>
      <c r="E71" s="432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BP71" s="33"/>
      <c r="BQ71" s="41" t="s">
        <v>2655</v>
      </c>
      <c r="BR71" s="34"/>
    </row>
    <row r="72" spans="1:70" s="3" customFormat="1" ht="15" x14ac:dyDescent="0.25">
      <c r="A72" s="42"/>
      <c r="B72" s="43"/>
      <c r="C72" s="44" t="s">
        <v>4423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7.5" x14ac:dyDescent="0.25">
      <c r="A73" s="35" t="s">
        <v>126</v>
      </c>
      <c r="B73" s="36" t="s">
        <v>1581</v>
      </c>
      <c r="C73" s="432" t="s">
        <v>4424</v>
      </c>
      <c r="D73" s="432"/>
      <c r="E73" s="432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BP73" s="33"/>
      <c r="BQ73" s="41" t="s">
        <v>4424</v>
      </c>
      <c r="BR73" s="34"/>
    </row>
    <row r="74" spans="1:70" s="3" customFormat="1" ht="15" x14ac:dyDescent="0.25">
      <c r="A74" s="42"/>
      <c r="B74" s="43"/>
      <c r="C74" s="44" t="s">
        <v>4425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1581</v>
      </c>
      <c r="C75" s="432" t="s">
        <v>2920</v>
      </c>
      <c r="D75" s="432"/>
      <c r="E75" s="432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BP75" s="33"/>
      <c r="BQ75" s="41" t="s">
        <v>2920</v>
      </c>
      <c r="BR75" s="34"/>
    </row>
    <row r="76" spans="1:70" s="3" customFormat="1" ht="15" x14ac:dyDescent="0.25">
      <c r="A76" s="42"/>
      <c r="B76" s="43"/>
      <c r="C76" s="44" t="s">
        <v>2363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79.5" x14ac:dyDescent="0.25">
      <c r="A77" s="35" t="s">
        <v>1097</v>
      </c>
      <c r="B77" s="36" t="s">
        <v>2919</v>
      </c>
      <c r="C77" s="432" t="s">
        <v>4239</v>
      </c>
      <c r="D77" s="432"/>
      <c r="E77" s="432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BP77" s="33"/>
      <c r="BQ77" s="41" t="s">
        <v>4239</v>
      </c>
      <c r="BR77" s="34"/>
    </row>
    <row r="78" spans="1:70" s="3" customFormat="1" ht="15" x14ac:dyDescent="0.25">
      <c r="A78" s="42"/>
      <c r="B78" s="43"/>
      <c r="C78" s="44" t="s">
        <v>3584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432" t="s">
        <v>311</v>
      </c>
      <c r="D79" s="432"/>
      <c r="E79" s="432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5" x14ac:dyDescent="0.25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5" x14ac:dyDescent="0.25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7.5" x14ac:dyDescent="0.25">
      <c r="A84" s="35" t="s">
        <v>1103</v>
      </c>
      <c r="B84" s="36" t="s">
        <v>2935</v>
      </c>
      <c r="C84" s="432" t="s">
        <v>1601</v>
      </c>
      <c r="D84" s="432"/>
      <c r="E84" s="432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5" x14ac:dyDescent="0.25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2936</v>
      </c>
      <c r="C86" s="432" t="s">
        <v>1604</v>
      </c>
      <c r="D86" s="432"/>
      <c r="E86" s="432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45" t="s">
        <v>1615</v>
      </c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7"/>
      <c r="BP88" s="33"/>
      <c r="BQ88" s="41"/>
      <c r="BR88" s="34" t="s">
        <v>1615</v>
      </c>
    </row>
    <row r="89" spans="1:70" s="3" customFormat="1" ht="67.5" x14ac:dyDescent="0.25">
      <c r="A89" s="35" t="s">
        <v>151</v>
      </c>
      <c r="B89" s="36" t="s">
        <v>1629</v>
      </c>
      <c r="C89" s="432" t="s">
        <v>1630</v>
      </c>
      <c r="D89" s="432"/>
      <c r="E89" s="432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5" x14ac:dyDescent="0.25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5.75" x14ac:dyDescent="0.25">
      <c r="A93" s="35" t="s">
        <v>4346</v>
      </c>
      <c r="B93" s="36" t="s">
        <v>2942</v>
      </c>
      <c r="C93" s="432" t="s">
        <v>1634</v>
      </c>
      <c r="D93" s="432"/>
      <c r="E93" s="432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7.5" x14ac:dyDescent="0.25">
      <c r="A94" s="35" t="s">
        <v>1127</v>
      </c>
      <c r="B94" s="36" t="s">
        <v>132</v>
      </c>
      <c r="C94" s="432" t="s">
        <v>133</v>
      </c>
      <c r="D94" s="432"/>
      <c r="E94" s="432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4426</v>
      </c>
      <c r="O94" s="39">
        <v>280.08</v>
      </c>
      <c r="BP94" s="33"/>
      <c r="BQ94" s="41" t="s">
        <v>133</v>
      </c>
      <c r="BR94" s="34"/>
    </row>
    <row r="95" spans="1:70" s="3" customFormat="1" ht="15" x14ac:dyDescent="0.25">
      <c r="A95" s="47"/>
      <c r="B95" s="48"/>
      <c r="C95" s="48"/>
      <c r="D95" s="48"/>
      <c r="E95" s="49" t="s">
        <v>4427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4428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BP97" s="33"/>
      <c r="BQ97" s="41"/>
      <c r="BR97" s="34"/>
    </row>
    <row r="98" spans="1:70" s="3" customFormat="1" ht="45" x14ac:dyDescent="0.25">
      <c r="A98" s="35" t="s">
        <v>168</v>
      </c>
      <c r="B98" s="36" t="s">
        <v>4114</v>
      </c>
      <c r="C98" s="432" t="s">
        <v>1663</v>
      </c>
      <c r="D98" s="432"/>
      <c r="E98" s="432"/>
      <c r="F98" s="35" t="s">
        <v>437</v>
      </c>
      <c r="G98" s="55">
        <v>8</v>
      </c>
      <c r="H98" s="39">
        <v>3276.91</v>
      </c>
      <c r="I98" s="39"/>
      <c r="J98" s="39"/>
      <c r="K98" s="37" t="s">
        <v>52</v>
      </c>
      <c r="L98" s="39">
        <v>163321.19</v>
      </c>
      <c r="M98" s="39"/>
      <c r="N98" s="40"/>
      <c r="O98" s="39"/>
      <c r="BP98" s="33"/>
      <c r="BQ98" s="41" t="s">
        <v>1663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432" t="s">
        <v>430</v>
      </c>
      <c r="D99" s="432"/>
      <c r="E99" s="432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BP99" s="33"/>
      <c r="BQ99" s="41" t="s">
        <v>430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4429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4430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4349</v>
      </c>
      <c r="C103" s="432" t="s">
        <v>2135</v>
      </c>
      <c r="D103" s="432"/>
      <c r="E103" s="432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BP103" s="33"/>
      <c r="BQ103" s="41" t="s">
        <v>2135</v>
      </c>
      <c r="BR103" s="34"/>
    </row>
    <row r="104" spans="1:70" s="3" customFormat="1" ht="15" x14ac:dyDescent="0.25">
      <c r="A104" s="445" t="s">
        <v>1915</v>
      </c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7"/>
      <c r="BP104" s="33"/>
      <c r="BQ104" s="41"/>
      <c r="BR104" s="34" t="s">
        <v>1915</v>
      </c>
    </row>
    <row r="105" spans="1:70" s="3" customFormat="1" ht="67.5" x14ac:dyDescent="0.25">
      <c r="A105" s="35" t="s">
        <v>185</v>
      </c>
      <c r="B105" s="36" t="s">
        <v>1916</v>
      </c>
      <c r="C105" s="432" t="s">
        <v>1917</v>
      </c>
      <c r="D105" s="432"/>
      <c r="E105" s="432"/>
      <c r="F105" s="35" t="s">
        <v>1918</v>
      </c>
      <c r="G105" s="58">
        <v>0.42749999999999999</v>
      </c>
      <c r="H105" s="39" t="s">
        <v>1919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BP105" s="33"/>
      <c r="BQ105" s="41" t="s">
        <v>1917</v>
      </c>
      <c r="BR105" s="34"/>
    </row>
    <row r="106" spans="1:70" s="3" customFormat="1" ht="15" x14ac:dyDescent="0.25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4431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BP107" s="33"/>
      <c r="BQ107" s="41"/>
      <c r="BR107" s="34"/>
    </row>
    <row r="108" spans="1:70" s="3" customFormat="1" ht="15" x14ac:dyDescent="0.25">
      <c r="A108" s="47"/>
      <c r="B108" s="48"/>
      <c r="C108" s="48"/>
      <c r="D108" s="48"/>
      <c r="E108" s="49" t="s">
        <v>4432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1923</v>
      </c>
      <c r="C110" s="432" t="s">
        <v>1924</v>
      </c>
      <c r="D110" s="432"/>
      <c r="E110" s="432"/>
      <c r="F110" s="35" t="s">
        <v>1918</v>
      </c>
      <c r="G110" s="58">
        <v>0.42749999999999999</v>
      </c>
      <c r="H110" s="39" t="s">
        <v>1925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BP110" s="33"/>
      <c r="BQ110" s="41" t="s">
        <v>1924</v>
      </c>
      <c r="BR110" s="34"/>
    </row>
    <row r="111" spans="1:70" s="3" customFormat="1" ht="15" x14ac:dyDescent="0.25">
      <c r="A111" s="47"/>
      <c r="B111" s="48"/>
      <c r="C111" s="48"/>
      <c r="D111" s="48"/>
      <c r="E111" s="49" t="s">
        <v>4433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4434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1064</v>
      </c>
      <c r="C114" s="432" t="s">
        <v>1929</v>
      </c>
      <c r="D114" s="432"/>
      <c r="E114" s="432"/>
      <c r="F114" s="35" t="s">
        <v>238</v>
      </c>
      <c r="G114" s="56">
        <v>1.71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4435</v>
      </c>
      <c r="O114" s="39">
        <v>1817.26</v>
      </c>
      <c r="BP114" s="33"/>
      <c r="BQ114" s="41" t="s">
        <v>1929</v>
      </c>
      <c r="BR114" s="34"/>
    </row>
    <row r="115" spans="1:70" s="3" customFormat="1" ht="15" x14ac:dyDescent="0.25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4436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4437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432" t="s">
        <v>813</v>
      </c>
      <c r="D119" s="432"/>
      <c r="E119" s="432"/>
      <c r="F119" s="35" t="s">
        <v>238</v>
      </c>
      <c r="G119" s="56">
        <v>2.54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4438</v>
      </c>
      <c r="O119" s="39">
        <v>485.29</v>
      </c>
      <c r="BP119" s="33"/>
      <c r="BQ119" s="41" t="s">
        <v>813</v>
      </c>
      <c r="BR119" s="34"/>
    </row>
    <row r="120" spans="1:70" s="3" customFormat="1" ht="15" x14ac:dyDescent="0.25">
      <c r="A120" s="42"/>
      <c r="B120" s="43"/>
      <c r="C120" s="44" t="s">
        <v>4439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4440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BP121" s="33"/>
      <c r="BQ121" s="41"/>
      <c r="BR121" s="34"/>
    </row>
    <row r="122" spans="1:70" s="3" customFormat="1" ht="15" x14ac:dyDescent="0.25">
      <c r="A122" s="47"/>
      <c r="B122" s="48"/>
      <c r="C122" s="48"/>
      <c r="D122" s="48"/>
      <c r="E122" s="49" t="s">
        <v>4441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2963</v>
      </c>
      <c r="C124" s="432" t="s">
        <v>822</v>
      </c>
      <c r="D124" s="432"/>
      <c r="E124" s="432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2964</v>
      </c>
      <c r="C125" s="432" t="s">
        <v>824</v>
      </c>
      <c r="D125" s="432"/>
      <c r="E125" s="432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2312</v>
      </c>
      <c r="C126" s="432" t="s">
        <v>1961</v>
      </c>
      <c r="D126" s="432"/>
      <c r="E126" s="432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BP126" s="33"/>
      <c r="BQ126" s="41" t="s">
        <v>1961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432" t="s">
        <v>850</v>
      </c>
      <c r="D127" s="432"/>
      <c r="E127" s="432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5" x14ac:dyDescent="0.25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1971</v>
      </c>
      <c r="C132" s="432" t="s">
        <v>1972</v>
      </c>
      <c r="D132" s="432"/>
      <c r="E132" s="432"/>
      <c r="F132" s="35" t="s">
        <v>1973</v>
      </c>
      <c r="G132" s="55">
        <v>8</v>
      </c>
      <c r="H132" s="39" t="s">
        <v>1974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BP132" s="33"/>
      <c r="BQ132" s="41" t="s">
        <v>1972</v>
      </c>
      <c r="BR132" s="34"/>
    </row>
    <row r="133" spans="1:70" s="3" customFormat="1" ht="15" x14ac:dyDescent="0.25">
      <c r="A133" s="47"/>
      <c r="B133" s="48"/>
      <c r="C133" s="48"/>
      <c r="D133" s="48"/>
      <c r="E133" s="49" t="s">
        <v>2969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BP133" s="33"/>
      <c r="BQ133" s="41"/>
      <c r="BR133" s="34"/>
    </row>
    <row r="134" spans="1:70" s="3" customFormat="1" ht="15" x14ac:dyDescent="0.25">
      <c r="A134" s="47"/>
      <c r="B134" s="48"/>
      <c r="C134" s="48"/>
      <c r="D134" s="48"/>
      <c r="E134" s="49" t="s">
        <v>2970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BP135" s="33"/>
      <c r="BQ135" s="41"/>
      <c r="BR135" s="34"/>
    </row>
    <row r="136" spans="1:70" s="3" customFormat="1" ht="67.5" x14ac:dyDescent="0.25">
      <c r="A136" s="35" t="s">
        <v>217</v>
      </c>
      <c r="B136" s="36" t="s">
        <v>2971</v>
      </c>
      <c r="C136" s="432" t="s">
        <v>1986</v>
      </c>
      <c r="D136" s="432"/>
      <c r="E136" s="432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BP136" s="33"/>
      <c r="BQ136" s="41" t="s">
        <v>1986</v>
      </c>
      <c r="BR136" s="34"/>
    </row>
    <row r="137" spans="1:70" s="3" customFormat="1" ht="15" x14ac:dyDescent="0.25">
      <c r="A137" s="445" t="s">
        <v>1677</v>
      </c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7"/>
      <c r="BP137" s="33"/>
      <c r="BQ137" s="41"/>
      <c r="BR137" s="34" t="s">
        <v>1677</v>
      </c>
    </row>
    <row r="138" spans="1:70" s="3" customFormat="1" ht="67.5" x14ac:dyDescent="0.25">
      <c r="A138" s="35" t="s">
        <v>219</v>
      </c>
      <c r="B138" s="36" t="s">
        <v>324</v>
      </c>
      <c r="C138" s="432" t="s">
        <v>325</v>
      </c>
      <c r="D138" s="432"/>
      <c r="E138" s="432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5" x14ac:dyDescent="0.25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2937</v>
      </c>
      <c r="C142" s="432" t="s">
        <v>1681</v>
      </c>
      <c r="D142" s="432"/>
      <c r="E142" s="432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7.5" x14ac:dyDescent="0.25">
      <c r="A143" s="35" t="s">
        <v>230</v>
      </c>
      <c r="B143" s="36" t="s">
        <v>2938</v>
      </c>
      <c r="C143" s="432" t="s">
        <v>1683</v>
      </c>
      <c r="D143" s="432"/>
      <c r="E143" s="432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7.5" x14ac:dyDescent="0.25">
      <c r="A144" s="35" t="s">
        <v>232</v>
      </c>
      <c r="B144" s="36" t="s">
        <v>2939</v>
      </c>
      <c r="C144" s="432" t="s">
        <v>1685</v>
      </c>
      <c r="D144" s="432"/>
      <c r="E144" s="432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5" x14ac:dyDescent="0.25">
      <c r="A145" s="445" t="s">
        <v>2974</v>
      </c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7"/>
      <c r="BP145" s="33"/>
      <c r="BQ145" s="41"/>
      <c r="BR145" s="34" t="s">
        <v>2974</v>
      </c>
    </row>
    <row r="146" spans="1:70" s="3" customFormat="1" ht="67.5" x14ac:dyDescent="0.25">
      <c r="A146" s="35" t="s">
        <v>235</v>
      </c>
      <c r="B146" s="36" t="s">
        <v>737</v>
      </c>
      <c r="C146" s="432" t="s">
        <v>738</v>
      </c>
      <c r="D146" s="432"/>
      <c r="E146" s="432"/>
      <c r="F146" s="35" t="s">
        <v>739</v>
      </c>
      <c r="G146" s="38">
        <v>3.3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4442</v>
      </c>
      <c r="O146" s="39">
        <v>1216.92</v>
      </c>
      <c r="BP146" s="33"/>
      <c r="BQ146" s="41" t="s">
        <v>738</v>
      </c>
      <c r="BR146" s="34"/>
    </row>
    <row r="147" spans="1:70" s="3" customFormat="1" ht="15" x14ac:dyDescent="0.25">
      <c r="A147" s="42"/>
      <c r="B147" s="43"/>
      <c r="C147" s="44" t="s">
        <v>4443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4444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4445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2979</v>
      </c>
      <c r="C151" s="432" t="s">
        <v>2329</v>
      </c>
      <c r="D151" s="432"/>
      <c r="E151" s="432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BP151" s="33"/>
      <c r="BQ151" s="41" t="s">
        <v>2329</v>
      </c>
      <c r="BR151" s="34"/>
    </row>
    <row r="152" spans="1:70" s="3" customFormat="1" ht="15" x14ac:dyDescent="0.25">
      <c r="A152" s="42"/>
      <c r="B152" s="43"/>
      <c r="C152" s="44" t="s">
        <v>4446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3817</v>
      </c>
      <c r="C153" s="432" t="s">
        <v>2383</v>
      </c>
      <c r="D153" s="432"/>
      <c r="E153" s="432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7.5" x14ac:dyDescent="0.25">
      <c r="A154" s="35" t="s">
        <v>288</v>
      </c>
      <c r="B154" s="36" t="s">
        <v>3817</v>
      </c>
      <c r="C154" s="432" t="s">
        <v>2389</v>
      </c>
      <c r="D154" s="432"/>
      <c r="E154" s="432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BP154" s="33"/>
      <c r="BQ154" s="41" t="s">
        <v>2389</v>
      </c>
      <c r="BR154" s="34"/>
    </row>
    <row r="155" spans="1:70" s="3" customFormat="1" ht="67.5" x14ac:dyDescent="0.25">
      <c r="A155" s="35" t="s">
        <v>300</v>
      </c>
      <c r="B155" s="36" t="s">
        <v>3817</v>
      </c>
      <c r="C155" s="432" t="s">
        <v>2391</v>
      </c>
      <c r="D155" s="432"/>
      <c r="E155" s="432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BP155" s="33"/>
      <c r="BQ155" s="41" t="s">
        <v>2391</v>
      </c>
      <c r="BR155" s="34"/>
    </row>
    <row r="156" spans="1:70" s="3" customFormat="1" ht="67.5" x14ac:dyDescent="0.25">
      <c r="A156" s="35" t="s">
        <v>309</v>
      </c>
      <c r="B156" s="36" t="s">
        <v>2450</v>
      </c>
      <c r="C156" s="432" t="s">
        <v>2451</v>
      </c>
      <c r="D156" s="432"/>
      <c r="E156" s="432"/>
      <c r="F156" s="35" t="s">
        <v>739</v>
      </c>
      <c r="G156" s="55">
        <v>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4447</v>
      </c>
      <c r="O156" s="39">
        <v>18083.43</v>
      </c>
      <c r="BP156" s="33"/>
      <c r="BQ156" s="41" t="s">
        <v>2451</v>
      </c>
      <c r="BR156" s="34"/>
    </row>
    <row r="157" spans="1:70" s="3" customFormat="1" ht="15" x14ac:dyDescent="0.25">
      <c r="A157" s="42"/>
      <c r="B157" s="43"/>
      <c r="C157" s="44" t="s">
        <v>4448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4449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4450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BP159" s="33"/>
      <c r="BQ159" s="41"/>
      <c r="BR159" s="34"/>
    </row>
    <row r="160" spans="1:70" s="3" customFormat="1" ht="1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2984</v>
      </c>
      <c r="C161" s="432" t="s">
        <v>2985</v>
      </c>
      <c r="D161" s="432"/>
      <c r="E161" s="432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BP161" s="33"/>
      <c r="BQ161" s="41" t="s">
        <v>2985</v>
      </c>
      <c r="BR161" s="34"/>
    </row>
    <row r="162" spans="1:70" s="3" customFormat="1" ht="15" x14ac:dyDescent="0.25">
      <c r="A162" s="42"/>
      <c r="B162" s="43"/>
      <c r="C162" s="44" t="s">
        <v>4451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  <c r="BR162" s="34"/>
    </row>
    <row r="163" spans="1:70" s="3" customFormat="1" ht="67.5" x14ac:dyDescent="0.25">
      <c r="A163" s="35" t="s">
        <v>331</v>
      </c>
      <c r="B163" s="36" t="s">
        <v>2986</v>
      </c>
      <c r="C163" s="432" t="s">
        <v>2464</v>
      </c>
      <c r="D163" s="432"/>
      <c r="E163" s="432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BP163" s="33"/>
      <c r="BQ163" s="41" t="s">
        <v>2464</v>
      </c>
      <c r="BR163" s="34"/>
    </row>
    <row r="164" spans="1:70" s="3" customFormat="1" ht="67.5" x14ac:dyDescent="0.25">
      <c r="A164" s="35" t="s">
        <v>335</v>
      </c>
      <c r="B164" s="36" t="s">
        <v>2986</v>
      </c>
      <c r="C164" s="432" t="s">
        <v>2466</v>
      </c>
      <c r="D164" s="432"/>
      <c r="E164" s="432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BP164" s="33"/>
      <c r="BQ164" s="41" t="s">
        <v>2466</v>
      </c>
      <c r="BR164" s="34"/>
    </row>
    <row r="165" spans="1:70" s="3" customFormat="1" ht="67.5" x14ac:dyDescent="0.25">
      <c r="A165" s="35" t="s">
        <v>339</v>
      </c>
      <c r="B165" s="36" t="s">
        <v>2987</v>
      </c>
      <c r="C165" s="432" t="s">
        <v>2431</v>
      </c>
      <c r="D165" s="432"/>
      <c r="E165" s="432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BP165" s="33"/>
      <c r="BQ165" s="41" t="s">
        <v>2431</v>
      </c>
      <c r="BR165" s="34"/>
    </row>
    <row r="166" spans="1:70" s="3" customFormat="1" ht="67.5" x14ac:dyDescent="0.25">
      <c r="A166" s="35" t="s">
        <v>342</v>
      </c>
      <c r="B166" s="36" t="s">
        <v>2987</v>
      </c>
      <c r="C166" s="432" t="s">
        <v>2433</v>
      </c>
      <c r="D166" s="432"/>
      <c r="E166" s="432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BP166" s="33"/>
      <c r="BQ166" s="41" t="s">
        <v>2433</v>
      </c>
      <c r="BR166" s="34"/>
    </row>
    <row r="167" spans="1:70" s="3" customFormat="1" ht="67.5" x14ac:dyDescent="0.25">
      <c r="A167" s="35" t="s">
        <v>350</v>
      </c>
      <c r="B167" s="36" t="s">
        <v>2988</v>
      </c>
      <c r="C167" s="432" t="s">
        <v>2444</v>
      </c>
      <c r="D167" s="432"/>
      <c r="E167" s="432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BP167" s="33"/>
      <c r="BQ167" s="41" t="s">
        <v>2444</v>
      </c>
      <c r="BR167" s="34"/>
    </row>
    <row r="168" spans="1:70" s="3" customFormat="1" ht="67.5" x14ac:dyDescent="0.25">
      <c r="A168" s="35" t="s">
        <v>353</v>
      </c>
      <c r="B168" s="36" t="s">
        <v>2989</v>
      </c>
      <c r="C168" s="432" t="s">
        <v>2441</v>
      </c>
      <c r="D168" s="432"/>
      <c r="E168" s="432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BP168" s="33"/>
      <c r="BQ168" s="41" t="s">
        <v>2441</v>
      </c>
      <c r="BR168" s="34"/>
    </row>
    <row r="169" spans="1:70" s="3" customFormat="1" ht="67.5" x14ac:dyDescent="0.25">
      <c r="A169" s="35" t="s">
        <v>355</v>
      </c>
      <c r="B169" s="36" t="s">
        <v>324</v>
      </c>
      <c r="C169" s="432" t="s">
        <v>325</v>
      </c>
      <c r="D169" s="432"/>
      <c r="E169" s="432"/>
      <c r="F169" s="35" t="s">
        <v>326</v>
      </c>
      <c r="G169" s="55">
        <v>5</v>
      </c>
      <c r="H169" s="39" t="s">
        <v>1438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BP169" s="33"/>
      <c r="BQ169" s="41" t="s">
        <v>325</v>
      </c>
      <c r="BR169" s="34"/>
    </row>
    <row r="170" spans="1:70" s="3" customFormat="1" ht="15" x14ac:dyDescent="0.25">
      <c r="A170" s="47"/>
      <c r="B170" s="48"/>
      <c r="C170" s="48"/>
      <c r="D170" s="48"/>
      <c r="E170" s="49" t="s">
        <v>4272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4273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BP171" s="33"/>
      <c r="BQ171" s="41"/>
      <c r="BR171" s="34"/>
    </row>
    <row r="172" spans="1:70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BP172" s="33"/>
      <c r="BQ172" s="41"/>
      <c r="BR172" s="34"/>
    </row>
    <row r="173" spans="1:70" s="3" customFormat="1" ht="67.5" x14ac:dyDescent="0.25">
      <c r="A173" s="35" t="s">
        <v>363</v>
      </c>
      <c r="B173" s="36" t="s">
        <v>2992</v>
      </c>
      <c r="C173" s="432" t="s">
        <v>2993</v>
      </c>
      <c r="D173" s="432"/>
      <c r="E173" s="432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BP173" s="33"/>
      <c r="BQ173" s="41" t="s">
        <v>2993</v>
      </c>
      <c r="BR173" s="34"/>
    </row>
    <row r="174" spans="1:70" s="3" customFormat="1" ht="67.5" x14ac:dyDescent="0.25">
      <c r="A174" s="35" t="s">
        <v>1410</v>
      </c>
      <c r="B174" s="36" t="s">
        <v>1757</v>
      </c>
      <c r="C174" s="432" t="s">
        <v>1758</v>
      </c>
      <c r="D174" s="432"/>
      <c r="E174" s="432"/>
      <c r="F174" s="35" t="s">
        <v>238</v>
      </c>
      <c r="G174" s="38">
        <v>4.5</v>
      </c>
      <c r="H174" s="39" t="s">
        <v>1759</v>
      </c>
      <c r="I174" s="39" t="s">
        <v>1760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4452</v>
      </c>
      <c r="O174" s="39">
        <v>23229.49</v>
      </c>
      <c r="BP174" s="33"/>
      <c r="BQ174" s="41" t="s">
        <v>1758</v>
      </c>
      <c r="BR174" s="34"/>
    </row>
    <row r="175" spans="1:70" s="3" customFormat="1" ht="15" x14ac:dyDescent="0.25">
      <c r="A175" s="42"/>
      <c r="B175" s="43"/>
      <c r="C175" s="44" t="s">
        <v>4453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4454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4455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BP178" s="33"/>
      <c r="BQ178" s="41"/>
      <c r="BR178" s="34"/>
    </row>
    <row r="179" spans="1:70" s="3" customFormat="1" ht="67.5" x14ac:dyDescent="0.25">
      <c r="A179" s="35" t="s">
        <v>371</v>
      </c>
      <c r="B179" s="36" t="s">
        <v>2281</v>
      </c>
      <c r="C179" s="432" t="s">
        <v>2994</v>
      </c>
      <c r="D179" s="432"/>
      <c r="E179" s="432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BP179" s="33"/>
      <c r="BQ179" s="41" t="s">
        <v>2994</v>
      </c>
      <c r="BR179" s="34"/>
    </row>
    <row r="180" spans="1:70" s="3" customFormat="1" ht="15" x14ac:dyDescent="0.25">
      <c r="A180" s="445" t="s">
        <v>1695</v>
      </c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7"/>
      <c r="BP180" s="33"/>
      <c r="BQ180" s="41"/>
      <c r="BR180" s="34" t="s">
        <v>1695</v>
      </c>
    </row>
    <row r="181" spans="1:70" s="3" customFormat="1" ht="67.5" x14ac:dyDescent="0.25">
      <c r="A181" s="35" t="s">
        <v>381</v>
      </c>
      <c r="B181" s="36" t="s">
        <v>372</v>
      </c>
      <c r="C181" s="432" t="s">
        <v>373</v>
      </c>
      <c r="D181" s="432"/>
      <c r="E181" s="432"/>
      <c r="F181" s="35" t="s">
        <v>374</v>
      </c>
      <c r="G181" s="57">
        <v>1.323062</v>
      </c>
      <c r="H181" s="39" t="s">
        <v>1696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4274</v>
      </c>
      <c r="O181" s="39">
        <v>648.95000000000005</v>
      </c>
      <c r="BP181" s="33"/>
      <c r="BQ181" s="41" t="s">
        <v>373</v>
      </c>
      <c r="BR181" s="34"/>
    </row>
    <row r="182" spans="1:70" s="3" customFormat="1" ht="15" x14ac:dyDescent="0.25">
      <c r="A182" s="42"/>
      <c r="B182" s="43"/>
      <c r="C182" s="44" t="s">
        <v>4275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4276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4277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BP185" s="33"/>
      <c r="BQ185" s="41"/>
      <c r="BR185" s="34"/>
    </row>
    <row r="186" spans="1:70" s="3" customFormat="1" ht="67.5" x14ac:dyDescent="0.25">
      <c r="A186" s="35" t="s">
        <v>384</v>
      </c>
      <c r="B186" s="36" t="s">
        <v>2999</v>
      </c>
      <c r="C186" s="432" t="s">
        <v>1704</v>
      </c>
      <c r="D186" s="432"/>
      <c r="E186" s="432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BP186" s="33"/>
      <c r="BQ186" s="41" t="s">
        <v>1704</v>
      </c>
      <c r="BR186" s="34"/>
    </row>
    <row r="187" spans="1:70" s="3" customFormat="1" ht="15" x14ac:dyDescent="0.25">
      <c r="A187" s="42"/>
      <c r="B187" s="43"/>
      <c r="C187" s="44" t="s">
        <v>3000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2999</v>
      </c>
      <c r="C188" s="432" t="s">
        <v>4456</v>
      </c>
      <c r="D188" s="432"/>
      <c r="E188" s="432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BP188" s="33"/>
      <c r="BQ188" s="41" t="s">
        <v>4456</v>
      </c>
      <c r="BR188" s="34"/>
    </row>
    <row r="189" spans="1:70" s="3" customFormat="1" ht="67.5" x14ac:dyDescent="0.25">
      <c r="A189" s="35" t="s">
        <v>388</v>
      </c>
      <c r="B189" s="36" t="s">
        <v>2999</v>
      </c>
      <c r="C189" s="432" t="s">
        <v>1710</v>
      </c>
      <c r="D189" s="432"/>
      <c r="E189" s="432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BP189" s="33"/>
      <c r="BQ189" s="41" t="s">
        <v>1710</v>
      </c>
      <c r="BR189" s="34"/>
    </row>
    <row r="190" spans="1:70" s="3" customFormat="1" ht="67.5" x14ac:dyDescent="0.25">
      <c r="A190" s="35" t="s">
        <v>391</v>
      </c>
      <c r="B190" s="36" t="s">
        <v>1701</v>
      </c>
      <c r="C190" s="432" t="s">
        <v>4278</v>
      </c>
      <c r="D190" s="432"/>
      <c r="E190" s="432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BP190" s="33"/>
      <c r="BQ190" s="41" t="s">
        <v>4278</v>
      </c>
      <c r="BR190" s="34"/>
    </row>
    <row r="191" spans="1:70" s="3" customFormat="1" ht="67.5" x14ac:dyDescent="0.25">
      <c r="A191" s="35" t="s">
        <v>393</v>
      </c>
      <c r="B191" s="36" t="s">
        <v>1715</v>
      </c>
      <c r="C191" s="432" t="s">
        <v>4279</v>
      </c>
      <c r="D191" s="432"/>
      <c r="E191" s="432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BP191" s="33"/>
      <c r="BQ191" s="41" t="s">
        <v>4279</v>
      </c>
      <c r="BR191" s="34"/>
    </row>
    <row r="192" spans="1:70" s="3" customFormat="1" ht="67.5" x14ac:dyDescent="0.25">
      <c r="A192" s="35" t="s">
        <v>395</v>
      </c>
      <c r="B192" s="36" t="s">
        <v>1791</v>
      </c>
      <c r="C192" s="432" t="s">
        <v>3002</v>
      </c>
      <c r="D192" s="432"/>
      <c r="E192" s="432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BP192" s="33"/>
      <c r="BQ192" s="41" t="s">
        <v>3002</v>
      </c>
      <c r="BR192" s="34"/>
    </row>
    <row r="193" spans="1:70" s="3" customFormat="1" ht="67.5" x14ac:dyDescent="0.25">
      <c r="A193" s="35" t="s">
        <v>397</v>
      </c>
      <c r="B193" s="36" t="s">
        <v>1776</v>
      </c>
      <c r="C193" s="432" t="s">
        <v>4280</v>
      </c>
      <c r="D193" s="432"/>
      <c r="E193" s="432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BP193" s="33"/>
      <c r="BQ193" s="41" t="s">
        <v>4280</v>
      </c>
      <c r="BR193" s="34"/>
    </row>
    <row r="194" spans="1:70" s="3" customFormat="1" ht="67.5" x14ac:dyDescent="0.25">
      <c r="A194" s="35" t="s">
        <v>399</v>
      </c>
      <c r="B194" s="36" t="s">
        <v>1778</v>
      </c>
      <c r="C194" s="432" t="s">
        <v>4281</v>
      </c>
      <c r="D194" s="432"/>
      <c r="E194" s="432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BP194" s="33"/>
      <c r="BQ194" s="41" t="s">
        <v>4281</v>
      </c>
      <c r="BR194" s="34"/>
    </row>
    <row r="195" spans="1:70" s="3" customFormat="1" ht="67.5" x14ac:dyDescent="0.25">
      <c r="A195" s="35" t="s">
        <v>401</v>
      </c>
      <c r="B195" s="36" t="s">
        <v>1780</v>
      </c>
      <c r="C195" s="432" t="s">
        <v>1781</v>
      </c>
      <c r="D195" s="432"/>
      <c r="E195" s="432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BP195" s="33"/>
      <c r="BQ195" s="41" t="s">
        <v>1781</v>
      </c>
      <c r="BR195" s="34"/>
    </row>
    <row r="196" spans="1:70" s="3" customFormat="1" ht="67.5" x14ac:dyDescent="0.25">
      <c r="A196" s="35" t="s">
        <v>403</v>
      </c>
      <c r="B196" s="36" t="s">
        <v>1776</v>
      </c>
      <c r="C196" s="432" t="s">
        <v>4282</v>
      </c>
      <c r="D196" s="432"/>
      <c r="E196" s="432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BP196" s="33"/>
      <c r="BQ196" s="41" t="s">
        <v>4282</v>
      </c>
      <c r="BR196" s="34"/>
    </row>
    <row r="197" spans="1:70" s="3" customFormat="1" ht="67.5" x14ac:dyDescent="0.25">
      <c r="A197" s="35" t="s">
        <v>405</v>
      </c>
      <c r="B197" s="36" t="s">
        <v>1778</v>
      </c>
      <c r="C197" s="432" t="s">
        <v>4283</v>
      </c>
      <c r="D197" s="432"/>
      <c r="E197" s="432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BP197" s="33"/>
      <c r="BQ197" s="41" t="s">
        <v>4283</v>
      </c>
      <c r="BR197" s="34"/>
    </row>
    <row r="198" spans="1:70" s="3" customFormat="1" ht="67.5" x14ac:dyDescent="0.25">
      <c r="A198" s="35" t="s">
        <v>407</v>
      </c>
      <c r="B198" s="36" t="s">
        <v>1727</v>
      </c>
      <c r="C198" s="432" t="s">
        <v>1728</v>
      </c>
      <c r="D198" s="432"/>
      <c r="E198" s="432"/>
      <c r="F198" s="35" t="s">
        <v>174</v>
      </c>
      <c r="G198" s="38">
        <v>0.1</v>
      </c>
      <c r="H198" s="39" t="s">
        <v>1729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4022</v>
      </c>
      <c r="O198" s="39">
        <v>57.75</v>
      </c>
      <c r="BP198" s="33"/>
      <c r="BQ198" s="41" t="s">
        <v>1728</v>
      </c>
      <c r="BR198" s="34"/>
    </row>
    <row r="199" spans="1:70" s="3" customFormat="1" ht="15" x14ac:dyDescent="0.25">
      <c r="A199" s="42"/>
      <c r="B199" s="43"/>
      <c r="C199" s="44" t="s">
        <v>3005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4023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4024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BP202" s="33"/>
      <c r="BQ202" s="41"/>
      <c r="BR202" s="34"/>
    </row>
    <row r="203" spans="1:70" s="3" customFormat="1" ht="67.5" x14ac:dyDescent="0.25">
      <c r="A203" s="35" t="s">
        <v>409</v>
      </c>
      <c r="B203" s="36" t="s">
        <v>3035</v>
      </c>
      <c r="C203" s="432" t="s">
        <v>4377</v>
      </c>
      <c r="D203" s="432"/>
      <c r="E203" s="432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BP203" s="33"/>
      <c r="BQ203" s="41" t="s">
        <v>4377</v>
      </c>
      <c r="BR203" s="34"/>
    </row>
    <row r="204" spans="1:70" s="3" customFormat="1" ht="67.5" x14ac:dyDescent="0.25">
      <c r="A204" s="35" t="s">
        <v>411</v>
      </c>
      <c r="B204" s="36" t="s">
        <v>1769</v>
      </c>
      <c r="C204" s="432" t="s">
        <v>3246</v>
      </c>
      <c r="D204" s="432"/>
      <c r="E204" s="432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BP204" s="33"/>
      <c r="BQ204" s="41" t="s">
        <v>3246</v>
      </c>
      <c r="BR204" s="34"/>
    </row>
    <row r="205" spans="1:70" s="3" customFormat="1" ht="67.5" x14ac:dyDescent="0.25">
      <c r="A205" s="35" t="s">
        <v>413</v>
      </c>
      <c r="B205" s="36" t="s">
        <v>1778</v>
      </c>
      <c r="C205" s="432" t="s">
        <v>3247</v>
      </c>
      <c r="D205" s="432"/>
      <c r="E205" s="432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BP205" s="33"/>
      <c r="BQ205" s="41" t="s">
        <v>3247</v>
      </c>
      <c r="BR205" s="34"/>
    </row>
    <row r="206" spans="1:70" s="3" customFormat="1" ht="67.5" x14ac:dyDescent="0.25">
      <c r="A206" s="35" t="s">
        <v>415</v>
      </c>
      <c r="B206" s="36" t="s">
        <v>1801</v>
      </c>
      <c r="C206" s="432" t="s">
        <v>3248</v>
      </c>
      <c r="D206" s="432"/>
      <c r="E206" s="432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BP206" s="33"/>
      <c r="BQ206" s="41" t="s">
        <v>3248</v>
      </c>
      <c r="BR206" s="34"/>
    </row>
    <row r="207" spans="1:70" s="3" customFormat="1" ht="67.5" x14ac:dyDescent="0.25">
      <c r="A207" s="35" t="s">
        <v>417</v>
      </c>
      <c r="B207" s="36" t="s">
        <v>1778</v>
      </c>
      <c r="C207" s="432" t="s">
        <v>1822</v>
      </c>
      <c r="D207" s="432"/>
      <c r="E207" s="432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BP207" s="33"/>
      <c r="BQ207" s="41" t="s">
        <v>1822</v>
      </c>
      <c r="BR207" s="34"/>
    </row>
    <row r="208" spans="1:70" s="3" customFormat="1" ht="67.5" x14ac:dyDescent="0.25">
      <c r="A208" s="35" t="s">
        <v>426</v>
      </c>
      <c r="B208" s="36" t="s">
        <v>1767</v>
      </c>
      <c r="C208" s="432" t="s">
        <v>1768</v>
      </c>
      <c r="D208" s="432"/>
      <c r="E208" s="432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BP208" s="33"/>
      <c r="BQ208" s="41" t="s">
        <v>1768</v>
      </c>
      <c r="BR208" s="34"/>
    </row>
    <row r="209" spans="1:70" s="3" customFormat="1" ht="67.5" x14ac:dyDescent="0.25">
      <c r="A209" s="35" t="s">
        <v>428</v>
      </c>
      <c r="B209" s="36" t="s">
        <v>1757</v>
      </c>
      <c r="C209" s="432" t="s">
        <v>1758</v>
      </c>
      <c r="D209" s="432"/>
      <c r="E209" s="432"/>
      <c r="F209" s="35" t="s">
        <v>238</v>
      </c>
      <c r="G209" s="56">
        <v>0.95</v>
      </c>
      <c r="H209" s="39" t="s">
        <v>1759</v>
      </c>
      <c r="I209" s="39" t="s">
        <v>1760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4287</v>
      </c>
      <c r="O209" s="39">
        <v>4904</v>
      </c>
      <c r="BP209" s="33"/>
      <c r="BQ209" s="41" t="s">
        <v>1758</v>
      </c>
      <c r="BR209" s="34"/>
    </row>
    <row r="210" spans="1:70" s="3" customFormat="1" ht="15" x14ac:dyDescent="0.25">
      <c r="A210" s="42"/>
      <c r="B210" s="43"/>
      <c r="C210" s="44" t="s">
        <v>4288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4289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BP211" s="33"/>
      <c r="BQ211" s="41"/>
      <c r="BR211" s="34"/>
    </row>
    <row r="212" spans="1:70" s="3" customFormat="1" ht="15" x14ac:dyDescent="0.25">
      <c r="A212" s="47"/>
      <c r="B212" s="48"/>
      <c r="C212" s="48"/>
      <c r="D212" s="48"/>
      <c r="E212" s="49" t="s">
        <v>4290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BP213" s="33"/>
      <c r="BQ213" s="41"/>
      <c r="BR213" s="34"/>
    </row>
    <row r="214" spans="1:70" s="3" customFormat="1" ht="67.5" x14ac:dyDescent="0.25">
      <c r="A214" s="35" t="s">
        <v>434</v>
      </c>
      <c r="B214" s="36" t="s">
        <v>1765</v>
      </c>
      <c r="C214" s="432" t="s">
        <v>4163</v>
      </c>
      <c r="D214" s="432"/>
      <c r="E214" s="432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BP214" s="33"/>
      <c r="BQ214" s="41" t="s">
        <v>4163</v>
      </c>
      <c r="BR214" s="34"/>
    </row>
    <row r="215" spans="1:70" s="3" customFormat="1" ht="15" x14ac:dyDescent="0.25">
      <c r="A215" s="42"/>
      <c r="B215" s="43"/>
      <c r="C215" s="44" t="s">
        <v>4291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67.5" x14ac:dyDescent="0.25">
      <c r="A216" s="35" t="s">
        <v>438</v>
      </c>
      <c r="B216" s="36" t="s">
        <v>1773</v>
      </c>
      <c r="C216" s="432" t="s">
        <v>1774</v>
      </c>
      <c r="D216" s="432"/>
      <c r="E216" s="432"/>
      <c r="F216" s="35" t="s">
        <v>1775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BP216" s="33"/>
      <c r="BQ216" s="41" t="s">
        <v>1774</v>
      </c>
      <c r="BR216" s="34"/>
    </row>
    <row r="217" spans="1:70" s="3" customFormat="1" ht="67.5" x14ac:dyDescent="0.25">
      <c r="A217" s="35" t="s">
        <v>1457</v>
      </c>
      <c r="B217" s="36" t="s">
        <v>1771</v>
      </c>
      <c r="C217" s="432" t="s">
        <v>2779</v>
      </c>
      <c r="D217" s="432"/>
      <c r="E217" s="432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BP217" s="33"/>
      <c r="BQ217" s="41" t="s">
        <v>2779</v>
      </c>
      <c r="BR217" s="34"/>
    </row>
    <row r="218" spans="1:70" s="3" customFormat="1" ht="67.5" x14ac:dyDescent="0.25">
      <c r="A218" s="35" t="s">
        <v>450</v>
      </c>
      <c r="B218" s="36" t="s">
        <v>1741</v>
      </c>
      <c r="C218" s="432" t="s">
        <v>1784</v>
      </c>
      <c r="D218" s="432"/>
      <c r="E218" s="432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BP218" s="33"/>
      <c r="BQ218" s="41" t="s">
        <v>1784</v>
      </c>
      <c r="BR218" s="34"/>
    </row>
    <row r="219" spans="1:70" s="3" customFormat="1" ht="67.5" x14ac:dyDescent="0.25">
      <c r="A219" s="35" t="s">
        <v>1708</v>
      </c>
      <c r="B219" s="36" t="s">
        <v>1743</v>
      </c>
      <c r="C219" s="432" t="s">
        <v>3258</v>
      </c>
      <c r="D219" s="432"/>
      <c r="E219" s="432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BP219" s="33"/>
      <c r="BQ219" s="41" t="s">
        <v>3258</v>
      </c>
      <c r="BR219" s="34"/>
    </row>
    <row r="220" spans="1:70" s="3" customFormat="1" ht="67.5" x14ac:dyDescent="0.25">
      <c r="A220" s="35" t="s">
        <v>462</v>
      </c>
      <c r="B220" s="36" t="s">
        <v>1737</v>
      </c>
      <c r="C220" s="432" t="s">
        <v>3259</v>
      </c>
      <c r="D220" s="432"/>
      <c r="E220" s="432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BP220" s="33"/>
      <c r="BQ220" s="41" t="s">
        <v>3259</v>
      </c>
      <c r="BR220" s="34"/>
    </row>
    <row r="221" spans="1:70" s="3" customFormat="1" ht="67.5" x14ac:dyDescent="0.25">
      <c r="A221" s="35" t="s">
        <v>464</v>
      </c>
      <c r="B221" s="36" t="s">
        <v>3057</v>
      </c>
      <c r="C221" s="432" t="s">
        <v>2839</v>
      </c>
      <c r="D221" s="432"/>
      <c r="E221" s="432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BP221" s="33"/>
      <c r="BQ221" s="41" t="s">
        <v>2839</v>
      </c>
      <c r="BR221" s="34"/>
    </row>
    <row r="222" spans="1:70" s="3" customFormat="1" ht="67.5" x14ac:dyDescent="0.25">
      <c r="A222" s="35" t="s">
        <v>466</v>
      </c>
      <c r="B222" s="36" t="s">
        <v>3057</v>
      </c>
      <c r="C222" s="432" t="s">
        <v>3058</v>
      </c>
      <c r="D222" s="432"/>
      <c r="E222" s="432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BP222" s="33"/>
      <c r="BQ222" s="41" t="s">
        <v>3058</v>
      </c>
      <c r="BR222" s="34"/>
    </row>
    <row r="223" spans="1:70" s="3" customFormat="1" ht="67.5" x14ac:dyDescent="0.25">
      <c r="A223" s="35" t="s">
        <v>469</v>
      </c>
      <c r="B223" s="36" t="s">
        <v>3057</v>
      </c>
      <c r="C223" s="432" t="s">
        <v>3059</v>
      </c>
      <c r="D223" s="432"/>
      <c r="E223" s="432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BP223" s="33"/>
      <c r="BQ223" s="41" t="s">
        <v>3059</v>
      </c>
      <c r="BR223" s="34"/>
    </row>
    <row r="224" spans="1:70" s="3" customFormat="1" ht="67.5" x14ac:dyDescent="0.25">
      <c r="A224" s="35" t="s">
        <v>478</v>
      </c>
      <c r="B224" s="36" t="s">
        <v>1778</v>
      </c>
      <c r="C224" s="432" t="s">
        <v>1884</v>
      </c>
      <c r="D224" s="432"/>
      <c r="E224" s="432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BP224" s="33"/>
      <c r="BQ224" s="41" t="s">
        <v>1884</v>
      </c>
      <c r="BR224" s="34"/>
    </row>
    <row r="225" spans="1:70" s="3" customFormat="1" ht="15" x14ac:dyDescent="0.25">
      <c r="A225" s="445" t="s">
        <v>1823</v>
      </c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7"/>
      <c r="BP225" s="33"/>
      <c r="BQ225" s="41"/>
      <c r="BR225" s="34" t="s">
        <v>1823</v>
      </c>
    </row>
    <row r="226" spans="1:70" s="3" customFormat="1" ht="67.5" x14ac:dyDescent="0.25">
      <c r="A226" s="35" t="s">
        <v>480</v>
      </c>
      <c r="B226" s="36" t="s">
        <v>372</v>
      </c>
      <c r="C226" s="432" t="s">
        <v>373</v>
      </c>
      <c r="D226" s="432"/>
      <c r="E226" s="432"/>
      <c r="F226" s="35" t="s">
        <v>374</v>
      </c>
      <c r="G226" s="57">
        <v>1.1987019999999999</v>
      </c>
      <c r="H226" s="39" t="s">
        <v>1696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4292</v>
      </c>
      <c r="O226" s="39">
        <v>587.95000000000005</v>
      </c>
      <c r="BP226" s="33"/>
      <c r="BQ226" s="41" t="s">
        <v>373</v>
      </c>
      <c r="BR226" s="34"/>
    </row>
    <row r="227" spans="1:70" s="3" customFormat="1" ht="15" x14ac:dyDescent="0.25">
      <c r="A227" s="42"/>
      <c r="B227" s="43"/>
      <c r="C227" s="44" t="s">
        <v>4293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4294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BP228" s="33"/>
      <c r="BQ228" s="41"/>
      <c r="BR228" s="34"/>
    </row>
    <row r="229" spans="1:70" s="3" customFormat="1" ht="15" x14ac:dyDescent="0.25">
      <c r="A229" s="47"/>
      <c r="B229" s="48"/>
      <c r="C229" s="48"/>
      <c r="D229" s="48"/>
      <c r="E229" s="49" t="s">
        <v>4295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BP229" s="33"/>
      <c r="BQ229" s="41"/>
      <c r="BR229" s="34"/>
    </row>
    <row r="230" spans="1:70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BP230" s="33"/>
      <c r="BQ230" s="41"/>
      <c r="BR230" s="34"/>
    </row>
    <row r="231" spans="1:70" s="3" customFormat="1" ht="67.5" x14ac:dyDescent="0.25">
      <c r="A231" s="35" t="s">
        <v>482</v>
      </c>
      <c r="B231" s="36" t="s">
        <v>2999</v>
      </c>
      <c r="C231" s="432" t="s">
        <v>3872</v>
      </c>
      <c r="D231" s="432"/>
      <c r="E231" s="432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BP231" s="33"/>
      <c r="BQ231" s="41" t="s">
        <v>3872</v>
      </c>
      <c r="BR231" s="34"/>
    </row>
    <row r="232" spans="1:70" s="3" customFormat="1" ht="15" x14ac:dyDescent="0.25">
      <c r="A232" s="42"/>
      <c r="B232" s="43"/>
      <c r="C232" s="44" t="s">
        <v>3000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  <c r="BR232" s="34"/>
    </row>
    <row r="233" spans="1:70" s="3" customFormat="1" ht="67.5" x14ac:dyDescent="0.25">
      <c r="A233" s="35" t="s">
        <v>484</v>
      </c>
      <c r="B233" s="36" t="s">
        <v>2999</v>
      </c>
      <c r="C233" s="432" t="s">
        <v>3030</v>
      </c>
      <c r="D233" s="432"/>
      <c r="E233" s="432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BP233" s="33"/>
      <c r="BQ233" s="41" t="s">
        <v>3030</v>
      </c>
      <c r="BR233" s="34"/>
    </row>
    <row r="234" spans="1:70" s="3" customFormat="1" ht="67.5" x14ac:dyDescent="0.25">
      <c r="A234" s="35" t="s">
        <v>486</v>
      </c>
      <c r="B234" s="36" t="s">
        <v>2999</v>
      </c>
      <c r="C234" s="432" t="s">
        <v>4296</v>
      </c>
      <c r="D234" s="432"/>
      <c r="E234" s="432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BP234" s="33"/>
      <c r="BQ234" s="41" t="s">
        <v>4296</v>
      </c>
      <c r="BR234" s="34"/>
    </row>
    <row r="235" spans="1:70" s="3" customFormat="1" ht="67.5" x14ac:dyDescent="0.25">
      <c r="A235" s="35" t="s">
        <v>487</v>
      </c>
      <c r="B235" s="36" t="s">
        <v>1701</v>
      </c>
      <c r="C235" s="432" t="s">
        <v>4278</v>
      </c>
      <c r="D235" s="432"/>
      <c r="E235" s="432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BP235" s="33"/>
      <c r="BQ235" s="41" t="s">
        <v>4278</v>
      </c>
      <c r="BR235" s="34"/>
    </row>
    <row r="236" spans="1:70" s="3" customFormat="1" ht="67.5" x14ac:dyDescent="0.25">
      <c r="A236" s="35" t="s">
        <v>488</v>
      </c>
      <c r="B236" s="36" t="s">
        <v>1715</v>
      </c>
      <c r="C236" s="432" t="s">
        <v>3830</v>
      </c>
      <c r="D236" s="432"/>
      <c r="E236" s="432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BP236" s="33"/>
      <c r="BQ236" s="41" t="s">
        <v>3830</v>
      </c>
      <c r="BR236" s="34"/>
    </row>
    <row r="237" spans="1:70" s="3" customFormat="1" ht="67.5" x14ac:dyDescent="0.25">
      <c r="A237" s="35" t="s">
        <v>490</v>
      </c>
      <c r="B237" s="36" t="s">
        <v>1791</v>
      </c>
      <c r="C237" s="432" t="s">
        <v>3002</v>
      </c>
      <c r="D237" s="432"/>
      <c r="E237" s="432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BP237" s="33"/>
      <c r="BQ237" s="41" t="s">
        <v>3002</v>
      </c>
      <c r="BR237" s="34"/>
    </row>
    <row r="238" spans="1:70" s="3" customFormat="1" ht="67.5" x14ac:dyDescent="0.25">
      <c r="A238" s="35" t="s">
        <v>492</v>
      </c>
      <c r="B238" s="36" t="s">
        <v>1776</v>
      </c>
      <c r="C238" s="432" t="s">
        <v>4280</v>
      </c>
      <c r="D238" s="432"/>
      <c r="E238" s="432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BP238" s="33"/>
      <c r="BQ238" s="41" t="s">
        <v>4280</v>
      </c>
      <c r="BR238" s="34"/>
    </row>
    <row r="239" spans="1:70" s="3" customFormat="1" ht="67.5" x14ac:dyDescent="0.25">
      <c r="A239" s="35" t="s">
        <v>493</v>
      </c>
      <c r="B239" s="36" t="s">
        <v>1778</v>
      </c>
      <c r="C239" s="432" t="s">
        <v>4281</v>
      </c>
      <c r="D239" s="432"/>
      <c r="E239" s="432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BP239" s="33"/>
      <c r="BQ239" s="41" t="s">
        <v>4281</v>
      </c>
      <c r="BR239" s="34"/>
    </row>
    <row r="240" spans="1:70" s="3" customFormat="1" ht="67.5" x14ac:dyDescent="0.25">
      <c r="A240" s="35" t="s">
        <v>494</v>
      </c>
      <c r="B240" s="36" t="s">
        <v>1780</v>
      </c>
      <c r="C240" s="432" t="s">
        <v>1781</v>
      </c>
      <c r="D240" s="432"/>
      <c r="E240" s="432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BP240" s="33"/>
      <c r="BQ240" s="41" t="s">
        <v>1781</v>
      </c>
      <c r="BR240" s="34"/>
    </row>
    <row r="241" spans="1:70" s="3" customFormat="1" ht="67.5" x14ac:dyDescent="0.25">
      <c r="A241" s="35" t="s">
        <v>495</v>
      </c>
      <c r="B241" s="36" t="s">
        <v>1727</v>
      </c>
      <c r="C241" s="432" t="s">
        <v>1728</v>
      </c>
      <c r="D241" s="432"/>
      <c r="E241" s="432"/>
      <c r="F241" s="35" t="s">
        <v>174</v>
      </c>
      <c r="G241" s="56">
        <v>0.64</v>
      </c>
      <c r="H241" s="39" t="s">
        <v>1729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4297</v>
      </c>
      <c r="O241" s="39">
        <v>369.63</v>
      </c>
      <c r="BP241" s="33"/>
      <c r="BQ241" s="41" t="s">
        <v>1728</v>
      </c>
      <c r="BR241" s="34"/>
    </row>
    <row r="242" spans="1:70" s="3" customFormat="1" ht="15" x14ac:dyDescent="0.25">
      <c r="A242" s="42"/>
      <c r="B242" s="43"/>
      <c r="C242" s="44" t="s">
        <v>3038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4298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BP243" s="33"/>
      <c r="BQ243" s="41"/>
      <c r="BR243" s="34"/>
    </row>
    <row r="244" spans="1:70" s="3" customFormat="1" ht="15" x14ac:dyDescent="0.25">
      <c r="A244" s="47"/>
      <c r="B244" s="48"/>
      <c r="C244" s="48"/>
      <c r="D244" s="48"/>
      <c r="E244" s="49" t="s">
        <v>4299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BP244" s="33"/>
      <c r="BQ244" s="41"/>
      <c r="BR244" s="34"/>
    </row>
    <row r="245" spans="1:70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BP245" s="33"/>
      <c r="BQ245" s="41"/>
      <c r="BR245" s="34"/>
    </row>
    <row r="246" spans="1:70" s="3" customFormat="1" ht="67.5" x14ac:dyDescent="0.25">
      <c r="A246" s="35" t="s">
        <v>496</v>
      </c>
      <c r="B246" s="36" t="s">
        <v>3035</v>
      </c>
      <c r="C246" s="432" t="s">
        <v>3835</v>
      </c>
      <c r="D246" s="432"/>
      <c r="E246" s="432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BP246" s="33"/>
      <c r="BQ246" s="41" t="s">
        <v>3835</v>
      </c>
      <c r="BR246" s="34"/>
    </row>
    <row r="247" spans="1:70" s="3" customFormat="1" ht="67.5" x14ac:dyDescent="0.25">
      <c r="A247" s="35" t="s">
        <v>498</v>
      </c>
      <c r="B247" s="36" t="s">
        <v>1816</v>
      </c>
      <c r="C247" s="432" t="s">
        <v>3299</v>
      </c>
      <c r="D247" s="432"/>
      <c r="E247" s="432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BP247" s="33"/>
      <c r="BQ247" s="41" t="s">
        <v>3299</v>
      </c>
      <c r="BR247" s="34"/>
    </row>
    <row r="248" spans="1:70" s="3" customFormat="1" ht="67.5" x14ac:dyDescent="0.25">
      <c r="A248" s="35" t="s">
        <v>500</v>
      </c>
      <c r="B248" s="36" t="s">
        <v>1778</v>
      </c>
      <c r="C248" s="432" t="s">
        <v>1886</v>
      </c>
      <c r="D248" s="432"/>
      <c r="E248" s="432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BP248" s="33"/>
      <c r="BQ248" s="41" t="s">
        <v>1886</v>
      </c>
      <c r="BR248" s="34"/>
    </row>
    <row r="249" spans="1:70" s="3" customFormat="1" ht="67.5" x14ac:dyDescent="0.25">
      <c r="A249" s="35" t="s">
        <v>502</v>
      </c>
      <c r="B249" s="36" t="s">
        <v>1801</v>
      </c>
      <c r="C249" s="432" t="s">
        <v>3300</v>
      </c>
      <c r="D249" s="432"/>
      <c r="E249" s="432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BP249" s="33"/>
      <c r="BQ249" s="41" t="s">
        <v>3300</v>
      </c>
      <c r="BR249" s="34"/>
    </row>
    <row r="250" spans="1:70" s="3" customFormat="1" ht="67.5" x14ac:dyDescent="0.25">
      <c r="A250" s="35" t="s">
        <v>504</v>
      </c>
      <c r="B250" s="36" t="s">
        <v>1778</v>
      </c>
      <c r="C250" s="432" t="s">
        <v>1822</v>
      </c>
      <c r="D250" s="432"/>
      <c r="E250" s="432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BP250" s="33"/>
      <c r="BQ250" s="41" t="s">
        <v>1822</v>
      </c>
      <c r="BR250" s="34"/>
    </row>
    <row r="251" spans="1:70" s="3" customFormat="1" ht="67.5" x14ac:dyDescent="0.25">
      <c r="A251" s="35" t="s">
        <v>506</v>
      </c>
      <c r="B251" s="36" t="s">
        <v>1780</v>
      </c>
      <c r="C251" s="432" t="s">
        <v>3043</v>
      </c>
      <c r="D251" s="432"/>
      <c r="E251" s="432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BP251" s="33"/>
      <c r="BQ251" s="41" t="s">
        <v>3043</v>
      </c>
      <c r="BR251" s="34"/>
    </row>
    <row r="252" spans="1:70" s="3" customFormat="1" ht="67.5" x14ac:dyDescent="0.25">
      <c r="A252" s="35" t="s">
        <v>508</v>
      </c>
      <c r="B252" s="36" t="s">
        <v>1727</v>
      </c>
      <c r="C252" s="432" t="s">
        <v>1728</v>
      </c>
      <c r="D252" s="432"/>
      <c r="E252" s="432"/>
      <c r="F252" s="35" t="s">
        <v>174</v>
      </c>
      <c r="G252" s="56">
        <v>0.17</v>
      </c>
      <c r="H252" s="39" t="s">
        <v>1729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4378</v>
      </c>
      <c r="O252" s="39">
        <v>98.18</v>
      </c>
      <c r="BP252" s="33"/>
      <c r="BQ252" s="41" t="s">
        <v>1728</v>
      </c>
      <c r="BR252" s="34"/>
    </row>
    <row r="253" spans="1:70" s="3" customFormat="1" ht="15" x14ac:dyDescent="0.25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4379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BP254" s="33"/>
      <c r="BQ254" s="41"/>
      <c r="BR254" s="34"/>
    </row>
    <row r="255" spans="1:70" s="3" customFormat="1" ht="15" x14ac:dyDescent="0.25">
      <c r="A255" s="47"/>
      <c r="B255" s="48"/>
      <c r="C255" s="48"/>
      <c r="D255" s="48"/>
      <c r="E255" s="49" t="s">
        <v>4380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BP256" s="33"/>
      <c r="BQ256" s="41"/>
      <c r="BR256" s="34"/>
    </row>
    <row r="257" spans="1:70" s="3" customFormat="1" ht="67.5" x14ac:dyDescent="0.25">
      <c r="A257" s="35" t="s">
        <v>510</v>
      </c>
      <c r="B257" s="36" t="s">
        <v>3035</v>
      </c>
      <c r="C257" s="432" t="s">
        <v>3244</v>
      </c>
      <c r="D257" s="432"/>
      <c r="E257" s="432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BP257" s="33"/>
      <c r="BQ257" s="41" t="s">
        <v>3244</v>
      </c>
      <c r="BR257" s="34"/>
    </row>
    <row r="258" spans="1:70" s="3" customFormat="1" ht="67.5" x14ac:dyDescent="0.25">
      <c r="A258" s="35" t="s">
        <v>511</v>
      </c>
      <c r="B258" s="36" t="s">
        <v>1769</v>
      </c>
      <c r="C258" s="432" t="s">
        <v>3246</v>
      </c>
      <c r="D258" s="432"/>
      <c r="E258" s="432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BP258" s="33"/>
      <c r="BQ258" s="41" t="s">
        <v>3246</v>
      </c>
      <c r="BR258" s="34"/>
    </row>
    <row r="259" spans="1:70" s="3" customFormat="1" ht="67.5" x14ac:dyDescent="0.25">
      <c r="A259" s="35" t="s">
        <v>515</v>
      </c>
      <c r="B259" s="36" t="s">
        <v>1778</v>
      </c>
      <c r="C259" s="432" t="s">
        <v>3247</v>
      </c>
      <c r="D259" s="432"/>
      <c r="E259" s="432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BP259" s="33"/>
      <c r="BQ259" s="41" t="s">
        <v>3247</v>
      </c>
      <c r="BR259" s="34"/>
    </row>
    <row r="260" spans="1:70" s="3" customFormat="1" ht="67.5" x14ac:dyDescent="0.25">
      <c r="A260" s="35" t="s">
        <v>517</v>
      </c>
      <c r="B260" s="36" t="s">
        <v>1801</v>
      </c>
      <c r="C260" s="432" t="s">
        <v>3248</v>
      </c>
      <c r="D260" s="432"/>
      <c r="E260" s="432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BP260" s="33"/>
      <c r="BQ260" s="41" t="s">
        <v>3248</v>
      </c>
      <c r="BR260" s="34"/>
    </row>
    <row r="261" spans="1:70" s="3" customFormat="1" ht="67.5" x14ac:dyDescent="0.25">
      <c r="A261" s="35" t="s">
        <v>522</v>
      </c>
      <c r="B261" s="36" t="s">
        <v>1778</v>
      </c>
      <c r="C261" s="432" t="s">
        <v>1822</v>
      </c>
      <c r="D261" s="432"/>
      <c r="E261" s="432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BP261" s="33"/>
      <c r="BQ261" s="41" t="s">
        <v>1822</v>
      </c>
      <c r="BR261" s="34"/>
    </row>
    <row r="262" spans="1:70" s="3" customFormat="1" ht="67.5" x14ac:dyDescent="0.25">
      <c r="A262" s="35" t="s">
        <v>1785</v>
      </c>
      <c r="B262" s="36" t="s">
        <v>1757</v>
      </c>
      <c r="C262" s="432" t="s">
        <v>1758</v>
      </c>
      <c r="D262" s="432"/>
      <c r="E262" s="432"/>
      <c r="F262" s="35" t="s">
        <v>238</v>
      </c>
      <c r="G262" s="56">
        <v>1.05</v>
      </c>
      <c r="H262" s="39" t="s">
        <v>1759</v>
      </c>
      <c r="I262" s="39" t="s">
        <v>1760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4303</v>
      </c>
      <c r="O262" s="39">
        <v>5420.21</v>
      </c>
      <c r="BP262" s="33"/>
      <c r="BQ262" s="41" t="s">
        <v>1758</v>
      </c>
      <c r="BR262" s="34"/>
    </row>
    <row r="263" spans="1:70" s="3" customFormat="1" ht="15" x14ac:dyDescent="0.25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4304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4305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BP266" s="33"/>
      <c r="BQ266" s="41"/>
      <c r="BR266" s="34"/>
    </row>
    <row r="267" spans="1:70" s="3" customFormat="1" ht="67.5" x14ac:dyDescent="0.25">
      <c r="A267" s="35" t="s">
        <v>529</v>
      </c>
      <c r="B267" s="36" t="s">
        <v>2281</v>
      </c>
      <c r="C267" s="432" t="s">
        <v>4183</v>
      </c>
      <c r="D267" s="432"/>
      <c r="E267" s="432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BP267" s="33"/>
      <c r="BQ267" s="41" t="s">
        <v>4183</v>
      </c>
      <c r="BR267" s="34"/>
    </row>
    <row r="268" spans="1:70" s="3" customFormat="1" ht="15" x14ac:dyDescent="0.25">
      <c r="A268" s="42"/>
      <c r="B268" s="43"/>
      <c r="C268" s="44" t="s">
        <v>4306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7.5" x14ac:dyDescent="0.25">
      <c r="A269" s="35" t="s">
        <v>531</v>
      </c>
      <c r="B269" s="36" t="s">
        <v>1773</v>
      </c>
      <c r="C269" s="432" t="s">
        <v>1774</v>
      </c>
      <c r="D269" s="432"/>
      <c r="E269" s="432"/>
      <c r="F269" s="35" t="s">
        <v>1775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BP269" s="33"/>
      <c r="BQ269" s="41" t="s">
        <v>1774</v>
      </c>
      <c r="BR269" s="34"/>
    </row>
    <row r="270" spans="1:70" s="3" customFormat="1" ht="67.5" x14ac:dyDescent="0.25">
      <c r="A270" s="35" t="s">
        <v>533</v>
      </c>
      <c r="B270" s="36" t="s">
        <v>1771</v>
      </c>
      <c r="C270" s="432" t="s">
        <v>2779</v>
      </c>
      <c r="D270" s="432"/>
      <c r="E270" s="432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BP270" s="33"/>
      <c r="BQ270" s="41" t="s">
        <v>2779</v>
      </c>
      <c r="BR270" s="34"/>
    </row>
    <row r="271" spans="1:70" s="3" customFormat="1" ht="67.5" x14ac:dyDescent="0.25">
      <c r="A271" s="35" t="s">
        <v>541</v>
      </c>
      <c r="B271" s="36" t="s">
        <v>1741</v>
      </c>
      <c r="C271" s="432" t="s">
        <v>1784</v>
      </c>
      <c r="D271" s="432"/>
      <c r="E271" s="432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BP271" s="33"/>
      <c r="BQ271" s="41" t="s">
        <v>1784</v>
      </c>
      <c r="BR271" s="34"/>
    </row>
    <row r="272" spans="1:70" s="3" customFormat="1" ht="67.5" x14ac:dyDescent="0.25">
      <c r="A272" s="35" t="s">
        <v>544</v>
      </c>
      <c r="B272" s="36" t="s">
        <v>1743</v>
      </c>
      <c r="C272" s="432" t="s">
        <v>3258</v>
      </c>
      <c r="D272" s="432"/>
      <c r="E272" s="432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BP272" s="33"/>
      <c r="BQ272" s="41" t="s">
        <v>3258</v>
      </c>
      <c r="BR272" s="34"/>
    </row>
    <row r="273" spans="1:72" s="3" customFormat="1" ht="67.5" x14ac:dyDescent="0.25">
      <c r="A273" s="35" t="s">
        <v>546</v>
      </c>
      <c r="B273" s="36" t="s">
        <v>1737</v>
      </c>
      <c r="C273" s="432" t="s">
        <v>3259</v>
      </c>
      <c r="D273" s="432"/>
      <c r="E273" s="432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BP273" s="33"/>
      <c r="BQ273" s="41" t="s">
        <v>3259</v>
      </c>
      <c r="BR273" s="34"/>
    </row>
    <row r="274" spans="1:72" s="3" customFormat="1" ht="67.5" x14ac:dyDescent="0.25">
      <c r="A274" s="35" t="s">
        <v>554</v>
      </c>
      <c r="B274" s="36" t="s">
        <v>3057</v>
      </c>
      <c r="C274" s="432" t="s">
        <v>2839</v>
      </c>
      <c r="D274" s="432"/>
      <c r="E274" s="432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BP274" s="33"/>
      <c r="BQ274" s="41" t="s">
        <v>2839</v>
      </c>
      <c r="BR274" s="34"/>
    </row>
    <row r="275" spans="1:72" s="3" customFormat="1" ht="67.5" x14ac:dyDescent="0.25">
      <c r="A275" s="35" t="s">
        <v>556</v>
      </c>
      <c r="B275" s="36" t="s">
        <v>3057</v>
      </c>
      <c r="C275" s="432" t="s">
        <v>3058</v>
      </c>
      <c r="D275" s="432"/>
      <c r="E275" s="432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BP275" s="33"/>
      <c r="BQ275" s="41" t="s">
        <v>3058</v>
      </c>
      <c r="BR275" s="34"/>
    </row>
    <row r="276" spans="1:72" s="3" customFormat="1" ht="67.5" x14ac:dyDescent="0.25">
      <c r="A276" s="35" t="s">
        <v>558</v>
      </c>
      <c r="B276" s="36" t="s">
        <v>3057</v>
      </c>
      <c r="C276" s="432" t="s">
        <v>3059</v>
      </c>
      <c r="D276" s="432"/>
      <c r="E276" s="432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BP276" s="33"/>
      <c r="BQ276" s="41" t="s">
        <v>3059</v>
      </c>
      <c r="BR276" s="34"/>
    </row>
    <row r="277" spans="1:72" s="3" customFormat="1" ht="67.5" x14ac:dyDescent="0.25">
      <c r="A277" s="35" t="s">
        <v>567</v>
      </c>
      <c r="B277" s="36" t="s">
        <v>1778</v>
      </c>
      <c r="C277" s="432" t="s">
        <v>1884</v>
      </c>
      <c r="D277" s="432"/>
      <c r="E277" s="432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BP277" s="33"/>
      <c r="BQ277" s="41" t="s">
        <v>1884</v>
      </c>
      <c r="BR277" s="34"/>
    </row>
    <row r="278" spans="1:72" s="3" customFormat="1" ht="22.5" x14ac:dyDescent="0.25">
      <c r="A278" s="440" t="s">
        <v>938</v>
      </c>
      <c r="B278" s="441"/>
      <c r="C278" s="441"/>
      <c r="D278" s="441"/>
      <c r="E278" s="441"/>
      <c r="F278" s="441"/>
      <c r="G278" s="441"/>
      <c r="H278" s="441"/>
      <c r="I278" s="441"/>
      <c r="J278" s="441"/>
      <c r="K278" s="442"/>
      <c r="L278" s="39">
        <v>12425991.630000001</v>
      </c>
      <c r="M278" s="39">
        <v>475272.57</v>
      </c>
      <c r="N278" s="39" t="s">
        <v>4457</v>
      </c>
      <c r="O278" s="39">
        <v>11391237.619999999</v>
      </c>
      <c r="BS278" s="41" t="s">
        <v>938</v>
      </c>
    </row>
    <row r="279" spans="1:72" s="3" customFormat="1" ht="15" x14ac:dyDescent="0.25">
      <c r="A279" s="440" t="s">
        <v>940</v>
      </c>
      <c r="B279" s="441"/>
      <c r="C279" s="441"/>
      <c r="D279" s="441"/>
      <c r="E279" s="441"/>
      <c r="F279" s="441"/>
      <c r="G279" s="441"/>
      <c r="H279" s="441"/>
      <c r="I279" s="441"/>
      <c r="J279" s="441"/>
      <c r="K279" s="442"/>
      <c r="L279" s="39">
        <v>494666.34</v>
      </c>
      <c r="M279" s="39"/>
      <c r="N279" s="39"/>
      <c r="O279" s="39"/>
      <c r="BS279" s="41" t="s">
        <v>940</v>
      </c>
    </row>
    <row r="280" spans="1:72" s="3" customFormat="1" ht="15" x14ac:dyDescent="0.25">
      <c r="A280" s="437" t="s">
        <v>941</v>
      </c>
      <c r="B280" s="438"/>
      <c r="C280" s="438"/>
      <c r="D280" s="438"/>
      <c r="E280" s="438"/>
      <c r="F280" s="438"/>
      <c r="G280" s="438"/>
      <c r="H280" s="438"/>
      <c r="I280" s="438"/>
      <c r="J280" s="438"/>
      <c r="K280" s="439"/>
      <c r="L280" s="61"/>
      <c r="M280" s="61"/>
      <c r="N280" s="61"/>
      <c r="O280" s="61"/>
      <c r="BS280" s="41"/>
      <c r="BT280" s="2" t="s">
        <v>941</v>
      </c>
    </row>
    <row r="281" spans="1:72" s="3" customFormat="1" ht="15" x14ac:dyDescent="0.25">
      <c r="A281" s="437" t="s">
        <v>4458</v>
      </c>
      <c r="B281" s="438"/>
      <c r="C281" s="438"/>
      <c r="D281" s="438"/>
      <c r="E281" s="438"/>
      <c r="F281" s="438"/>
      <c r="G281" s="438"/>
      <c r="H281" s="438"/>
      <c r="I281" s="438"/>
      <c r="J281" s="438"/>
      <c r="K281" s="439"/>
      <c r="L281" s="61">
        <v>52478.15</v>
      </c>
      <c r="M281" s="61"/>
      <c r="N281" s="61"/>
      <c r="O281" s="61"/>
      <c r="BS281" s="41"/>
      <c r="BT281" s="2" t="s">
        <v>4458</v>
      </c>
    </row>
    <row r="282" spans="1:72" s="3" customFormat="1" ht="15" x14ac:dyDescent="0.25">
      <c r="A282" s="437" t="s">
        <v>4459</v>
      </c>
      <c r="B282" s="438"/>
      <c r="C282" s="438"/>
      <c r="D282" s="438"/>
      <c r="E282" s="438"/>
      <c r="F282" s="438"/>
      <c r="G282" s="438"/>
      <c r="H282" s="438"/>
      <c r="I282" s="438"/>
      <c r="J282" s="438"/>
      <c r="K282" s="439"/>
      <c r="L282" s="61">
        <v>36616.81</v>
      </c>
      <c r="M282" s="61"/>
      <c r="N282" s="61"/>
      <c r="O282" s="61"/>
      <c r="BS282" s="41"/>
      <c r="BT282" s="2" t="s">
        <v>4459</v>
      </c>
    </row>
    <row r="283" spans="1:72" s="3" customFormat="1" ht="15" x14ac:dyDescent="0.25">
      <c r="A283" s="437" t="s">
        <v>4460</v>
      </c>
      <c r="B283" s="438"/>
      <c r="C283" s="438"/>
      <c r="D283" s="438"/>
      <c r="E283" s="438"/>
      <c r="F283" s="438"/>
      <c r="G283" s="438"/>
      <c r="H283" s="438"/>
      <c r="I283" s="438"/>
      <c r="J283" s="438"/>
      <c r="K283" s="439"/>
      <c r="L283" s="61">
        <v>405571.38</v>
      </c>
      <c r="M283" s="61"/>
      <c r="N283" s="61"/>
      <c r="O283" s="61"/>
      <c r="BS283" s="41"/>
      <c r="BT283" s="2" t="s">
        <v>4460</v>
      </c>
    </row>
    <row r="284" spans="1:72" s="3" customFormat="1" ht="15" x14ac:dyDescent="0.25">
      <c r="A284" s="440" t="s">
        <v>945</v>
      </c>
      <c r="B284" s="441"/>
      <c r="C284" s="441"/>
      <c r="D284" s="441"/>
      <c r="E284" s="441"/>
      <c r="F284" s="441"/>
      <c r="G284" s="441"/>
      <c r="H284" s="441"/>
      <c r="I284" s="441"/>
      <c r="J284" s="441"/>
      <c r="K284" s="442"/>
      <c r="L284" s="39">
        <v>257252.57</v>
      </c>
      <c r="M284" s="39"/>
      <c r="N284" s="39"/>
      <c r="O284" s="39"/>
      <c r="BS284" s="41" t="s">
        <v>945</v>
      </c>
    </row>
    <row r="285" spans="1:72" s="3" customFormat="1" ht="15" x14ac:dyDescent="0.25">
      <c r="A285" s="437" t="s">
        <v>941</v>
      </c>
      <c r="B285" s="438"/>
      <c r="C285" s="438"/>
      <c r="D285" s="438"/>
      <c r="E285" s="438"/>
      <c r="F285" s="438"/>
      <c r="G285" s="438"/>
      <c r="H285" s="438"/>
      <c r="I285" s="438"/>
      <c r="J285" s="438"/>
      <c r="K285" s="439"/>
      <c r="L285" s="61"/>
      <c r="M285" s="61"/>
      <c r="N285" s="61"/>
      <c r="O285" s="61"/>
      <c r="BS285" s="41"/>
      <c r="BT285" s="2" t="s">
        <v>941</v>
      </c>
    </row>
    <row r="286" spans="1:72" s="3" customFormat="1" ht="15" x14ac:dyDescent="0.25">
      <c r="A286" s="437" t="s">
        <v>4461</v>
      </c>
      <c r="B286" s="438"/>
      <c r="C286" s="438"/>
      <c r="D286" s="438"/>
      <c r="E286" s="438"/>
      <c r="F286" s="438"/>
      <c r="G286" s="438"/>
      <c r="H286" s="438"/>
      <c r="I286" s="438"/>
      <c r="J286" s="438"/>
      <c r="K286" s="439"/>
      <c r="L286" s="61">
        <v>23585.68</v>
      </c>
      <c r="M286" s="61"/>
      <c r="N286" s="61"/>
      <c r="O286" s="61"/>
      <c r="BS286" s="41"/>
      <c r="BT286" s="2" t="s">
        <v>4461</v>
      </c>
    </row>
    <row r="287" spans="1:72" s="3" customFormat="1" ht="15" x14ac:dyDescent="0.25">
      <c r="A287" s="437" t="s">
        <v>4462</v>
      </c>
      <c r="B287" s="438"/>
      <c r="C287" s="438"/>
      <c r="D287" s="438"/>
      <c r="E287" s="438"/>
      <c r="F287" s="438"/>
      <c r="G287" s="438"/>
      <c r="H287" s="438"/>
      <c r="I287" s="438"/>
      <c r="J287" s="438"/>
      <c r="K287" s="439"/>
      <c r="L287" s="61">
        <v>213238.56</v>
      </c>
      <c r="M287" s="61"/>
      <c r="N287" s="61"/>
      <c r="O287" s="61"/>
      <c r="BS287" s="41"/>
      <c r="BT287" s="2" t="s">
        <v>4462</v>
      </c>
    </row>
    <row r="288" spans="1:72" s="3" customFormat="1" ht="15" x14ac:dyDescent="0.25">
      <c r="A288" s="437" t="s">
        <v>4463</v>
      </c>
      <c r="B288" s="438"/>
      <c r="C288" s="438"/>
      <c r="D288" s="438"/>
      <c r="E288" s="438"/>
      <c r="F288" s="438"/>
      <c r="G288" s="438"/>
      <c r="H288" s="438"/>
      <c r="I288" s="438"/>
      <c r="J288" s="438"/>
      <c r="K288" s="439"/>
      <c r="L288" s="61">
        <v>20428.330000000002</v>
      </c>
      <c r="M288" s="61"/>
      <c r="N288" s="61"/>
      <c r="O288" s="61"/>
      <c r="BS288" s="41"/>
      <c r="BT288" s="2" t="s">
        <v>4463</v>
      </c>
    </row>
    <row r="289" spans="1:72" s="3" customFormat="1" ht="15" x14ac:dyDescent="0.25">
      <c r="A289" s="440" t="s">
        <v>951</v>
      </c>
      <c r="B289" s="441"/>
      <c r="C289" s="441"/>
      <c r="D289" s="441"/>
      <c r="E289" s="441"/>
      <c r="F289" s="441"/>
      <c r="G289" s="441"/>
      <c r="H289" s="441"/>
      <c r="I289" s="441"/>
      <c r="J289" s="441"/>
      <c r="K289" s="442"/>
      <c r="L289" s="39"/>
      <c r="M289" s="39"/>
      <c r="N289" s="39"/>
      <c r="O289" s="39"/>
      <c r="BS289" s="41" t="s">
        <v>951</v>
      </c>
    </row>
    <row r="290" spans="1:72" s="3" customFormat="1" ht="15" x14ac:dyDescent="0.25">
      <c r="A290" s="437" t="s">
        <v>952</v>
      </c>
      <c r="B290" s="438"/>
      <c r="C290" s="438"/>
      <c r="D290" s="438"/>
      <c r="E290" s="438"/>
      <c r="F290" s="438"/>
      <c r="G290" s="438"/>
      <c r="H290" s="438"/>
      <c r="I290" s="438"/>
      <c r="J290" s="438"/>
      <c r="K290" s="439"/>
      <c r="L290" s="61"/>
      <c r="M290" s="61"/>
      <c r="N290" s="61"/>
      <c r="O290" s="61"/>
      <c r="BS290" s="41"/>
      <c r="BT290" s="2" t="s">
        <v>952</v>
      </c>
    </row>
    <row r="291" spans="1:72" s="3" customFormat="1" ht="15" x14ac:dyDescent="0.25">
      <c r="A291" s="437" t="s">
        <v>2007</v>
      </c>
      <c r="B291" s="438"/>
      <c r="C291" s="438"/>
      <c r="D291" s="438"/>
      <c r="E291" s="438"/>
      <c r="F291" s="438"/>
      <c r="G291" s="438"/>
      <c r="H291" s="438"/>
      <c r="I291" s="438"/>
      <c r="J291" s="438"/>
      <c r="K291" s="439"/>
      <c r="L291" s="61"/>
      <c r="M291" s="61"/>
      <c r="N291" s="61"/>
      <c r="O291" s="61"/>
      <c r="BS291" s="41"/>
      <c r="BT291" s="2" t="s">
        <v>2007</v>
      </c>
    </row>
    <row r="292" spans="1:72" s="3" customFormat="1" ht="15" x14ac:dyDescent="0.25">
      <c r="A292" s="437" t="s">
        <v>4464</v>
      </c>
      <c r="B292" s="438"/>
      <c r="C292" s="438"/>
      <c r="D292" s="438"/>
      <c r="E292" s="438"/>
      <c r="F292" s="438"/>
      <c r="G292" s="438"/>
      <c r="H292" s="438"/>
      <c r="I292" s="438"/>
      <c r="J292" s="438"/>
      <c r="K292" s="439"/>
      <c r="L292" s="61">
        <v>11261803.210000001</v>
      </c>
      <c r="M292" s="61"/>
      <c r="N292" s="61"/>
      <c r="O292" s="61">
        <v>11261803.210000001</v>
      </c>
      <c r="BS292" s="41"/>
      <c r="BT292" s="2" t="s">
        <v>4464</v>
      </c>
    </row>
    <row r="293" spans="1:72" s="3" customFormat="1" ht="15" x14ac:dyDescent="0.25">
      <c r="A293" s="437" t="s">
        <v>2012</v>
      </c>
      <c r="B293" s="438"/>
      <c r="C293" s="438"/>
      <c r="D293" s="438"/>
      <c r="E293" s="438"/>
      <c r="F293" s="438"/>
      <c r="G293" s="438"/>
      <c r="H293" s="438"/>
      <c r="I293" s="438"/>
      <c r="J293" s="438"/>
      <c r="K293" s="439"/>
      <c r="L293" s="61"/>
      <c r="M293" s="61"/>
      <c r="N293" s="61"/>
      <c r="O293" s="61"/>
      <c r="BS293" s="41"/>
      <c r="BT293" s="2" t="s">
        <v>2012</v>
      </c>
    </row>
    <row r="294" spans="1:72" s="3" customFormat="1" ht="15" x14ac:dyDescent="0.25">
      <c r="A294" s="437" t="s">
        <v>4465</v>
      </c>
      <c r="B294" s="438"/>
      <c r="C294" s="438"/>
      <c r="D294" s="438"/>
      <c r="E294" s="438"/>
      <c r="F294" s="438"/>
      <c r="G294" s="438"/>
      <c r="H294" s="438"/>
      <c r="I294" s="438"/>
      <c r="J294" s="438"/>
      <c r="K294" s="439"/>
      <c r="L294" s="61">
        <v>113145.59</v>
      </c>
      <c r="M294" s="61">
        <v>58964.21</v>
      </c>
      <c r="N294" s="61"/>
      <c r="O294" s="61">
        <v>54181.38</v>
      </c>
      <c r="BS294" s="41"/>
      <c r="BT294" s="2" t="s">
        <v>4465</v>
      </c>
    </row>
    <row r="295" spans="1:72" s="3" customFormat="1" ht="15" x14ac:dyDescent="0.25">
      <c r="A295" s="437" t="s">
        <v>4466</v>
      </c>
      <c r="B295" s="438"/>
      <c r="C295" s="438"/>
      <c r="D295" s="438"/>
      <c r="E295" s="438"/>
      <c r="F295" s="438"/>
      <c r="G295" s="438"/>
      <c r="H295" s="438"/>
      <c r="I295" s="438"/>
      <c r="J295" s="438"/>
      <c r="K295" s="439"/>
      <c r="L295" s="61">
        <v>52478.15</v>
      </c>
      <c r="M295" s="61"/>
      <c r="N295" s="61"/>
      <c r="O295" s="61"/>
      <c r="BS295" s="41"/>
      <c r="BT295" s="2" t="s">
        <v>4466</v>
      </c>
    </row>
    <row r="296" spans="1:72" s="3" customFormat="1" ht="15" x14ac:dyDescent="0.25">
      <c r="A296" s="437" t="s">
        <v>4467</v>
      </c>
      <c r="B296" s="438"/>
      <c r="C296" s="438"/>
      <c r="D296" s="438"/>
      <c r="E296" s="438"/>
      <c r="F296" s="438"/>
      <c r="G296" s="438"/>
      <c r="H296" s="438"/>
      <c r="I296" s="438"/>
      <c r="J296" s="438"/>
      <c r="K296" s="439"/>
      <c r="L296" s="61">
        <v>23585.68</v>
      </c>
      <c r="M296" s="61"/>
      <c r="N296" s="61"/>
      <c r="O296" s="61"/>
      <c r="BS296" s="41"/>
      <c r="BT296" s="2" t="s">
        <v>4467</v>
      </c>
    </row>
    <row r="297" spans="1:72" s="3" customFormat="1" ht="15" x14ac:dyDescent="0.25">
      <c r="A297" s="437" t="s">
        <v>957</v>
      </c>
      <c r="B297" s="438"/>
      <c r="C297" s="438"/>
      <c r="D297" s="438"/>
      <c r="E297" s="438"/>
      <c r="F297" s="438"/>
      <c r="G297" s="438"/>
      <c r="H297" s="438"/>
      <c r="I297" s="438"/>
      <c r="J297" s="438"/>
      <c r="K297" s="439"/>
      <c r="L297" s="61">
        <v>189209.42</v>
      </c>
      <c r="M297" s="61"/>
      <c r="N297" s="61"/>
      <c r="O297" s="61"/>
      <c r="BS297" s="41"/>
      <c r="BT297" s="2" t="s">
        <v>957</v>
      </c>
    </row>
    <row r="298" spans="1:72" s="3" customFormat="1" ht="15" x14ac:dyDescent="0.25">
      <c r="A298" s="437" t="s">
        <v>958</v>
      </c>
      <c r="B298" s="438"/>
      <c r="C298" s="438"/>
      <c r="D298" s="438"/>
      <c r="E298" s="438"/>
      <c r="F298" s="438"/>
      <c r="G298" s="438"/>
      <c r="H298" s="438"/>
      <c r="I298" s="438"/>
      <c r="J298" s="438"/>
      <c r="K298" s="439"/>
      <c r="L298" s="61">
        <v>11451012.630000001</v>
      </c>
      <c r="M298" s="61"/>
      <c r="N298" s="61"/>
      <c r="O298" s="61"/>
      <c r="BS298" s="41"/>
      <c r="BT298" s="2" t="s">
        <v>958</v>
      </c>
    </row>
    <row r="299" spans="1:72" s="3" customFormat="1" ht="15" x14ac:dyDescent="0.25">
      <c r="A299" s="437" t="s">
        <v>959</v>
      </c>
      <c r="B299" s="438"/>
      <c r="C299" s="438"/>
      <c r="D299" s="438"/>
      <c r="E299" s="438"/>
      <c r="F299" s="438"/>
      <c r="G299" s="438"/>
      <c r="H299" s="438"/>
      <c r="I299" s="438"/>
      <c r="J299" s="438"/>
      <c r="K299" s="439"/>
      <c r="L299" s="61"/>
      <c r="M299" s="61"/>
      <c r="N299" s="61"/>
      <c r="O299" s="61"/>
      <c r="BS299" s="41"/>
      <c r="BT299" s="2" t="s">
        <v>959</v>
      </c>
    </row>
    <row r="300" spans="1:72" s="3" customFormat="1" ht="15" x14ac:dyDescent="0.25">
      <c r="A300" s="437" t="s">
        <v>960</v>
      </c>
      <c r="B300" s="438"/>
      <c r="C300" s="438"/>
      <c r="D300" s="438"/>
      <c r="E300" s="438"/>
      <c r="F300" s="438"/>
      <c r="G300" s="438"/>
      <c r="H300" s="438"/>
      <c r="I300" s="438"/>
      <c r="J300" s="438"/>
      <c r="K300" s="439"/>
      <c r="L300" s="61"/>
      <c r="M300" s="61"/>
      <c r="N300" s="61"/>
      <c r="O300" s="61"/>
      <c r="BS300" s="41"/>
      <c r="BT300" s="2" t="s">
        <v>960</v>
      </c>
    </row>
    <row r="301" spans="1:72" s="3" customFormat="1" ht="22.5" x14ac:dyDescent="0.25">
      <c r="A301" s="437" t="s">
        <v>4392</v>
      </c>
      <c r="B301" s="438"/>
      <c r="C301" s="438"/>
      <c r="D301" s="438"/>
      <c r="E301" s="438"/>
      <c r="F301" s="438"/>
      <c r="G301" s="438"/>
      <c r="H301" s="438"/>
      <c r="I301" s="438"/>
      <c r="J301" s="438"/>
      <c r="K301" s="439"/>
      <c r="L301" s="61">
        <v>619217.4</v>
      </c>
      <c r="M301" s="61">
        <v>377764.35</v>
      </c>
      <c r="N301" s="61" t="s">
        <v>4457</v>
      </c>
      <c r="O301" s="61">
        <v>73786.27</v>
      </c>
      <c r="BS301" s="41"/>
      <c r="BT301" s="2" t="s">
        <v>4392</v>
      </c>
    </row>
    <row r="302" spans="1:72" s="3" customFormat="1" ht="15" x14ac:dyDescent="0.25">
      <c r="A302" s="437" t="s">
        <v>4468</v>
      </c>
      <c r="B302" s="438"/>
      <c r="C302" s="438"/>
      <c r="D302" s="438"/>
      <c r="E302" s="438"/>
      <c r="F302" s="438"/>
      <c r="G302" s="438"/>
      <c r="H302" s="438"/>
      <c r="I302" s="438"/>
      <c r="J302" s="438"/>
      <c r="K302" s="439"/>
      <c r="L302" s="61">
        <v>405571.38</v>
      </c>
      <c r="M302" s="61"/>
      <c r="N302" s="61"/>
      <c r="O302" s="61"/>
      <c r="BS302" s="41"/>
      <c r="BT302" s="2" t="s">
        <v>4468</v>
      </c>
    </row>
    <row r="303" spans="1:72" s="3" customFormat="1" ht="15" x14ac:dyDescent="0.25">
      <c r="A303" s="437" t="s">
        <v>4469</v>
      </c>
      <c r="B303" s="438"/>
      <c r="C303" s="438"/>
      <c r="D303" s="438"/>
      <c r="E303" s="438"/>
      <c r="F303" s="438"/>
      <c r="G303" s="438"/>
      <c r="H303" s="438"/>
      <c r="I303" s="438"/>
      <c r="J303" s="438"/>
      <c r="K303" s="439"/>
      <c r="L303" s="61">
        <v>213238.56</v>
      </c>
      <c r="M303" s="61"/>
      <c r="N303" s="61"/>
      <c r="O303" s="61"/>
      <c r="BS303" s="41"/>
      <c r="BT303" s="2" t="s">
        <v>4469</v>
      </c>
    </row>
    <row r="304" spans="1:72" s="3" customFormat="1" ht="15" x14ac:dyDescent="0.25">
      <c r="A304" s="437" t="s">
        <v>957</v>
      </c>
      <c r="B304" s="438"/>
      <c r="C304" s="438"/>
      <c r="D304" s="438"/>
      <c r="E304" s="438"/>
      <c r="F304" s="438"/>
      <c r="G304" s="438"/>
      <c r="H304" s="438"/>
      <c r="I304" s="438"/>
      <c r="J304" s="438"/>
      <c r="K304" s="439"/>
      <c r="L304" s="61">
        <v>1238027.3400000001</v>
      </c>
      <c r="M304" s="61"/>
      <c r="N304" s="61"/>
      <c r="O304" s="61"/>
      <c r="BS304" s="41"/>
      <c r="BT304" s="2" t="s">
        <v>957</v>
      </c>
    </row>
    <row r="305" spans="1:72" s="3" customFormat="1" ht="15" x14ac:dyDescent="0.25">
      <c r="A305" s="437" t="s">
        <v>979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9"/>
      <c r="L305" s="61"/>
      <c r="M305" s="61"/>
      <c r="N305" s="61"/>
      <c r="O305" s="61"/>
      <c r="BS305" s="41"/>
      <c r="BT305" s="2" t="s">
        <v>979</v>
      </c>
    </row>
    <row r="306" spans="1:72" s="3" customFormat="1" ht="15" x14ac:dyDescent="0.25">
      <c r="A306" s="437" t="s">
        <v>4395</v>
      </c>
      <c r="B306" s="438"/>
      <c r="C306" s="438"/>
      <c r="D306" s="438"/>
      <c r="E306" s="438"/>
      <c r="F306" s="438"/>
      <c r="G306" s="438"/>
      <c r="H306" s="438"/>
      <c r="I306" s="438"/>
      <c r="J306" s="438"/>
      <c r="K306" s="439"/>
      <c r="L306" s="61">
        <v>40010.769999999997</v>
      </c>
      <c r="M306" s="61">
        <v>38544.01</v>
      </c>
      <c r="N306" s="61"/>
      <c r="O306" s="61">
        <v>1466.76</v>
      </c>
      <c r="BS306" s="41"/>
      <c r="BT306" s="2" t="s">
        <v>4395</v>
      </c>
    </row>
    <row r="307" spans="1:72" s="3" customFormat="1" ht="15" x14ac:dyDescent="0.25">
      <c r="A307" s="437" t="s">
        <v>4470</v>
      </c>
      <c r="B307" s="438"/>
      <c r="C307" s="438"/>
      <c r="D307" s="438"/>
      <c r="E307" s="438"/>
      <c r="F307" s="438"/>
      <c r="G307" s="438"/>
      <c r="H307" s="438"/>
      <c r="I307" s="438"/>
      <c r="J307" s="438"/>
      <c r="K307" s="439"/>
      <c r="L307" s="61">
        <v>36616.81</v>
      </c>
      <c r="M307" s="61"/>
      <c r="N307" s="61"/>
      <c r="O307" s="61"/>
      <c r="BS307" s="41"/>
      <c r="BT307" s="2" t="s">
        <v>4470</v>
      </c>
    </row>
    <row r="308" spans="1:72" s="3" customFormat="1" ht="15" x14ac:dyDescent="0.25">
      <c r="A308" s="437" t="s">
        <v>4471</v>
      </c>
      <c r="B308" s="438"/>
      <c r="C308" s="438"/>
      <c r="D308" s="438"/>
      <c r="E308" s="438"/>
      <c r="F308" s="438"/>
      <c r="G308" s="438"/>
      <c r="H308" s="438"/>
      <c r="I308" s="438"/>
      <c r="J308" s="438"/>
      <c r="K308" s="439"/>
      <c r="L308" s="61">
        <v>20428.330000000002</v>
      </c>
      <c r="M308" s="61"/>
      <c r="N308" s="61"/>
      <c r="O308" s="61"/>
      <c r="BS308" s="41"/>
      <c r="BT308" s="2" t="s">
        <v>4471</v>
      </c>
    </row>
    <row r="309" spans="1:72" s="3" customFormat="1" ht="15" x14ac:dyDescent="0.25">
      <c r="A309" s="437" t="s">
        <v>957</v>
      </c>
      <c r="B309" s="438"/>
      <c r="C309" s="438"/>
      <c r="D309" s="438"/>
      <c r="E309" s="438"/>
      <c r="F309" s="438"/>
      <c r="G309" s="438"/>
      <c r="H309" s="438"/>
      <c r="I309" s="438"/>
      <c r="J309" s="438"/>
      <c r="K309" s="439"/>
      <c r="L309" s="61">
        <v>97055.91</v>
      </c>
      <c r="M309" s="61"/>
      <c r="N309" s="61"/>
      <c r="O309" s="61"/>
      <c r="BS309" s="41"/>
      <c r="BT309" s="2" t="s">
        <v>957</v>
      </c>
    </row>
    <row r="310" spans="1:72" s="3" customFormat="1" ht="15" x14ac:dyDescent="0.25">
      <c r="A310" s="437" t="s">
        <v>958</v>
      </c>
      <c r="B310" s="438"/>
      <c r="C310" s="438"/>
      <c r="D310" s="438"/>
      <c r="E310" s="438"/>
      <c r="F310" s="438"/>
      <c r="G310" s="438"/>
      <c r="H310" s="438"/>
      <c r="I310" s="438"/>
      <c r="J310" s="438"/>
      <c r="K310" s="439"/>
      <c r="L310" s="61">
        <v>1335083.25</v>
      </c>
      <c r="M310" s="61"/>
      <c r="N310" s="61"/>
      <c r="O310" s="61"/>
      <c r="BS310" s="41"/>
      <c r="BT310" s="2" t="s">
        <v>958</v>
      </c>
    </row>
    <row r="311" spans="1:72" s="3" customFormat="1" ht="15" x14ac:dyDescent="0.25">
      <c r="A311" s="437" t="s">
        <v>983</v>
      </c>
      <c r="B311" s="438"/>
      <c r="C311" s="438"/>
      <c r="D311" s="438"/>
      <c r="E311" s="438"/>
      <c r="F311" s="438"/>
      <c r="G311" s="438"/>
      <c r="H311" s="438"/>
      <c r="I311" s="438"/>
      <c r="J311" s="438"/>
      <c r="K311" s="439"/>
      <c r="L311" s="61"/>
      <c r="M311" s="61"/>
      <c r="N311" s="61"/>
      <c r="O311" s="61"/>
      <c r="BS311" s="41"/>
      <c r="BT311" s="2" t="s">
        <v>983</v>
      </c>
    </row>
    <row r="312" spans="1:72" s="3" customFormat="1" ht="15" x14ac:dyDescent="0.25">
      <c r="A312" s="437" t="s">
        <v>986</v>
      </c>
      <c r="B312" s="438"/>
      <c r="C312" s="438"/>
      <c r="D312" s="438"/>
      <c r="E312" s="438"/>
      <c r="F312" s="438"/>
      <c r="G312" s="438"/>
      <c r="H312" s="438"/>
      <c r="I312" s="438"/>
      <c r="J312" s="438"/>
      <c r="K312" s="439"/>
      <c r="L312" s="61"/>
      <c r="M312" s="61"/>
      <c r="N312" s="61"/>
      <c r="O312" s="61"/>
      <c r="BS312" s="41"/>
      <c r="BT312" s="2" t="s">
        <v>986</v>
      </c>
    </row>
    <row r="313" spans="1:72" s="3" customFormat="1" ht="15" x14ac:dyDescent="0.25">
      <c r="A313" s="437" t="s">
        <v>4398</v>
      </c>
      <c r="B313" s="438"/>
      <c r="C313" s="438"/>
      <c r="D313" s="438"/>
      <c r="E313" s="438"/>
      <c r="F313" s="438"/>
      <c r="G313" s="438"/>
      <c r="H313" s="438"/>
      <c r="I313" s="438"/>
      <c r="J313" s="438"/>
      <c r="K313" s="439"/>
      <c r="L313" s="61">
        <v>391814.66</v>
      </c>
      <c r="M313" s="61"/>
      <c r="N313" s="61"/>
      <c r="O313" s="61"/>
      <c r="BS313" s="41"/>
      <c r="BT313" s="2" t="s">
        <v>4398</v>
      </c>
    </row>
    <row r="314" spans="1:72" s="3" customFormat="1" ht="15" x14ac:dyDescent="0.25">
      <c r="A314" s="437" t="s">
        <v>958</v>
      </c>
      <c r="B314" s="438"/>
      <c r="C314" s="438"/>
      <c r="D314" s="438"/>
      <c r="E314" s="438"/>
      <c r="F314" s="438"/>
      <c r="G314" s="438"/>
      <c r="H314" s="438"/>
      <c r="I314" s="438"/>
      <c r="J314" s="438"/>
      <c r="K314" s="439"/>
      <c r="L314" s="61">
        <v>391814.66</v>
      </c>
      <c r="M314" s="61"/>
      <c r="N314" s="61"/>
      <c r="O314" s="61"/>
      <c r="BS314" s="41"/>
      <c r="BT314" s="2" t="s">
        <v>958</v>
      </c>
    </row>
    <row r="315" spans="1:72" s="3" customFormat="1" ht="15" x14ac:dyDescent="0.25">
      <c r="A315" s="437" t="s">
        <v>988</v>
      </c>
      <c r="B315" s="438"/>
      <c r="C315" s="438"/>
      <c r="D315" s="438"/>
      <c r="E315" s="438"/>
      <c r="F315" s="438"/>
      <c r="G315" s="438"/>
      <c r="H315" s="438"/>
      <c r="I315" s="438"/>
      <c r="J315" s="438"/>
      <c r="K315" s="439"/>
      <c r="L315" s="61">
        <v>13177910.539999999</v>
      </c>
      <c r="M315" s="61"/>
      <c r="N315" s="61"/>
      <c r="O315" s="61"/>
      <c r="BS315" s="41"/>
      <c r="BT315" s="2" t="s">
        <v>988</v>
      </c>
    </row>
    <row r="316" spans="1:72" s="3" customFormat="1" ht="15" x14ac:dyDescent="0.25">
      <c r="A316" s="437" t="s">
        <v>989</v>
      </c>
      <c r="B316" s="438"/>
      <c r="C316" s="438"/>
      <c r="D316" s="438"/>
      <c r="E316" s="438"/>
      <c r="F316" s="438"/>
      <c r="G316" s="438"/>
      <c r="H316" s="438"/>
      <c r="I316" s="438"/>
      <c r="J316" s="438"/>
      <c r="K316" s="439"/>
      <c r="L316" s="61"/>
      <c r="M316" s="61"/>
      <c r="N316" s="61"/>
      <c r="O316" s="61"/>
      <c r="BS316" s="41"/>
      <c r="BT316" s="2" t="s">
        <v>989</v>
      </c>
    </row>
    <row r="317" spans="1:72" s="3" customFormat="1" ht="15" x14ac:dyDescent="0.25">
      <c r="A317" s="437" t="s">
        <v>1254</v>
      </c>
      <c r="B317" s="438"/>
      <c r="C317" s="438"/>
      <c r="D317" s="438"/>
      <c r="E317" s="438"/>
      <c r="F317" s="438"/>
      <c r="G317" s="438"/>
      <c r="H317" s="438"/>
      <c r="I317" s="438"/>
      <c r="J317" s="438"/>
      <c r="K317" s="439"/>
      <c r="L317" s="61">
        <v>475272.57</v>
      </c>
      <c r="M317" s="61"/>
      <c r="N317" s="61"/>
      <c r="O317" s="61"/>
      <c r="BS317" s="41"/>
      <c r="BT317" s="2" t="s">
        <v>1254</v>
      </c>
    </row>
    <row r="318" spans="1:72" s="3" customFormat="1" ht="15" x14ac:dyDescent="0.25">
      <c r="A318" s="437" t="s">
        <v>990</v>
      </c>
      <c r="B318" s="438"/>
      <c r="C318" s="438"/>
      <c r="D318" s="438"/>
      <c r="E318" s="438"/>
      <c r="F318" s="438"/>
      <c r="G318" s="438"/>
      <c r="H318" s="438"/>
      <c r="I318" s="438"/>
      <c r="J318" s="438"/>
      <c r="K318" s="439"/>
      <c r="L318" s="61">
        <v>11391237.619999999</v>
      </c>
      <c r="M318" s="61"/>
      <c r="N318" s="61"/>
      <c r="O318" s="61"/>
      <c r="BS318" s="41"/>
      <c r="BT318" s="2" t="s">
        <v>990</v>
      </c>
    </row>
    <row r="319" spans="1:72" s="3" customFormat="1" ht="15" x14ac:dyDescent="0.25">
      <c r="A319" s="437" t="s">
        <v>991</v>
      </c>
      <c r="B319" s="438"/>
      <c r="C319" s="438"/>
      <c r="D319" s="438"/>
      <c r="E319" s="438"/>
      <c r="F319" s="438"/>
      <c r="G319" s="438"/>
      <c r="H319" s="438"/>
      <c r="I319" s="438"/>
      <c r="J319" s="438"/>
      <c r="K319" s="439"/>
      <c r="L319" s="61">
        <v>167666.78</v>
      </c>
      <c r="M319" s="61"/>
      <c r="N319" s="61"/>
      <c r="O319" s="61"/>
      <c r="BS319" s="41"/>
      <c r="BT319" s="2" t="s">
        <v>991</v>
      </c>
    </row>
    <row r="320" spans="1:72" s="3" customFormat="1" ht="15" x14ac:dyDescent="0.25">
      <c r="A320" s="437" t="s">
        <v>1255</v>
      </c>
      <c r="B320" s="438"/>
      <c r="C320" s="438"/>
      <c r="D320" s="438"/>
      <c r="E320" s="438"/>
      <c r="F320" s="438"/>
      <c r="G320" s="438"/>
      <c r="H320" s="438"/>
      <c r="I320" s="438"/>
      <c r="J320" s="438"/>
      <c r="K320" s="439"/>
      <c r="L320" s="61">
        <v>40350.47</v>
      </c>
      <c r="M320" s="61"/>
      <c r="N320" s="61"/>
      <c r="O320" s="61"/>
      <c r="BS320" s="41"/>
      <c r="BT320" s="2" t="s">
        <v>1255</v>
      </c>
    </row>
    <row r="321" spans="1:74" s="3" customFormat="1" ht="15" x14ac:dyDescent="0.25">
      <c r="A321" s="437" t="s">
        <v>993</v>
      </c>
      <c r="B321" s="438"/>
      <c r="C321" s="438"/>
      <c r="D321" s="438"/>
      <c r="E321" s="438"/>
      <c r="F321" s="438"/>
      <c r="G321" s="438"/>
      <c r="H321" s="438"/>
      <c r="I321" s="438"/>
      <c r="J321" s="438"/>
      <c r="K321" s="439"/>
      <c r="L321" s="61">
        <v>391814.66</v>
      </c>
      <c r="M321" s="61"/>
      <c r="N321" s="61"/>
      <c r="O321" s="61"/>
      <c r="BS321" s="41"/>
      <c r="BT321" s="2" t="s">
        <v>993</v>
      </c>
    </row>
    <row r="322" spans="1:74" s="3" customFormat="1" ht="15" x14ac:dyDescent="0.25">
      <c r="A322" s="437" t="s">
        <v>994</v>
      </c>
      <c r="B322" s="438"/>
      <c r="C322" s="438"/>
      <c r="D322" s="438"/>
      <c r="E322" s="438"/>
      <c r="F322" s="438"/>
      <c r="G322" s="438"/>
      <c r="H322" s="438"/>
      <c r="I322" s="438"/>
      <c r="J322" s="438"/>
      <c r="K322" s="439"/>
      <c r="L322" s="61">
        <v>494666.34</v>
      </c>
      <c r="M322" s="61"/>
      <c r="N322" s="61"/>
      <c r="O322" s="61"/>
      <c r="BS322" s="41"/>
      <c r="BT322" s="2" t="s">
        <v>994</v>
      </c>
    </row>
    <row r="323" spans="1:74" s="3" customFormat="1" ht="15" x14ac:dyDescent="0.25">
      <c r="A323" s="437" t="s">
        <v>995</v>
      </c>
      <c r="B323" s="438"/>
      <c r="C323" s="438"/>
      <c r="D323" s="438"/>
      <c r="E323" s="438"/>
      <c r="F323" s="438"/>
      <c r="G323" s="438"/>
      <c r="H323" s="438"/>
      <c r="I323" s="438"/>
      <c r="J323" s="438"/>
      <c r="K323" s="439"/>
      <c r="L323" s="61">
        <v>257252.57</v>
      </c>
      <c r="M323" s="61"/>
      <c r="N323" s="61"/>
      <c r="O323" s="61"/>
      <c r="BS323" s="41"/>
      <c r="BT323" s="2" t="s">
        <v>995</v>
      </c>
    </row>
    <row r="324" spans="1:74" s="3" customFormat="1" ht="15" x14ac:dyDescent="0.25">
      <c r="A324" s="437" t="s">
        <v>996</v>
      </c>
      <c r="B324" s="438"/>
      <c r="C324" s="438"/>
      <c r="D324" s="438"/>
      <c r="E324" s="438"/>
      <c r="F324" s="438"/>
      <c r="G324" s="438"/>
      <c r="H324" s="438"/>
      <c r="I324" s="438"/>
      <c r="J324" s="438"/>
      <c r="K324" s="439"/>
      <c r="L324" s="61">
        <v>12786095.880000001</v>
      </c>
      <c r="M324" s="61"/>
      <c r="N324" s="61"/>
      <c r="O324" s="61"/>
      <c r="BS324" s="41"/>
      <c r="BT324" s="2" t="s">
        <v>996</v>
      </c>
    </row>
    <row r="325" spans="1:74" s="3" customFormat="1" ht="15" x14ac:dyDescent="0.25">
      <c r="A325" s="437" t="s">
        <v>997</v>
      </c>
      <c r="B325" s="438"/>
      <c r="C325" s="438"/>
      <c r="D325" s="438"/>
      <c r="E325" s="438"/>
      <c r="F325" s="438"/>
      <c r="G325" s="438"/>
      <c r="H325" s="438"/>
      <c r="I325" s="438"/>
      <c r="J325" s="438"/>
      <c r="K325" s="439"/>
      <c r="L325" s="61">
        <v>664876.99</v>
      </c>
      <c r="M325" s="61"/>
      <c r="N325" s="61"/>
      <c r="O325" s="61"/>
      <c r="BS325" s="41"/>
      <c r="BT325" s="2" t="s">
        <v>997</v>
      </c>
    </row>
    <row r="326" spans="1:74" s="3" customFormat="1" ht="15" x14ac:dyDescent="0.25">
      <c r="A326" s="440" t="s">
        <v>988</v>
      </c>
      <c r="B326" s="441"/>
      <c r="C326" s="441"/>
      <c r="D326" s="441"/>
      <c r="E326" s="441"/>
      <c r="F326" s="441"/>
      <c r="G326" s="441"/>
      <c r="H326" s="441"/>
      <c r="I326" s="441"/>
      <c r="J326" s="441"/>
      <c r="K326" s="442"/>
      <c r="L326" s="39">
        <v>13450972.869999999</v>
      </c>
      <c r="M326" s="39"/>
      <c r="N326" s="39"/>
      <c r="O326" s="39"/>
      <c r="BS326" s="41"/>
      <c r="BU326" s="41" t="s">
        <v>988</v>
      </c>
    </row>
    <row r="327" spans="1:74" s="3" customFormat="1" ht="15" x14ac:dyDescent="0.25">
      <c r="A327" s="437" t="s">
        <v>998</v>
      </c>
      <c r="B327" s="438"/>
      <c r="C327" s="438"/>
      <c r="D327" s="438"/>
      <c r="E327" s="438"/>
      <c r="F327" s="438"/>
      <c r="G327" s="438"/>
      <c r="H327" s="438"/>
      <c r="I327" s="438"/>
      <c r="J327" s="438"/>
      <c r="K327" s="439"/>
      <c r="L327" s="61">
        <v>282470.43</v>
      </c>
      <c r="M327" s="61"/>
      <c r="N327" s="61"/>
      <c r="O327" s="61"/>
      <c r="BS327" s="41"/>
      <c r="BT327" s="2" t="s">
        <v>998</v>
      </c>
      <c r="BU327" s="41"/>
    </row>
    <row r="328" spans="1:74" s="3" customFormat="1" ht="15" x14ac:dyDescent="0.25">
      <c r="A328" s="437" t="s">
        <v>999</v>
      </c>
      <c r="B328" s="438"/>
      <c r="C328" s="438"/>
      <c r="D328" s="438"/>
      <c r="E328" s="438"/>
      <c r="F328" s="438"/>
      <c r="G328" s="438"/>
      <c r="H328" s="438"/>
      <c r="I328" s="438"/>
      <c r="J328" s="438"/>
      <c r="K328" s="439"/>
      <c r="L328" s="61">
        <v>470784.05</v>
      </c>
      <c r="M328" s="61"/>
      <c r="N328" s="61"/>
      <c r="O328" s="61"/>
      <c r="BS328" s="41"/>
      <c r="BT328" s="2" t="s">
        <v>999</v>
      </c>
      <c r="BU328" s="41"/>
    </row>
    <row r="329" spans="1:74" s="3" customFormat="1" ht="15" x14ac:dyDescent="0.25">
      <c r="A329" s="437" t="s">
        <v>1000</v>
      </c>
      <c r="B329" s="438"/>
      <c r="C329" s="438"/>
      <c r="D329" s="438"/>
      <c r="E329" s="438"/>
      <c r="F329" s="438"/>
      <c r="G329" s="438"/>
      <c r="H329" s="438"/>
      <c r="I329" s="438"/>
      <c r="J329" s="438"/>
      <c r="K329" s="439"/>
      <c r="L329" s="61">
        <v>336274.32</v>
      </c>
      <c r="M329" s="61"/>
      <c r="N329" s="61"/>
      <c r="O329" s="61"/>
      <c r="BS329" s="41"/>
      <c r="BT329" s="2" t="s">
        <v>1000</v>
      </c>
      <c r="BU329" s="41"/>
    </row>
    <row r="330" spans="1:74" s="3" customFormat="1" ht="15" x14ac:dyDescent="0.25">
      <c r="A330" s="437" t="s">
        <v>1001</v>
      </c>
      <c r="B330" s="438"/>
      <c r="C330" s="438"/>
      <c r="D330" s="438"/>
      <c r="E330" s="438"/>
      <c r="F330" s="438"/>
      <c r="G330" s="438"/>
      <c r="H330" s="438"/>
      <c r="I330" s="438"/>
      <c r="J330" s="438"/>
      <c r="K330" s="439"/>
      <c r="L330" s="61">
        <v>269019.46000000002</v>
      </c>
      <c r="M330" s="61"/>
      <c r="N330" s="61"/>
      <c r="O330" s="61"/>
      <c r="BS330" s="41"/>
      <c r="BT330" s="2" t="s">
        <v>1001</v>
      </c>
      <c r="BU330" s="41"/>
    </row>
    <row r="331" spans="1:74" s="3" customFormat="1" ht="15" x14ac:dyDescent="0.25">
      <c r="A331" s="440" t="s">
        <v>988</v>
      </c>
      <c r="B331" s="441"/>
      <c r="C331" s="441"/>
      <c r="D331" s="441"/>
      <c r="E331" s="441"/>
      <c r="F331" s="441"/>
      <c r="G331" s="441"/>
      <c r="H331" s="441"/>
      <c r="I331" s="441"/>
      <c r="J331" s="441"/>
      <c r="K331" s="442"/>
      <c r="L331" s="39">
        <v>14809521.130000001</v>
      </c>
      <c r="M331" s="39"/>
      <c r="N331" s="39"/>
      <c r="O331" s="39"/>
      <c r="BS331" s="41"/>
      <c r="BU331" s="41" t="s">
        <v>988</v>
      </c>
    </row>
    <row r="332" spans="1:74" s="3" customFormat="1" ht="15" x14ac:dyDescent="0.25">
      <c r="A332" s="437" t="s">
        <v>4472</v>
      </c>
      <c r="B332" s="438"/>
      <c r="C332" s="438"/>
      <c r="D332" s="438"/>
      <c r="E332" s="438"/>
      <c r="F332" s="438"/>
      <c r="G332" s="438"/>
      <c r="H332" s="438"/>
      <c r="I332" s="438"/>
      <c r="J332" s="438"/>
      <c r="K332" s="439"/>
      <c r="L332" s="61">
        <v>15201335.789999999</v>
      </c>
      <c r="M332" s="61"/>
      <c r="N332" s="61"/>
      <c r="O332" s="61"/>
      <c r="BS332" s="41"/>
      <c r="BT332" s="2" t="s">
        <v>4472</v>
      </c>
      <c r="BU332" s="41"/>
    </row>
    <row r="333" spans="1:74" s="3" customFormat="1" ht="15" x14ac:dyDescent="0.25">
      <c r="A333" s="437" t="s">
        <v>1003</v>
      </c>
      <c r="B333" s="438"/>
      <c r="C333" s="438"/>
      <c r="D333" s="438"/>
      <c r="E333" s="438"/>
      <c r="F333" s="438"/>
      <c r="G333" s="438"/>
      <c r="H333" s="438"/>
      <c r="I333" s="438"/>
      <c r="J333" s="438"/>
      <c r="K333" s="439"/>
      <c r="L333" s="61">
        <v>456040.07</v>
      </c>
      <c r="M333" s="61"/>
      <c r="N333" s="61"/>
      <c r="O333" s="61"/>
      <c r="BS333" s="41"/>
      <c r="BT333" s="2" t="s">
        <v>1003</v>
      </c>
      <c r="BU333" s="41"/>
    </row>
    <row r="334" spans="1:74" s="3" customFormat="1" ht="15" x14ac:dyDescent="0.25">
      <c r="A334" s="440" t="s">
        <v>1004</v>
      </c>
      <c r="B334" s="441"/>
      <c r="C334" s="441"/>
      <c r="D334" s="441"/>
      <c r="E334" s="441"/>
      <c r="F334" s="441"/>
      <c r="G334" s="441"/>
      <c r="H334" s="441"/>
      <c r="I334" s="441"/>
      <c r="J334" s="441"/>
      <c r="K334" s="442"/>
      <c r="L334" s="39">
        <v>15657375.859999999</v>
      </c>
      <c r="M334" s="39"/>
      <c r="N334" s="39"/>
      <c r="O334" s="39"/>
      <c r="BS334" s="41"/>
      <c r="BU334" s="41" t="s">
        <v>1004</v>
      </c>
    </row>
    <row r="335" spans="1:74" s="3" customFormat="1" ht="15" x14ac:dyDescent="0.25">
      <c r="A335" s="437" t="s">
        <v>1005</v>
      </c>
      <c r="B335" s="438"/>
      <c r="C335" s="438"/>
      <c r="D335" s="438"/>
      <c r="E335" s="438"/>
      <c r="F335" s="438"/>
      <c r="G335" s="438"/>
      <c r="H335" s="438"/>
      <c r="I335" s="438"/>
      <c r="J335" s="438"/>
      <c r="K335" s="439"/>
      <c r="L335" s="61">
        <v>3131475.17</v>
      </c>
      <c r="M335" s="61"/>
      <c r="N335" s="61"/>
      <c r="O335" s="61"/>
      <c r="BS335" s="41"/>
      <c r="BT335" s="2" t="s">
        <v>1005</v>
      </c>
      <c r="BU335" s="41"/>
    </row>
    <row r="336" spans="1:74" s="3" customFormat="1" ht="15" x14ac:dyDescent="0.25">
      <c r="A336" s="440" t="s">
        <v>1006</v>
      </c>
      <c r="B336" s="441"/>
      <c r="C336" s="441"/>
      <c r="D336" s="441"/>
      <c r="E336" s="441"/>
      <c r="F336" s="441"/>
      <c r="G336" s="441"/>
      <c r="H336" s="441"/>
      <c r="I336" s="441"/>
      <c r="J336" s="441"/>
      <c r="K336" s="442"/>
      <c r="L336" s="39">
        <v>18788851.030000001</v>
      </c>
      <c r="M336" s="39"/>
      <c r="N336" s="39"/>
      <c r="O336" s="39"/>
      <c r="BS336" s="41"/>
      <c r="BU336" s="41"/>
      <c r="BV336" s="41" t="s">
        <v>1006</v>
      </c>
    </row>
    <row r="337" spans="1:74" s="3" customFormat="1" ht="53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74" s="16" customFormat="1" ht="12.75" customHeight="1" x14ac:dyDescent="0.2">
      <c r="A338" s="444" t="s">
        <v>1257</v>
      </c>
      <c r="B338" s="444"/>
      <c r="C338" s="444"/>
      <c r="D338" s="444"/>
      <c r="E338" s="444"/>
      <c r="F338" s="444"/>
      <c r="G338" s="444"/>
      <c r="H338" s="444"/>
      <c r="I338" s="444"/>
      <c r="J338" s="444"/>
      <c r="K338" s="444"/>
      <c r="L338" s="444"/>
      <c r="M338" s="444"/>
      <c r="N338" s="444"/>
      <c r="O338" s="444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443" t="s">
        <v>1008</v>
      </c>
      <c r="B339" s="443"/>
      <c r="C339" s="443"/>
      <c r="D339" s="443"/>
      <c r="E339" s="443"/>
      <c r="F339" s="443"/>
      <c r="G339" s="443"/>
      <c r="H339" s="443"/>
      <c r="I339" s="443"/>
      <c r="J339" s="443"/>
      <c r="K339" s="443"/>
      <c r="L339" s="443"/>
      <c r="M339" s="443"/>
      <c r="N339" s="443"/>
      <c r="O339" s="443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25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2">
      <c r="A341" s="444" t="s">
        <v>2024</v>
      </c>
      <c r="B341" s="444"/>
      <c r="C341" s="444"/>
      <c r="D341" s="444"/>
      <c r="E341" s="444"/>
      <c r="F341" s="444"/>
      <c r="G341" s="444"/>
      <c r="H341" s="444"/>
      <c r="I341" s="444"/>
      <c r="J341" s="444"/>
      <c r="K341" s="444"/>
      <c r="L341" s="444"/>
      <c r="M341" s="444"/>
      <c r="N341" s="444"/>
      <c r="O341" s="444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443" t="s">
        <v>1008</v>
      </c>
      <c r="B342" s="443"/>
      <c r="C342" s="443"/>
      <c r="D342" s="443"/>
      <c r="E342" s="443"/>
      <c r="F342" s="443"/>
      <c r="G342" s="443"/>
      <c r="H342" s="443"/>
      <c r="I342" s="443"/>
      <c r="J342" s="443"/>
      <c r="K342" s="443"/>
      <c r="L342" s="443"/>
      <c r="M342" s="443"/>
      <c r="N342" s="443"/>
      <c r="O342" s="443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25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16" customFormat="1" ht="12.75" customHeight="1" x14ac:dyDescent="0.2">
      <c r="A344" s="444" t="s">
        <v>2025</v>
      </c>
      <c r="B344" s="444"/>
      <c r="C344" s="444"/>
      <c r="D344" s="444"/>
      <c r="E344" s="444"/>
      <c r="F344" s="444"/>
      <c r="G344" s="444"/>
      <c r="H344" s="444"/>
      <c r="I344" s="444"/>
      <c r="J344" s="444"/>
      <c r="K344" s="444"/>
      <c r="L344" s="444"/>
      <c r="M344" s="444"/>
      <c r="N344" s="444"/>
      <c r="O344" s="444"/>
      <c r="P344" s="62"/>
      <c r="Q344" s="62"/>
      <c r="R344" s="62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</row>
    <row r="345" spans="1:74" s="16" customFormat="1" ht="12.75" customHeight="1" x14ac:dyDescent="0.2">
      <c r="A345" s="443" t="s">
        <v>1008</v>
      </c>
      <c r="B345" s="443"/>
      <c r="C345" s="443"/>
      <c r="D345" s="443"/>
      <c r="E345" s="443"/>
      <c r="F345" s="443"/>
      <c r="G345" s="443"/>
      <c r="H345" s="443"/>
      <c r="I345" s="443"/>
      <c r="J345" s="443"/>
      <c r="K345" s="443"/>
      <c r="L345" s="443"/>
      <c r="M345" s="443"/>
      <c r="N345" s="443"/>
      <c r="O345" s="443"/>
      <c r="P345" s="63"/>
      <c r="Q345" s="63"/>
      <c r="R345" s="63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</row>
    <row r="346" spans="1:74" s="16" customFormat="1" ht="13.5" customHeight="1" x14ac:dyDescent="0.25">
      <c r="A346" s="14"/>
      <c r="B346" s="14"/>
      <c r="C346" s="14"/>
      <c r="D346" s="14"/>
      <c r="E346" s="14"/>
      <c r="F346" s="14"/>
      <c r="G346" s="14"/>
      <c r="H346" s="64"/>
      <c r="I346" s="10"/>
      <c r="J346" s="10"/>
      <c r="K346" s="10"/>
      <c r="L346" s="10"/>
      <c r="M346" s="14"/>
      <c r="N346" s="14"/>
      <c r="O346" s="14"/>
      <c r="P346" s="3"/>
      <c r="Q346" s="3"/>
      <c r="R346" s="3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</row>
    <row r="347" spans="1:74" s="3" customFormat="1" ht="15" x14ac:dyDescent="0.25">
      <c r="A347" s="4"/>
      <c r="B347" s="4"/>
      <c r="C347" s="4"/>
      <c r="D347" s="4"/>
      <c r="E347" s="4"/>
      <c r="F347" s="4"/>
      <c r="G347" s="4"/>
      <c r="H347" s="14"/>
      <c r="I347" s="65"/>
      <c r="J347" s="65"/>
      <c r="K347" s="65"/>
      <c r="L347" s="65"/>
      <c r="M347" s="4"/>
      <c r="N347" s="4"/>
      <c r="O347" s="4"/>
    </row>
  </sheetData>
  <mergeCells count="221">
    <mergeCell ref="A341:O341"/>
    <mergeCell ref="A342:O342"/>
    <mergeCell ref="A344:O344"/>
    <mergeCell ref="A345:O345"/>
    <mergeCell ref="A334:K334"/>
    <mergeCell ref="A335:K335"/>
    <mergeCell ref="A336:K336"/>
    <mergeCell ref="A338:O338"/>
    <mergeCell ref="A339:O339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U37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4473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4474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4474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3353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89437.603000000003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56695.249000000003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5334.7839999999997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514.11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2318.4059999999999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5733.61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4074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432" t="s">
        <v>204</v>
      </c>
      <c r="D30" s="432"/>
      <c r="E30" s="432"/>
      <c r="F30" s="35" t="s">
        <v>174</v>
      </c>
      <c r="G30" s="56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4475</v>
      </c>
      <c r="O30" s="39">
        <v>9804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4476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4477</v>
      </c>
      <c r="F32" s="49"/>
      <c r="G32" s="50"/>
      <c r="H32" s="51"/>
      <c r="I32" s="17"/>
      <c r="J32" s="17"/>
      <c r="K32" s="17"/>
      <c r="L32" s="52">
        <v>75300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4478</v>
      </c>
      <c r="F33" s="49"/>
      <c r="G33" s="50"/>
      <c r="H33" s="51"/>
      <c r="I33" s="17"/>
      <c r="J33" s="17"/>
      <c r="K33" s="17"/>
      <c r="L33" s="52">
        <v>39591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208873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432" t="s">
        <v>4079</v>
      </c>
      <c r="D35" s="432"/>
      <c r="E35" s="432"/>
      <c r="F35" s="35" t="s">
        <v>437</v>
      </c>
      <c r="G35" s="55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BP35" s="33"/>
      <c r="BQ35" s="41" t="s">
        <v>4079</v>
      </c>
    </row>
    <row r="36" spans="1:69" s="3" customFormat="1" ht="67.5" x14ac:dyDescent="0.25">
      <c r="A36" s="35" t="s">
        <v>53</v>
      </c>
      <c r="B36" s="36" t="s">
        <v>2621</v>
      </c>
      <c r="C36" s="432" t="s">
        <v>2622</v>
      </c>
      <c r="D36" s="432"/>
      <c r="E36" s="432"/>
      <c r="F36" s="35" t="s">
        <v>174</v>
      </c>
      <c r="G36" s="56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BP36" s="33"/>
      <c r="BQ36" s="41" t="s">
        <v>2622</v>
      </c>
    </row>
    <row r="37" spans="1:69" s="3" customFormat="1" ht="15" x14ac:dyDescent="0.25">
      <c r="A37" s="42"/>
      <c r="B37" s="43"/>
      <c r="C37" s="44" t="s">
        <v>4479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34" t="s">
        <v>4081</v>
      </c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6"/>
      <c r="BP38" s="33" t="s">
        <v>4081</v>
      </c>
      <c r="BQ38" s="41"/>
    </row>
    <row r="39" spans="1:69" s="3" customFormat="1" ht="67.5" x14ac:dyDescent="0.25">
      <c r="A39" s="35" t="s">
        <v>63</v>
      </c>
      <c r="B39" s="36" t="s">
        <v>255</v>
      </c>
      <c r="C39" s="432" t="s">
        <v>256</v>
      </c>
      <c r="D39" s="432"/>
      <c r="E39" s="432"/>
      <c r="F39" s="35" t="s">
        <v>238</v>
      </c>
      <c r="G39" s="38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4480</v>
      </c>
      <c r="O39" s="39">
        <v>30588</v>
      </c>
      <c r="BP39" s="33"/>
      <c r="BQ39" s="41" t="s">
        <v>256</v>
      </c>
    </row>
    <row r="40" spans="1:69" s="3" customFormat="1" ht="15" x14ac:dyDescent="0.25">
      <c r="A40" s="42"/>
      <c r="B40" s="43"/>
      <c r="C40" s="44" t="s">
        <v>1506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BP40" s="33"/>
      <c r="BQ40" s="41"/>
    </row>
    <row r="41" spans="1:69" s="3" customFormat="1" ht="15" x14ac:dyDescent="0.25">
      <c r="A41" s="47"/>
      <c r="B41" s="48"/>
      <c r="C41" s="48"/>
      <c r="D41" s="48"/>
      <c r="E41" s="49" t="s">
        <v>4481</v>
      </c>
      <c r="F41" s="49"/>
      <c r="G41" s="50"/>
      <c r="H41" s="51"/>
      <c r="I41" s="17"/>
      <c r="J41" s="17"/>
      <c r="K41" s="17"/>
      <c r="L41" s="52">
        <v>342769</v>
      </c>
      <c r="M41" s="53"/>
      <c r="N41" s="53"/>
      <c r="O41" s="54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4482</v>
      </c>
      <c r="F42" s="49"/>
      <c r="G42" s="50"/>
      <c r="H42" s="51"/>
      <c r="I42" s="17"/>
      <c r="J42" s="17"/>
      <c r="K42" s="17"/>
      <c r="L42" s="52">
        <v>180219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47</v>
      </c>
      <c r="F43" s="49"/>
      <c r="G43" s="50"/>
      <c r="H43" s="51"/>
      <c r="I43" s="17"/>
      <c r="J43" s="17"/>
      <c r="K43" s="17"/>
      <c r="L43" s="52">
        <v>944050</v>
      </c>
      <c r="M43" s="53"/>
      <c r="N43" s="53"/>
      <c r="O43" s="54"/>
      <c r="BP43" s="33"/>
      <c r="BQ43" s="41"/>
    </row>
    <row r="44" spans="1:69" s="3" customFormat="1" ht="67.5" x14ac:dyDescent="0.25">
      <c r="A44" s="35" t="s">
        <v>72</v>
      </c>
      <c r="B44" s="36" t="s">
        <v>246</v>
      </c>
      <c r="C44" s="432" t="s">
        <v>247</v>
      </c>
      <c r="D44" s="432"/>
      <c r="E44" s="432"/>
      <c r="F44" s="35" t="s">
        <v>238</v>
      </c>
      <c r="G44" s="56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4483</v>
      </c>
      <c r="O44" s="39">
        <v>10193</v>
      </c>
      <c r="BP44" s="33"/>
      <c r="BQ44" s="41" t="s">
        <v>247</v>
      </c>
    </row>
    <row r="45" spans="1:69" s="3" customFormat="1" ht="15" x14ac:dyDescent="0.25">
      <c r="A45" s="42"/>
      <c r="B45" s="43"/>
      <c r="C45" s="44" t="s">
        <v>4484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4485</v>
      </c>
      <c r="F46" s="49"/>
      <c r="G46" s="50"/>
      <c r="H46" s="51"/>
      <c r="I46" s="17"/>
      <c r="J46" s="17"/>
      <c r="K46" s="17"/>
      <c r="L46" s="52">
        <v>63978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4486</v>
      </c>
      <c r="F47" s="49"/>
      <c r="G47" s="50"/>
      <c r="H47" s="51"/>
      <c r="I47" s="17"/>
      <c r="J47" s="17"/>
      <c r="K47" s="17"/>
      <c r="L47" s="52">
        <v>33638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47</v>
      </c>
      <c r="F48" s="49"/>
      <c r="G48" s="50"/>
      <c r="H48" s="51"/>
      <c r="I48" s="17"/>
      <c r="J48" s="17"/>
      <c r="K48" s="17"/>
      <c r="L48" s="52">
        <v>175718</v>
      </c>
      <c r="M48" s="53"/>
      <c r="N48" s="53"/>
      <c r="O48" s="54"/>
      <c r="BP48" s="33"/>
      <c r="BQ48" s="41"/>
    </row>
    <row r="49" spans="1:69" s="3" customFormat="1" ht="67.5" x14ac:dyDescent="0.25">
      <c r="A49" s="35" t="s">
        <v>80</v>
      </c>
      <c r="B49" s="36" t="s">
        <v>1531</v>
      </c>
      <c r="C49" s="432" t="s">
        <v>1532</v>
      </c>
      <c r="D49" s="432"/>
      <c r="E49" s="432"/>
      <c r="F49" s="35" t="s">
        <v>56</v>
      </c>
      <c r="G49" s="38">
        <v>0.6</v>
      </c>
      <c r="H49" s="39" t="s">
        <v>1533</v>
      </c>
      <c r="I49" s="39" t="s">
        <v>1534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4487</v>
      </c>
      <c r="O49" s="39">
        <v>1885</v>
      </c>
      <c r="BP49" s="33"/>
      <c r="BQ49" s="41" t="s">
        <v>1532</v>
      </c>
    </row>
    <row r="50" spans="1:69" s="3" customFormat="1" ht="15" x14ac:dyDescent="0.25">
      <c r="A50" s="42"/>
      <c r="B50" s="43"/>
      <c r="C50" s="44" t="s">
        <v>1303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4488</v>
      </c>
      <c r="F51" s="49"/>
      <c r="G51" s="50"/>
      <c r="H51" s="51"/>
      <c r="I51" s="17"/>
      <c r="J51" s="17"/>
      <c r="K51" s="17"/>
      <c r="L51" s="52">
        <v>17277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4489</v>
      </c>
      <c r="F52" s="49"/>
      <c r="G52" s="50"/>
      <c r="H52" s="51"/>
      <c r="I52" s="17"/>
      <c r="J52" s="17"/>
      <c r="K52" s="17"/>
      <c r="L52" s="52">
        <v>9084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46288</v>
      </c>
      <c r="M53" s="53"/>
      <c r="N53" s="53"/>
      <c r="O53" s="54"/>
      <c r="BP53" s="33"/>
      <c r="BQ53" s="41"/>
    </row>
    <row r="54" spans="1:69" s="3" customFormat="1" ht="67.5" x14ac:dyDescent="0.25">
      <c r="A54" s="35" t="s">
        <v>89</v>
      </c>
      <c r="B54" s="36" t="s">
        <v>1539</v>
      </c>
      <c r="C54" s="432" t="s">
        <v>1540</v>
      </c>
      <c r="D54" s="432"/>
      <c r="E54" s="432"/>
      <c r="F54" s="35" t="s">
        <v>56</v>
      </c>
      <c r="G54" s="38">
        <v>0.6</v>
      </c>
      <c r="H54" s="39" t="s">
        <v>1541</v>
      </c>
      <c r="I54" s="39" t="s">
        <v>1542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4490</v>
      </c>
      <c r="O54" s="39">
        <v>1556</v>
      </c>
      <c r="BP54" s="33"/>
      <c r="BQ54" s="41" t="s">
        <v>1540</v>
      </c>
    </row>
    <row r="55" spans="1:69" s="3" customFormat="1" ht="15" x14ac:dyDescent="0.25">
      <c r="A55" s="42"/>
      <c r="B55" s="43"/>
      <c r="C55" s="44" t="s">
        <v>1303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5" x14ac:dyDescent="0.25">
      <c r="A56" s="47"/>
      <c r="B56" s="48"/>
      <c r="C56" s="48"/>
      <c r="D56" s="48"/>
      <c r="E56" s="49" t="s">
        <v>4491</v>
      </c>
      <c r="F56" s="49"/>
      <c r="G56" s="50"/>
      <c r="H56" s="51"/>
      <c r="I56" s="17"/>
      <c r="J56" s="17"/>
      <c r="K56" s="17"/>
      <c r="L56" s="52">
        <v>13222</v>
      </c>
      <c r="M56" s="53"/>
      <c r="N56" s="53"/>
      <c r="O56" s="54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4492</v>
      </c>
      <c r="F57" s="49"/>
      <c r="G57" s="50"/>
      <c r="H57" s="51"/>
      <c r="I57" s="17"/>
      <c r="J57" s="17"/>
      <c r="K57" s="17"/>
      <c r="L57" s="52">
        <v>6952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35582</v>
      </c>
      <c r="M58" s="53"/>
      <c r="N58" s="53"/>
      <c r="O58" s="54"/>
      <c r="BP58" s="33"/>
      <c r="BQ58" s="41"/>
    </row>
    <row r="59" spans="1:69" s="3" customFormat="1" ht="67.5" x14ac:dyDescent="0.25">
      <c r="A59" s="35" t="s">
        <v>1072</v>
      </c>
      <c r="B59" s="36" t="s">
        <v>73</v>
      </c>
      <c r="C59" s="432" t="s">
        <v>74</v>
      </c>
      <c r="D59" s="432"/>
      <c r="E59" s="432"/>
      <c r="F59" s="35" t="s">
        <v>56</v>
      </c>
      <c r="G59" s="38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4493</v>
      </c>
      <c r="O59" s="39">
        <v>3179</v>
      </c>
      <c r="BP59" s="33"/>
      <c r="BQ59" s="41" t="s">
        <v>74</v>
      </c>
    </row>
    <row r="60" spans="1:69" s="3" customFormat="1" ht="15" x14ac:dyDescent="0.25">
      <c r="A60" s="42"/>
      <c r="B60" s="43"/>
      <c r="C60" s="44" t="s">
        <v>4494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47"/>
      <c r="B61" s="48"/>
      <c r="C61" s="48"/>
      <c r="D61" s="48"/>
      <c r="E61" s="49" t="s">
        <v>4495</v>
      </c>
      <c r="F61" s="49"/>
      <c r="G61" s="50"/>
      <c r="H61" s="51"/>
      <c r="I61" s="17"/>
      <c r="J61" s="17"/>
      <c r="K61" s="17"/>
      <c r="L61" s="52">
        <v>25683</v>
      </c>
      <c r="M61" s="53"/>
      <c r="N61" s="53"/>
      <c r="O61" s="54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4496</v>
      </c>
      <c r="F62" s="49"/>
      <c r="G62" s="50"/>
      <c r="H62" s="51"/>
      <c r="I62" s="17"/>
      <c r="J62" s="17"/>
      <c r="K62" s="17"/>
      <c r="L62" s="52">
        <v>13503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47</v>
      </c>
      <c r="F63" s="49"/>
      <c r="G63" s="50"/>
      <c r="H63" s="51"/>
      <c r="I63" s="17"/>
      <c r="J63" s="17"/>
      <c r="K63" s="17"/>
      <c r="L63" s="52">
        <v>69217</v>
      </c>
      <c r="M63" s="53"/>
      <c r="N63" s="53"/>
      <c r="O63" s="54"/>
      <c r="BP63" s="33"/>
      <c r="BQ63" s="41"/>
    </row>
    <row r="64" spans="1:69" s="3" customFormat="1" ht="67.5" x14ac:dyDescent="0.25">
      <c r="A64" s="35" t="s">
        <v>101</v>
      </c>
      <c r="B64" s="36" t="s">
        <v>64</v>
      </c>
      <c r="C64" s="432" t="s">
        <v>65</v>
      </c>
      <c r="D64" s="432"/>
      <c r="E64" s="432"/>
      <c r="F64" s="35" t="s">
        <v>56</v>
      </c>
      <c r="G64" s="38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4497</v>
      </c>
      <c r="O64" s="39">
        <v>554</v>
      </c>
      <c r="BP64" s="33"/>
      <c r="BQ64" s="41" t="s">
        <v>65</v>
      </c>
    </row>
    <row r="65" spans="1:69" s="3" customFormat="1" ht="15" x14ac:dyDescent="0.25">
      <c r="A65" s="42"/>
      <c r="B65" s="43"/>
      <c r="C65" s="44" t="s">
        <v>251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4498</v>
      </c>
      <c r="F66" s="49"/>
      <c r="G66" s="50"/>
      <c r="H66" s="51"/>
      <c r="I66" s="17"/>
      <c r="J66" s="17"/>
      <c r="K66" s="17"/>
      <c r="L66" s="52">
        <v>6561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4499</v>
      </c>
      <c r="F67" s="49"/>
      <c r="G67" s="50"/>
      <c r="H67" s="51"/>
      <c r="I67" s="17"/>
      <c r="J67" s="17"/>
      <c r="K67" s="17"/>
      <c r="L67" s="52">
        <v>3450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17412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106</v>
      </c>
      <c r="B69" s="36" t="s">
        <v>54</v>
      </c>
      <c r="C69" s="432" t="s">
        <v>55</v>
      </c>
      <c r="D69" s="432"/>
      <c r="E69" s="432"/>
      <c r="F69" s="35" t="s">
        <v>56</v>
      </c>
      <c r="G69" s="38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4500</v>
      </c>
      <c r="O69" s="39">
        <v>1665</v>
      </c>
      <c r="BP69" s="33"/>
      <c r="BQ69" s="41" t="s">
        <v>55</v>
      </c>
    </row>
    <row r="70" spans="1:69" s="3" customFormat="1" ht="15" x14ac:dyDescent="0.25">
      <c r="A70" s="42"/>
      <c r="B70" s="43"/>
      <c r="C70" s="44" t="s">
        <v>4501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4502</v>
      </c>
      <c r="F71" s="49"/>
      <c r="G71" s="50"/>
      <c r="H71" s="51"/>
      <c r="I71" s="17"/>
      <c r="J71" s="17"/>
      <c r="K71" s="17"/>
      <c r="L71" s="52">
        <v>13505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4503</v>
      </c>
      <c r="F72" s="49"/>
      <c r="G72" s="50"/>
      <c r="H72" s="51"/>
      <c r="I72" s="17"/>
      <c r="J72" s="17"/>
      <c r="K72" s="17"/>
      <c r="L72" s="52">
        <v>7101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36243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1082</v>
      </c>
      <c r="B74" s="36" t="s">
        <v>1559</v>
      </c>
      <c r="C74" s="432" t="s">
        <v>3383</v>
      </c>
      <c r="D74" s="432"/>
      <c r="E74" s="432"/>
      <c r="F74" s="35" t="s">
        <v>265</v>
      </c>
      <c r="G74" s="38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BP74" s="33"/>
      <c r="BQ74" s="41" t="s">
        <v>3383</v>
      </c>
    </row>
    <row r="75" spans="1:69" s="3" customFormat="1" ht="15" x14ac:dyDescent="0.25">
      <c r="A75" s="42"/>
      <c r="B75" s="43"/>
      <c r="C75" s="44" t="s">
        <v>4504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7.5" x14ac:dyDescent="0.25">
      <c r="A76" s="35" t="s">
        <v>119</v>
      </c>
      <c r="B76" s="36" t="s">
        <v>1559</v>
      </c>
      <c r="C76" s="432" t="s">
        <v>2908</v>
      </c>
      <c r="D76" s="432"/>
      <c r="E76" s="432"/>
      <c r="F76" s="35" t="s">
        <v>265</v>
      </c>
      <c r="G76" s="38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BP76" s="33"/>
      <c r="BQ76" s="41" t="s">
        <v>2908</v>
      </c>
    </row>
    <row r="77" spans="1:69" s="3" customFormat="1" ht="15" x14ac:dyDescent="0.25">
      <c r="A77" s="42"/>
      <c r="B77" s="43"/>
      <c r="C77" s="44" t="s">
        <v>4505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1088</v>
      </c>
      <c r="B78" s="36" t="s">
        <v>1559</v>
      </c>
      <c r="C78" s="432" t="s">
        <v>3385</v>
      </c>
      <c r="D78" s="432"/>
      <c r="E78" s="432"/>
      <c r="F78" s="35" t="s">
        <v>265</v>
      </c>
      <c r="G78" s="38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BP78" s="33"/>
      <c r="BQ78" s="41" t="s">
        <v>3385</v>
      </c>
    </row>
    <row r="79" spans="1:69" s="3" customFormat="1" ht="15" x14ac:dyDescent="0.25">
      <c r="A79" s="42"/>
      <c r="B79" s="43"/>
      <c r="C79" s="44" t="s">
        <v>4506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7.5" x14ac:dyDescent="0.25">
      <c r="A80" s="35" t="s">
        <v>126</v>
      </c>
      <c r="B80" s="36" t="s">
        <v>2647</v>
      </c>
      <c r="C80" s="432" t="s">
        <v>3386</v>
      </c>
      <c r="D80" s="432"/>
      <c r="E80" s="432"/>
      <c r="F80" s="35" t="s">
        <v>265</v>
      </c>
      <c r="G80" s="38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BP80" s="33"/>
      <c r="BQ80" s="41" t="s">
        <v>3386</v>
      </c>
    </row>
    <row r="81" spans="1:69" s="3" customFormat="1" ht="15" x14ac:dyDescent="0.25">
      <c r="A81" s="42"/>
      <c r="B81" s="43"/>
      <c r="C81" s="44" t="s">
        <v>2663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8.25" x14ac:dyDescent="0.25">
      <c r="A82" s="35" t="s">
        <v>131</v>
      </c>
      <c r="B82" s="36" t="s">
        <v>1572</v>
      </c>
      <c r="C82" s="432" t="s">
        <v>4507</v>
      </c>
      <c r="D82" s="432"/>
      <c r="E82" s="432"/>
      <c r="F82" s="35" t="s">
        <v>265</v>
      </c>
      <c r="G82" s="38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BP82" s="33"/>
      <c r="BQ82" s="41" t="s">
        <v>4507</v>
      </c>
    </row>
    <row r="83" spans="1:69" s="3" customFormat="1" ht="15" x14ac:dyDescent="0.25">
      <c r="A83" s="42"/>
      <c r="B83" s="43"/>
      <c r="C83" s="44" t="s">
        <v>4508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8.25" x14ac:dyDescent="0.25">
      <c r="A84" s="35" t="s">
        <v>1097</v>
      </c>
      <c r="B84" s="36" t="s">
        <v>2652</v>
      </c>
      <c r="C84" s="432" t="s">
        <v>4509</v>
      </c>
      <c r="D84" s="432"/>
      <c r="E84" s="432"/>
      <c r="F84" s="35" t="s">
        <v>265</v>
      </c>
      <c r="G84" s="38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BP84" s="33"/>
      <c r="BQ84" s="41" t="s">
        <v>4509</v>
      </c>
    </row>
    <row r="85" spans="1:69" s="3" customFormat="1" ht="15" x14ac:dyDescent="0.25">
      <c r="A85" s="42"/>
      <c r="B85" s="43"/>
      <c r="C85" s="44" t="s">
        <v>4510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7.5" x14ac:dyDescent="0.25">
      <c r="A86" s="35" t="s">
        <v>142</v>
      </c>
      <c r="B86" s="36" t="s">
        <v>1572</v>
      </c>
      <c r="C86" s="432" t="s">
        <v>2916</v>
      </c>
      <c r="D86" s="432"/>
      <c r="E86" s="432"/>
      <c r="F86" s="35" t="s">
        <v>265</v>
      </c>
      <c r="G86" s="38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BP86" s="33"/>
      <c r="BQ86" s="41" t="s">
        <v>2916</v>
      </c>
    </row>
    <row r="87" spans="1:69" s="3" customFormat="1" ht="15" x14ac:dyDescent="0.25">
      <c r="A87" s="42"/>
      <c r="B87" s="43"/>
      <c r="C87" s="44" t="s">
        <v>4511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8.25" x14ac:dyDescent="0.25">
      <c r="A88" s="35" t="s">
        <v>1103</v>
      </c>
      <c r="B88" s="36" t="s">
        <v>1559</v>
      </c>
      <c r="C88" s="432" t="s">
        <v>2918</v>
      </c>
      <c r="D88" s="432"/>
      <c r="E88" s="432"/>
      <c r="F88" s="35" t="s">
        <v>265</v>
      </c>
      <c r="G88" s="55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BP88" s="33"/>
      <c r="BQ88" s="41" t="s">
        <v>2918</v>
      </c>
    </row>
    <row r="89" spans="1:69" s="3" customFormat="1" ht="15" x14ac:dyDescent="0.25">
      <c r="A89" s="42"/>
      <c r="B89" s="43"/>
      <c r="C89" s="44" t="s">
        <v>3768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8.25" x14ac:dyDescent="0.25">
      <c r="A90" s="35" t="s">
        <v>1105</v>
      </c>
      <c r="B90" s="36" t="s">
        <v>1581</v>
      </c>
      <c r="C90" s="432" t="s">
        <v>2925</v>
      </c>
      <c r="D90" s="432"/>
      <c r="E90" s="432"/>
      <c r="F90" s="35" t="s">
        <v>265</v>
      </c>
      <c r="G90" s="38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BP90" s="33"/>
      <c r="BQ90" s="41" t="s">
        <v>2925</v>
      </c>
    </row>
    <row r="91" spans="1:69" s="3" customFormat="1" ht="15" x14ac:dyDescent="0.25">
      <c r="A91" s="42"/>
      <c r="B91" s="43"/>
      <c r="C91" s="44" t="s">
        <v>4512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7.5" x14ac:dyDescent="0.25">
      <c r="A92" s="35" t="s">
        <v>151</v>
      </c>
      <c r="B92" s="36" t="s">
        <v>310</v>
      </c>
      <c r="C92" s="432" t="s">
        <v>311</v>
      </c>
      <c r="D92" s="432"/>
      <c r="E92" s="432"/>
      <c r="F92" s="35" t="s">
        <v>238</v>
      </c>
      <c r="G92" s="38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4513</v>
      </c>
      <c r="O92" s="39">
        <v>1177</v>
      </c>
      <c r="BP92" s="33"/>
      <c r="BQ92" s="41" t="s">
        <v>311</v>
      </c>
    </row>
    <row r="93" spans="1:69" s="3" customFormat="1" ht="15" x14ac:dyDescent="0.25">
      <c r="A93" s="42"/>
      <c r="B93" s="43"/>
      <c r="C93" s="44" t="s">
        <v>4338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4514</v>
      </c>
      <c r="F94" s="49"/>
      <c r="G94" s="50"/>
      <c r="H94" s="51"/>
      <c r="I94" s="17"/>
      <c r="J94" s="17"/>
      <c r="K94" s="17"/>
      <c r="L94" s="52">
        <v>11543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4515</v>
      </c>
      <c r="F95" s="49"/>
      <c r="G95" s="50"/>
      <c r="H95" s="51"/>
      <c r="I95" s="17"/>
      <c r="J95" s="17"/>
      <c r="K95" s="17"/>
      <c r="L95" s="52">
        <v>6069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31024</v>
      </c>
      <c r="M96" s="53"/>
      <c r="N96" s="53"/>
      <c r="O96" s="54"/>
      <c r="BP96" s="33"/>
      <c r="BQ96" s="41"/>
    </row>
    <row r="97" spans="1:69" s="3" customFormat="1" ht="67.5" x14ac:dyDescent="0.25">
      <c r="A97" s="35" t="s">
        <v>156</v>
      </c>
      <c r="B97" s="36" t="s">
        <v>1593</v>
      </c>
      <c r="C97" s="432" t="s">
        <v>2102</v>
      </c>
      <c r="D97" s="432"/>
      <c r="E97" s="432"/>
      <c r="F97" s="35" t="s">
        <v>265</v>
      </c>
      <c r="G97" s="38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BP97" s="33"/>
      <c r="BQ97" s="41" t="s">
        <v>2102</v>
      </c>
    </row>
    <row r="98" spans="1:69" s="3" customFormat="1" ht="15" x14ac:dyDescent="0.25">
      <c r="A98" s="42"/>
      <c r="B98" s="43"/>
      <c r="C98" s="44" t="s">
        <v>1331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7.5" x14ac:dyDescent="0.25">
      <c r="A99" s="35" t="s">
        <v>1127</v>
      </c>
      <c r="B99" s="36" t="s">
        <v>1593</v>
      </c>
      <c r="C99" s="432" t="s">
        <v>2103</v>
      </c>
      <c r="D99" s="432"/>
      <c r="E99" s="432"/>
      <c r="F99" s="35" t="s">
        <v>265</v>
      </c>
      <c r="G99" s="38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BP99" s="33"/>
      <c r="BQ99" s="41" t="s">
        <v>2103</v>
      </c>
    </row>
    <row r="100" spans="1:69" s="3" customFormat="1" ht="15" x14ac:dyDescent="0.25">
      <c r="A100" s="42"/>
      <c r="B100" s="43"/>
      <c r="C100" s="44" t="s">
        <v>321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7.5" x14ac:dyDescent="0.25">
      <c r="A101" s="35" t="s">
        <v>1137</v>
      </c>
      <c r="B101" s="36" t="s">
        <v>2664</v>
      </c>
      <c r="C101" s="432" t="s">
        <v>2927</v>
      </c>
      <c r="D101" s="432"/>
      <c r="E101" s="432"/>
      <c r="F101" s="35" t="s">
        <v>265</v>
      </c>
      <c r="G101" s="55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BP101" s="33"/>
      <c r="BQ101" s="41" t="s">
        <v>2927</v>
      </c>
    </row>
    <row r="102" spans="1:69" s="3" customFormat="1" ht="15" x14ac:dyDescent="0.25">
      <c r="A102" s="42"/>
      <c r="B102" s="43"/>
      <c r="C102" s="44" t="s">
        <v>272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5" x14ac:dyDescent="0.25">
      <c r="A103" s="434" t="s">
        <v>4107</v>
      </c>
      <c r="B103" s="435"/>
      <c r="C103" s="435"/>
      <c r="D103" s="435"/>
      <c r="E103" s="435"/>
      <c r="F103" s="435"/>
      <c r="G103" s="435"/>
      <c r="H103" s="435"/>
      <c r="I103" s="435"/>
      <c r="J103" s="435"/>
      <c r="K103" s="435"/>
      <c r="L103" s="435"/>
      <c r="M103" s="435"/>
      <c r="N103" s="435"/>
      <c r="O103" s="436"/>
      <c r="BP103" s="33" t="s">
        <v>4107</v>
      </c>
      <c r="BQ103" s="41"/>
    </row>
    <row r="104" spans="1:69" s="3" customFormat="1" ht="67.5" x14ac:dyDescent="0.25">
      <c r="A104" s="35" t="s">
        <v>171</v>
      </c>
      <c r="B104" s="36" t="s">
        <v>1620</v>
      </c>
      <c r="C104" s="432" t="s">
        <v>1621</v>
      </c>
      <c r="D104" s="432"/>
      <c r="E104" s="432"/>
      <c r="F104" s="35" t="s">
        <v>109</v>
      </c>
      <c r="G104" s="55">
        <v>36</v>
      </c>
      <c r="H104" s="39" t="s">
        <v>1622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BP104" s="33"/>
      <c r="BQ104" s="41" t="s">
        <v>1621</v>
      </c>
    </row>
    <row r="105" spans="1:69" s="3" customFormat="1" ht="15" x14ac:dyDescent="0.25">
      <c r="A105" s="47"/>
      <c r="B105" s="48"/>
      <c r="C105" s="48"/>
      <c r="D105" s="48"/>
      <c r="E105" s="49" t="s">
        <v>4516</v>
      </c>
      <c r="F105" s="49"/>
      <c r="G105" s="50"/>
      <c r="H105" s="51"/>
      <c r="I105" s="17"/>
      <c r="J105" s="17"/>
      <c r="K105" s="17"/>
      <c r="L105" s="52">
        <v>30508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4517</v>
      </c>
      <c r="F106" s="49"/>
      <c r="G106" s="50"/>
      <c r="H106" s="51"/>
      <c r="I106" s="17"/>
      <c r="J106" s="17"/>
      <c r="K106" s="17"/>
      <c r="L106" s="52">
        <v>16041</v>
      </c>
      <c r="M106" s="53"/>
      <c r="N106" s="53"/>
      <c r="O106" s="54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95117</v>
      </c>
      <c r="M107" s="53"/>
      <c r="N107" s="53"/>
      <c r="O107" s="54"/>
      <c r="BP107" s="33"/>
      <c r="BQ107" s="41"/>
    </row>
    <row r="108" spans="1:69" s="3" customFormat="1" ht="45.75" x14ac:dyDescent="0.25">
      <c r="A108" s="35" t="s">
        <v>4518</v>
      </c>
      <c r="B108" s="36" t="s">
        <v>1626</v>
      </c>
      <c r="C108" s="432" t="s">
        <v>2694</v>
      </c>
      <c r="D108" s="432"/>
      <c r="E108" s="432"/>
      <c r="F108" s="35" t="s">
        <v>437</v>
      </c>
      <c r="G108" s="55">
        <v>36</v>
      </c>
      <c r="H108" s="39">
        <v>2292.27</v>
      </c>
      <c r="I108" s="39"/>
      <c r="J108" s="39"/>
      <c r="K108" s="37" t="s">
        <v>52</v>
      </c>
      <c r="L108" s="39">
        <v>514110</v>
      </c>
      <c r="M108" s="39"/>
      <c r="N108" s="40"/>
      <c r="O108" s="39"/>
      <c r="BP108" s="33"/>
      <c r="BQ108" s="41" t="s">
        <v>2694</v>
      </c>
    </row>
    <row r="109" spans="1:69" s="3" customFormat="1" ht="68.25" x14ac:dyDescent="0.25">
      <c r="A109" s="35" t="s">
        <v>185</v>
      </c>
      <c r="B109" s="36" t="s">
        <v>4519</v>
      </c>
      <c r="C109" s="432" t="s">
        <v>4520</v>
      </c>
      <c r="D109" s="432"/>
      <c r="E109" s="432"/>
      <c r="F109" s="35" t="s">
        <v>665</v>
      </c>
      <c r="G109" s="55">
        <v>18</v>
      </c>
      <c r="H109" s="39" t="s">
        <v>4521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BP109" s="33"/>
      <c r="BQ109" s="41" t="s">
        <v>4520</v>
      </c>
    </row>
    <row r="110" spans="1:69" s="3" customFormat="1" ht="15" x14ac:dyDescent="0.25">
      <c r="A110" s="47"/>
      <c r="B110" s="48"/>
      <c r="C110" s="48"/>
      <c r="D110" s="48"/>
      <c r="E110" s="49" t="s">
        <v>4522</v>
      </c>
      <c r="F110" s="49"/>
      <c r="G110" s="50"/>
      <c r="H110" s="51"/>
      <c r="I110" s="17"/>
      <c r="J110" s="17"/>
      <c r="K110" s="17"/>
      <c r="L110" s="52">
        <v>15761</v>
      </c>
      <c r="M110" s="53"/>
      <c r="N110" s="53"/>
      <c r="O110" s="54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4523</v>
      </c>
      <c r="F111" s="49"/>
      <c r="G111" s="50"/>
      <c r="H111" s="51"/>
      <c r="I111" s="17"/>
      <c r="J111" s="17"/>
      <c r="K111" s="17"/>
      <c r="L111" s="52">
        <v>8286</v>
      </c>
      <c r="M111" s="53"/>
      <c r="N111" s="53"/>
      <c r="O111" s="54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43208</v>
      </c>
      <c r="M112" s="53"/>
      <c r="N112" s="53"/>
      <c r="O112" s="54"/>
      <c r="BP112" s="33"/>
      <c r="BQ112" s="41"/>
    </row>
    <row r="113" spans="1:69" s="3" customFormat="1" ht="67.5" x14ac:dyDescent="0.25">
      <c r="A113" s="35" t="s">
        <v>187</v>
      </c>
      <c r="B113" s="36" t="s">
        <v>4524</v>
      </c>
      <c r="C113" s="432" t="s">
        <v>1663</v>
      </c>
      <c r="D113" s="432"/>
      <c r="E113" s="432"/>
      <c r="F113" s="35" t="s">
        <v>437</v>
      </c>
      <c r="G113" s="55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BP113" s="33"/>
      <c r="BQ113" s="41" t="s">
        <v>1663</v>
      </c>
    </row>
    <row r="114" spans="1:69" s="3" customFormat="1" ht="67.5" x14ac:dyDescent="0.25">
      <c r="A114" s="35" t="s">
        <v>196</v>
      </c>
      <c r="B114" s="36" t="s">
        <v>1635</v>
      </c>
      <c r="C114" s="432" t="s">
        <v>1636</v>
      </c>
      <c r="D114" s="432"/>
      <c r="E114" s="432"/>
      <c r="F114" s="35" t="s">
        <v>1637</v>
      </c>
      <c r="G114" s="55">
        <v>148</v>
      </c>
      <c r="H114" s="39" t="s">
        <v>1638</v>
      </c>
      <c r="I114" s="39" t="s">
        <v>1639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4525</v>
      </c>
      <c r="O114" s="39">
        <v>16634</v>
      </c>
      <c r="BP114" s="33"/>
      <c r="BQ114" s="41" t="s">
        <v>1636</v>
      </c>
    </row>
    <row r="115" spans="1:69" s="3" customFormat="1" ht="15" x14ac:dyDescent="0.25">
      <c r="A115" s="47"/>
      <c r="B115" s="48"/>
      <c r="C115" s="48"/>
      <c r="D115" s="48"/>
      <c r="E115" s="49" t="s">
        <v>4526</v>
      </c>
      <c r="F115" s="49"/>
      <c r="G115" s="50"/>
      <c r="H115" s="51"/>
      <c r="I115" s="17"/>
      <c r="J115" s="17"/>
      <c r="K115" s="17"/>
      <c r="L115" s="52">
        <v>150539</v>
      </c>
      <c r="M115" s="53"/>
      <c r="N115" s="53"/>
      <c r="O115" s="54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4527</v>
      </c>
      <c r="F116" s="49"/>
      <c r="G116" s="50"/>
      <c r="H116" s="51"/>
      <c r="I116" s="17"/>
      <c r="J116" s="17"/>
      <c r="K116" s="17"/>
      <c r="L116" s="52">
        <v>76942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468882</v>
      </c>
      <c r="M117" s="53"/>
      <c r="N117" s="53"/>
      <c r="O117" s="54"/>
      <c r="BP117" s="33"/>
      <c r="BQ117" s="41"/>
    </row>
    <row r="118" spans="1:69" s="3" customFormat="1" ht="67.5" x14ac:dyDescent="0.25">
      <c r="A118" s="35" t="s">
        <v>198</v>
      </c>
      <c r="B118" s="36" t="s">
        <v>1644</v>
      </c>
      <c r="C118" s="432" t="s">
        <v>2134</v>
      </c>
      <c r="D118" s="432"/>
      <c r="E118" s="432"/>
      <c r="F118" s="35" t="s">
        <v>437</v>
      </c>
      <c r="G118" s="55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BP118" s="33"/>
      <c r="BQ118" s="41" t="s">
        <v>2134</v>
      </c>
    </row>
    <row r="119" spans="1:69" s="3" customFormat="1" ht="15" x14ac:dyDescent="0.25">
      <c r="A119" s="434" t="s">
        <v>4117</v>
      </c>
      <c r="B119" s="435"/>
      <c r="C119" s="435"/>
      <c r="D119" s="435"/>
      <c r="E119" s="435"/>
      <c r="F119" s="435"/>
      <c r="G119" s="435"/>
      <c r="H119" s="435"/>
      <c r="I119" s="435"/>
      <c r="J119" s="435"/>
      <c r="K119" s="435"/>
      <c r="L119" s="435"/>
      <c r="M119" s="435"/>
      <c r="N119" s="435"/>
      <c r="O119" s="436"/>
      <c r="BP119" s="33" t="s">
        <v>4117</v>
      </c>
      <c r="BQ119" s="41"/>
    </row>
    <row r="120" spans="1:69" s="3" customFormat="1" ht="67.5" x14ac:dyDescent="0.25">
      <c r="A120" s="35" t="s">
        <v>200</v>
      </c>
      <c r="B120" s="36" t="s">
        <v>1916</v>
      </c>
      <c r="C120" s="432" t="s">
        <v>1917</v>
      </c>
      <c r="D120" s="432"/>
      <c r="E120" s="432"/>
      <c r="F120" s="35" t="s">
        <v>1918</v>
      </c>
      <c r="G120" s="60">
        <v>2.1349999999999998</v>
      </c>
      <c r="H120" s="39" t="s">
        <v>1919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BP120" s="33"/>
      <c r="BQ120" s="41" t="s">
        <v>1917</v>
      </c>
    </row>
    <row r="121" spans="1:69" s="3" customFormat="1" ht="15" x14ac:dyDescent="0.25">
      <c r="A121" s="42"/>
      <c r="B121" s="43"/>
      <c r="C121" s="44" t="s">
        <v>2950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4528</v>
      </c>
      <c r="F122" s="49"/>
      <c r="G122" s="50"/>
      <c r="H122" s="51"/>
      <c r="I122" s="17"/>
      <c r="J122" s="17"/>
      <c r="K122" s="17"/>
      <c r="L122" s="52">
        <v>112134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4529</v>
      </c>
      <c r="F123" s="49"/>
      <c r="G123" s="50"/>
      <c r="H123" s="51"/>
      <c r="I123" s="17"/>
      <c r="J123" s="17"/>
      <c r="K123" s="17"/>
      <c r="L123" s="52">
        <v>50397</v>
      </c>
      <c r="M123" s="53"/>
      <c r="N123" s="53"/>
      <c r="O123" s="54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288524</v>
      </c>
      <c r="M124" s="53"/>
      <c r="N124" s="53"/>
      <c r="O124" s="54"/>
      <c r="BP124" s="33"/>
      <c r="BQ124" s="41"/>
    </row>
    <row r="125" spans="1:69" s="3" customFormat="1" ht="67.5" x14ac:dyDescent="0.25">
      <c r="A125" s="35" t="s">
        <v>202</v>
      </c>
      <c r="B125" s="36" t="s">
        <v>1923</v>
      </c>
      <c r="C125" s="432" t="s">
        <v>1924</v>
      </c>
      <c r="D125" s="432"/>
      <c r="E125" s="432"/>
      <c r="F125" s="35" t="s">
        <v>1918</v>
      </c>
      <c r="G125" s="60">
        <v>2.1349999999999998</v>
      </c>
      <c r="H125" s="39" t="s">
        <v>1925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BP125" s="33"/>
      <c r="BQ125" s="41" t="s">
        <v>1924</v>
      </c>
    </row>
    <row r="126" spans="1:69" s="3" customFormat="1" ht="15" x14ac:dyDescent="0.25">
      <c r="A126" s="47"/>
      <c r="B126" s="48"/>
      <c r="C126" s="48"/>
      <c r="D126" s="48"/>
      <c r="E126" s="49" t="s">
        <v>4530</v>
      </c>
      <c r="F126" s="49"/>
      <c r="G126" s="50"/>
      <c r="H126" s="51"/>
      <c r="I126" s="17"/>
      <c r="J126" s="17"/>
      <c r="K126" s="17"/>
      <c r="L126" s="52">
        <v>61957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4531</v>
      </c>
      <c r="F127" s="49"/>
      <c r="G127" s="50"/>
      <c r="H127" s="51"/>
      <c r="I127" s="17"/>
      <c r="J127" s="17"/>
      <c r="K127" s="17"/>
      <c r="L127" s="52">
        <v>27846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159418</v>
      </c>
      <c r="M128" s="53"/>
      <c r="N128" s="53"/>
      <c r="O128" s="54"/>
      <c r="BP128" s="33"/>
      <c r="BQ128" s="41"/>
    </row>
    <row r="129" spans="1:69" s="3" customFormat="1" ht="67.5" x14ac:dyDescent="0.25">
      <c r="A129" s="35" t="s">
        <v>211</v>
      </c>
      <c r="B129" s="36" t="s">
        <v>1064</v>
      </c>
      <c r="C129" s="432" t="s">
        <v>1929</v>
      </c>
      <c r="D129" s="432"/>
      <c r="E129" s="432"/>
      <c r="F129" s="35" t="s">
        <v>238</v>
      </c>
      <c r="G129" s="56">
        <v>8.5399999999999991</v>
      </c>
      <c r="H129" s="39" t="s">
        <v>1066</v>
      </c>
      <c r="I129" s="39" t="s">
        <v>1067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4532</v>
      </c>
      <c r="O129" s="39">
        <v>9075</v>
      </c>
      <c r="BP129" s="33"/>
      <c r="BQ129" s="41" t="s">
        <v>1929</v>
      </c>
    </row>
    <row r="130" spans="1:69" s="3" customFormat="1" ht="15" x14ac:dyDescent="0.25">
      <c r="A130" s="42"/>
      <c r="B130" s="43"/>
      <c r="C130" s="44" t="s">
        <v>2956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7"/>
      <c r="B131" s="48"/>
      <c r="C131" s="48"/>
      <c r="D131" s="48"/>
      <c r="E131" s="49" t="s">
        <v>4533</v>
      </c>
      <c r="F131" s="49"/>
      <c r="G131" s="50"/>
      <c r="H131" s="51"/>
      <c r="I131" s="17"/>
      <c r="J131" s="17"/>
      <c r="K131" s="17"/>
      <c r="L131" s="52">
        <v>64685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4534</v>
      </c>
      <c r="F132" s="49"/>
      <c r="G132" s="50"/>
      <c r="H132" s="51"/>
      <c r="I132" s="17"/>
      <c r="J132" s="17"/>
      <c r="K132" s="17"/>
      <c r="L132" s="52">
        <v>34010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182800</v>
      </c>
      <c r="M133" s="53"/>
      <c r="N133" s="53"/>
      <c r="O133" s="54"/>
      <c r="BP133" s="33"/>
      <c r="BQ133" s="41"/>
    </row>
    <row r="134" spans="1:69" s="3" customFormat="1" ht="67.5" x14ac:dyDescent="0.25">
      <c r="A134" s="35" t="s">
        <v>213</v>
      </c>
      <c r="B134" s="36" t="s">
        <v>812</v>
      </c>
      <c r="C134" s="432" t="s">
        <v>813</v>
      </c>
      <c r="D134" s="432"/>
      <c r="E134" s="432"/>
      <c r="F134" s="35" t="s">
        <v>238</v>
      </c>
      <c r="G134" s="56">
        <v>13.46</v>
      </c>
      <c r="H134" s="39" t="s">
        <v>1934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4535</v>
      </c>
      <c r="O134" s="39">
        <v>2572</v>
      </c>
      <c r="BP134" s="33"/>
      <c r="BQ134" s="41" t="s">
        <v>813</v>
      </c>
    </row>
    <row r="135" spans="1:69" s="3" customFormat="1" ht="15" x14ac:dyDescent="0.25">
      <c r="A135" s="42"/>
      <c r="B135" s="43"/>
      <c r="C135" s="44" t="s">
        <v>4536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4537</v>
      </c>
      <c r="F136" s="49"/>
      <c r="G136" s="50"/>
      <c r="H136" s="51"/>
      <c r="I136" s="17"/>
      <c r="J136" s="17"/>
      <c r="K136" s="17"/>
      <c r="L136" s="52">
        <v>130546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4538</v>
      </c>
      <c r="F137" s="49"/>
      <c r="G137" s="50"/>
      <c r="H137" s="51"/>
      <c r="I137" s="17"/>
      <c r="J137" s="17"/>
      <c r="K137" s="17"/>
      <c r="L137" s="52">
        <v>68637</v>
      </c>
      <c r="M137" s="53"/>
      <c r="N137" s="53"/>
      <c r="O137" s="54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350995</v>
      </c>
      <c r="M138" s="53"/>
      <c r="N138" s="53"/>
      <c r="O138" s="54"/>
      <c r="BP138" s="33"/>
      <c r="BQ138" s="41"/>
    </row>
    <row r="139" spans="1:69" s="3" customFormat="1" ht="67.5" x14ac:dyDescent="0.25">
      <c r="A139" s="35" t="s">
        <v>215</v>
      </c>
      <c r="B139" s="36" t="s">
        <v>1939</v>
      </c>
      <c r="C139" s="432" t="s">
        <v>822</v>
      </c>
      <c r="D139" s="432"/>
      <c r="E139" s="432"/>
      <c r="F139" s="35" t="s">
        <v>265</v>
      </c>
      <c r="G139" s="55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BP139" s="33"/>
      <c r="BQ139" s="41" t="s">
        <v>822</v>
      </c>
    </row>
    <row r="140" spans="1:69" s="3" customFormat="1" ht="67.5" x14ac:dyDescent="0.25">
      <c r="A140" s="35" t="s">
        <v>217</v>
      </c>
      <c r="B140" s="36" t="s">
        <v>849</v>
      </c>
      <c r="C140" s="432" t="s">
        <v>850</v>
      </c>
      <c r="D140" s="432"/>
      <c r="E140" s="432"/>
      <c r="F140" s="35" t="s">
        <v>520</v>
      </c>
      <c r="G140" s="55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4539</v>
      </c>
      <c r="O140" s="39">
        <v>5361</v>
      </c>
      <c r="BP140" s="33"/>
      <c r="BQ140" s="41" t="s">
        <v>850</v>
      </c>
    </row>
    <row r="141" spans="1:69" s="3" customFormat="1" ht="15" x14ac:dyDescent="0.25">
      <c r="A141" s="42"/>
      <c r="B141" s="43"/>
      <c r="C141" s="44" t="s">
        <v>4540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4541</v>
      </c>
      <c r="F142" s="49"/>
      <c r="G142" s="50"/>
      <c r="H142" s="51"/>
      <c r="I142" s="17"/>
      <c r="J142" s="17"/>
      <c r="K142" s="17"/>
      <c r="L142" s="52">
        <v>44207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4542</v>
      </c>
      <c r="F143" s="49"/>
      <c r="G143" s="50"/>
      <c r="H143" s="51"/>
      <c r="I143" s="17"/>
      <c r="J143" s="17"/>
      <c r="K143" s="17"/>
      <c r="L143" s="52">
        <v>23243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125043</v>
      </c>
      <c r="M144" s="53"/>
      <c r="N144" s="53"/>
      <c r="O144" s="54"/>
      <c r="BP144" s="33"/>
      <c r="BQ144" s="41"/>
    </row>
    <row r="145" spans="1:69" s="3" customFormat="1" ht="67.5" x14ac:dyDescent="0.25">
      <c r="A145" s="35" t="s">
        <v>219</v>
      </c>
      <c r="B145" s="36" t="s">
        <v>1971</v>
      </c>
      <c r="C145" s="432" t="s">
        <v>1972</v>
      </c>
      <c r="D145" s="432"/>
      <c r="E145" s="432"/>
      <c r="F145" s="35" t="s">
        <v>1973</v>
      </c>
      <c r="G145" s="55">
        <v>90</v>
      </c>
      <c r="H145" s="39" t="s">
        <v>1974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BP145" s="33"/>
      <c r="BQ145" s="41" t="s">
        <v>1972</v>
      </c>
    </row>
    <row r="146" spans="1:69" s="3" customFormat="1" ht="15" x14ac:dyDescent="0.25">
      <c r="A146" s="47"/>
      <c r="B146" s="48"/>
      <c r="C146" s="48"/>
      <c r="D146" s="48"/>
      <c r="E146" s="49" t="s">
        <v>4543</v>
      </c>
      <c r="F146" s="49"/>
      <c r="G146" s="50"/>
      <c r="H146" s="51"/>
      <c r="I146" s="17"/>
      <c r="J146" s="17"/>
      <c r="K146" s="17"/>
      <c r="L146" s="52">
        <v>198216</v>
      </c>
      <c r="M146" s="53"/>
      <c r="N146" s="53"/>
      <c r="O146" s="54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4544</v>
      </c>
      <c r="F147" s="49"/>
      <c r="G147" s="50"/>
      <c r="H147" s="51"/>
      <c r="I147" s="17"/>
      <c r="J147" s="17"/>
      <c r="K147" s="17"/>
      <c r="L147" s="52">
        <v>89086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1119558</v>
      </c>
      <c r="M148" s="53"/>
      <c r="N148" s="53"/>
      <c r="O148" s="54"/>
      <c r="BP148" s="33"/>
      <c r="BQ148" s="41"/>
    </row>
    <row r="149" spans="1:69" s="3" customFormat="1" ht="67.5" x14ac:dyDescent="0.25">
      <c r="A149" s="35" t="s">
        <v>221</v>
      </c>
      <c r="B149" s="36" t="s">
        <v>1985</v>
      </c>
      <c r="C149" s="432" t="s">
        <v>1986</v>
      </c>
      <c r="D149" s="432"/>
      <c r="E149" s="432"/>
      <c r="F149" s="35" t="s">
        <v>437</v>
      </c>
      <c r="G149" s="55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BP149" s="33"/>
      <c r="BQ149" s="41" t="s">
        <v>1986</v>
      </c>
    </row>
    <row r="150" spans="1:69" s="3" customFormat="1" ht="67.5" x14ac:dyDescent="0.25">
      <c r="A150" s="35" t="s">
        <v>230</v>
      </c>
      <c r="B150" s="36" t="s">
        <v>1940</v>
      </c>
      <c r="C150" s="432" t="s">
        <v>824</v>
      </c>
      <c r="D150" s="432"/>
      <c r="E150" s="432"/>
      <c r="F150" s="35" t="s">
        <v>437</v>
      </c>
      <c r="G150" s="55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BP150" s="33"/>
      <c r="BQ150" s="41" t="s">
        <v>824</v>
      </c>
    </row>
    <row r="151" spans="1:69" s="3" customFormat="1" ht="67.5" x14ac:dyDescent="0.25">
      <c r="A151" s="35" t="s">
        <v>232</v>
      </c>
      <c r="B151" s="36" t="s">
        <v>1960</v>
      </c>
      <c r="C151" s="432" t="s">
        <v>1961</v>
      </c>
      <c r="D151" s="432"/>
      <c r="E151" s="432"/>
      <c r="F151" s="35" t="s">
        <v>437</v>
      </c>
      <c r="G151" s="55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BP151" s="33"/>
      <c r="BQ151" s="41" t="s">
        <v>1961</v>
      </c>
    </row>
    <row r="152" spans="1:69" s="3" customFormat="1" ht="67.5" x14ac:dyDescent="0.25">
      <c r="A152" s="35" t="s">
        <v>235</v>
      </c>
      <c r="B152" s="36" t="s">
        <v>4545</v>
      </c>
      <c r="C152" s="432" t="s">
        <v>1787</v>
      </c>
      <c r="D152" s="432"/>
      <c r="E152" s="432"/>
      <c r="F152" s="35" t="s">
        <v>437</v>
      </c>
      <c r="G152" s="55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BP152" s="33"/>
      <c r="BQ152" s="41" t="s">
        <v>1787</v>
      </c>
    </row>
    <row r="153" spans="1:69" s="3" customFormat="1" ht="15" x14ac:dyDescent="0.25">
      <c r="A153" s="434" t="s">
        <v>2679</v>
      </c>
      <c r="B153" s="435"/>
      <c r="C153" s="435"/>
      <c r="D153" s="435"/>
      <c r="E153" s="435"/>
      <c r="F153" s="435"/>
      <c r="G153" s="435"/>
      <c r="H153" s="435"/>
      <c r="I153" s="435"/>
      <c r="J153" s="435"/>
      <c r="K153" s="435"/>
      <c r="L153" s="435"/>
      <c r="M153" s="435"/>
      <c r="N153" s="435"/>
      <c r="O153" s="436"/>
      <c r="BP153" s="33" t="s">
        <v>2679</v>
      </c>
      <c r="BQ153" s="41"/>
    </row>
    <row r="154" spans="1:69" s="3" customFormat="1" ht="67.5" x14ac:dyDescent="0.25">
      <c r="A154" s="35" t="s">
        <v>245</v>
      </c>
      <c r="B154" s="36" t="s">
        <v>324</v>
      </c>
      <c r="C154" s="432" t="s">
        <v>325</v>
      </c>
      <c r="D154" s="432"/>
      <c r="E154" s="432"/>
      <c r="F154" s="35" t="s">
        <v>326</v>
      </c>
      <c r="G154" s="55">
        <v>10</v>
      </c>
      <c r="H154" s="39" t="s">
        <v>1438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BP154" s="33"/>
      <c r="BQ154" s="41" t="s">
        <v>325</v>
      </c>
    </row>
    <row r="155" spans="1:69" s="3" customFormat="1" ht="15" x14ac:dyDescent="0.25">
      <c r="A155" s="47"/>
      <c r="B155" s="48"/>
      <c r="C155" s="48"/>
      <c r="D155" s="48"/>
      <c r="E155" s="49" t="s">
        <v>3403</v>
      </c>
      <c r="F155" s="49"/>
      <c r="G155" s="50"/>
      <c r="H155" s="51"/>
      <c r="I155" s="17"/>
      <c r="J155" s="17"/>
      <c r="K155" s="17"/>
      <c r="L155" s="52">
        <v>1742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3404</v>
      </c>
      <c r="F156" s="49"/>
      <c r="G156" s="50"/>
      <c r="H156" s="51"/>
      <c r="I156" s="17"/>
      <c r="J156" s="17"/>
      <c r="K156" s="17"/>
      <c r="L156" s="52">
        <v>916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4586</v>
      </c>
      <c r="M157" s="53"/>
      <c r="N157" s="53"/>
      <c r="O157" s="54"/>
      <c r="BP157" s="33"/>
      <c r="BQ157" s="41"/>
    </row>
    <row r="158" spans="1:69" s="3" customFormat="1" ht="67.5" x14ac:dyDescent="0.25">
      <c r="A158" s="35" t="s">
        <v>254</v>
      </c>
      <c r="B158" s="36" t="s">
        <v>1680</v>
      </c>
      <c r="C158" s="432" t="s">
        <v>2165</v>
      </c>
      <c r="D158" s="432"/>
      <c r="E158" s="432"/>
      <c r="F158" s="35" t="s">
        <v>437</v>
      </c>
      <c r="G158" s="55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BP158" s="33"/>
      <c r="BQ158" s="41" t="s">
        <v>2165</v>
      </c>
    </row>
    <row r="159" spans="1:69" s="3" customFormat="1" ht="67.5" x14ac:dyDescent="0.25">
      <c r="A159" s="35" t="s">
        <v>288</v>
      </c>
      <c r="B159" s="36" t="s">
        <v>1682</v>
      </c>
      <c r="C159" s="432" t="s">
        <v>2166</v>
      </c>
      <c r="D159" s="432"/>
      <c r="E159" s="432"/>
      <c r="F159" s="35" t="s">
        <v>437</v>
      </c>
      <c r="G159" s="55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BP159" s="33"/>
      <c r="BQ159" s="41" t="s">
        <v>2166</v>
      </c>
    </row>
    <row r="160" spans="1:69" s="3" customFormat="1" ht="67.5" x14ac:dyDescent="0.25">
      <c r="A160" s="35" t="s">
        <v>300</v>
      </c>
      <c r="B160" s="36" t="s">
        <v>1684</v>
      </c>
      <c r="C160" s="432" t="s">
        <v>2167</v>
      </c>
      <c r="D160" s="432"/>
      <c r="E160" s="432"/>
      <c r="F160" s="35" t="s">
        <v>437</v>
      </c>
      <c r="G160" s="55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BP160" s="33"/>
      <c r="BQ160" s="41" t="s">
        <v>2167</v>
      </c>
    </row>
    <row r="161" spans="1:69" s="3" customFormat="1" ht="15" x14ac:dyDescent="0.25">
      <c r="A161" s="434" t="s">
        <v>4137</v>
      </c>
      <c r="B161" s="435"/>
      <c r="C161" s="435"/>
      <c r="D161" s="435"/>
      <c r="E161" s="435"/>
      <c r="F161" s="435"/>
      <c r="G161" s="435"/>
      <c r="H161" s="435"/>
      <c r="I161" s="435"/>
      <c r="J161" s="435"/>
      <c r="K161" s="435"/>
      <c r="L161" s="435"/>
      <c r="M161" s="435"/>
      <c r="N161" s="435"/>
      <c r="O161" s="436"/>
      <c r="BP161" s="33" t="s">
        <v>4137</v>
      </c>
      <c r="BQ161" s="41"/>
    </row>
    <row r="162" spans="1:69" s="3" customFormat="1" ht="67.5" x14ac:dyDescent="0.25">
      <c r="A162" s="35" t="s">
        <v>309</v>
      </c>
      <c r="B162" s="36" t="s">
        <v>737</v>
      </c>
      <c r="C162" s="432" t="s">
        <v>738</v>
      </c>
      <c r="D162" s="432"/>
      <c r="E162" s="432"/>
      <c r="F162" s="35" t="s">
        <v>739</v>
      </c>
      <c r="G162" s="56">
        <v>14.82</v>
      </c>
      <c r="H162" s="39" t="s">
        <v>2322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4546</v>
      </c>
      <c r="O162" s="39">
        <v>5465</v>
      </c>
      <c r="BP162" s="33"/>
      <c r="BQ162" s="41" t="s">
        <v>738</v>
      </c>
    </row>
    <row r="163" spans="1:69" s="3" customFormat="1" ht="15" x14ac:dyDescent="0.25">
      <c r="A163" s="42"/>
      <c r="B163" s="43"/>
      <c r="C163" s="44" t="s">
        <v>4547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4548</v>
      </c>
      <c r="F164" s="49"/>
      <c r="G164" s="50"/>
      <c r="H164" s="51"/>
      <c r="I164" s="17"/>
      <c r="J164" s="17"/>
      <c r="K164" s="17"/>
      <c r="L164" s="52">
        <v>69221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4549</v>
      </c>
      <c r="F165" s="49"/>
      <c r="G165" s="50"/>
      <c r="H165" s="51"/>
      <c r="I165" s="17"/>
      <c r="J165" s="17"/>
      <c r="K165" s="17"/>
      <c r="L165" s="52">
        <v>36395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193723</v>
      </c>
      <c r="M166" s="53"/>
      <c r="N166" s="53"/>
      <c r="O166" s="54"/>
      <c r="BP166" s="33"/>
      <c r="BQ166" s="41"/>
    </row>
    <row r="167" spans="1:69" s="3" customFormat="1" ht="67.5" x14ac:dyDescent="0.25">
      <c r="A167" s="35" t="s">
        <v>323</v>
      </c>
      <c r="B167" s="36" t="s">
        <v>2979</v>
      </c>
      <c r="C167" s="432" t="s">
        <v>2329</v>
      </c>
      <c r="D167" s="432"/>
      <c r="E167" s="432"/>
      <c r="F167" s="35" t="s">
        <v>265</v>
      </c>
      <c r="G167" s="56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BP167" s="33"/>
      <c r="BQ167" s="41" t="s">
        <v>2329</v>
      </c>
    </row>
    <row r="168" spans="1:69" s="3" customFormat="1" ht="15" x14ac:dyDescent="0.25">
      <c r="A168" s="42"/>
      <c r="B168" s="43"/>
      <c r="C168" s="44" t="s">
        <v>4550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67.5" x14ac:dyDescent="0.25">
      <c r="A169" s="35" t="s">
        <v>331</v>
      </c>
      <c r="B169" s="36" t="s">
        <v>2378</v>
      </c>
      <c r="C169" s="432" t="s">
        <v>2391</v>
      </c>
      <c r="D169" s="432"/>
      <c r="E169" s="432"/>
      <c r="F169" s="35" t="s">
        <v>437</v>
      </c>
      <c r="G169" s="55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BP169" s="33"/>
      <c r="BQ169" s="41" t="s">
        <v>2391</v>
      </c>
    </row>
    <row r="170" spans="1:69" s="3" customFormat="1" ht="67.5" x14ac:dyDescent="0.25">
      <c r="A170" s="35" t="s">
        <v>335</v>
      </c>
      <c r="B170" s="36" t="s">
        <v>2450</v>
      </c>
      <c r="C170" s="432" t="s">
        <v>2451</v>
      </c>
      <c r="D170" s="432"/>
      <c r="E170" s="432"/>
      <c r="F170" s="35" t="s">
        <v>739</v>
      </c>
      <c r="G170" s="56">
        <v>6.25</v>
      </c>
      <c r="H170" s="39" t="s">
        <v>2452</v>
      </c>
      <c r="I170" s="39" t="s">
        <v>2453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4551</v>
      </c>
      <c r="O170" s="39">
        <v>22604</v>
      </c>
      <c r="BP170" s="33"/>
      <c r="BQ170" s="41" t="s">
        <v>2451</v>
      </c>
    </row>
    <row r="171" spans="1:69" s="3" customFormat="1" ht="15" x14ac:dyDescent="0.25">
      <c r="A171" s="42"/>
      <c r="B171" s="43"/>
      <c r="C171" s="44" t="s">
        <v>4552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4553</v>
      </c>
      <c r="F172" s="49"/>
      <c r="G172" s="50"/>
      <c r="H172" s="51"/>
      <c r="I172" s="17"/>
      <c r="J172" s="17"/>
      <c r="K172" s="17"/>
      <c r="L172" s="52">
        <v>80962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4554</v>
      </c>
      <c r="F173" s="49"/>
      <c r="G173" s="50"/>
      <c r="H173" s="51"/>
      <c r="I173" s="17"/>
      <c r="J173" s="17"/>
      <c r="K173" s="17"/>
      <c r="L173" s="52">
        <v>42568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331216</v>
      </c>
      <c r="M174" s="53"/>
      <c r="N174" s="53"/>
      <c r="O174" s="54"/>
      <c r="BP174" s="33"/>
      <c r="BQ174" s="41"/>
    </row>
    <row r="175" spans="1:69" s="3" customFormat="1" ht="67.5" x14ac:dyDescent="0.25">
      <c r="A175" s="35" t="s">
        <v>339</v>
      </c>
      <c r="B175" s="36" t="s">
        <v>2459</v>
      </c>
      <c r="C175" s="432" t="s">
        <v>2985</v>
      </c>
      <c r="D175" s="432"/>
      <c r="E175" s="432"/>
      <c r="F175" s="35" t="s">
        <v>265</v>
      </c>
      <c r="G175" s="38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BP175" s="33"/>
      <c r="BQ175" s="41" t="s">
        <v>2985</v>
      </c>
    </row>
    <row r="176" spans="1:69" s="3" customFormat="1" ht="15" x14ac:dyDescent="0.25">
      <c r="A176" s="42"/>
      <c r="B176" s="43"/>
      <c r="C176" s="44" t="s">
        <v>4555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67.5" x14ac:dyDescent="0.25">
      <c r="A177" s="35" t="s">
        <v>342</v>
      </c>
      <c r="B177" s="36" t="s">
        <v>2463</v>
      </c>
      <c r="C177" s="432" t="s">
        <v>2464</v>
      </c>
      <c r="D177" s="432"/>
      <c r="E177" s="432"/>
      <c r="F177" s="35" t="s">
        <v>437</v>
      </c>
      <c r="G177" s="55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BP177" s="33"/>
      <c r="BQ177" s="41" t="s">
        <v>2464</v>
      </c>
    </row>
    <row r="178" spans="1:69" s="3" customFormat="1" ht="67.5" x14ac:dyDescent="0.25">
      <c r="A178" s="35" t="s">
        <v>350</v>
      </c>
      <c r="B178" s="36" t="s">
        <v>2463</v>
      </c>
      <c r="C178" s="432" t="s">
        <v>2466</v>
      </c>
      <c r="D178" s="432"/>
      <c r="E178" s="432"/>
      <c r="F178" s="35" t="s">
        <v>437</v>
      </c>
      <c r="G178" s="55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BP178" s="33"/>
      <c r="BQ178" s="41" t="s">
        <v>2466</v>
      </c>
    </row>
    <row r="179" spans="1:69" s="3" customFormat="1" ht="67.5" x14ac:dyDescent="0.25">
      <c r="A179" s="35" t="s">
        <v>353</v>
      </c>
      <c r="B179" s="36" t="s">
        <v>2430</v>
      </c>
      <c r="C179" s="432" t="s">
        <v>2431</v>
      </c>
      <c r="D179" s="432"/>
      <c r="E179" s="432"/>
      <c r="F179" s="35" t="s">
        <v>437</v>
      </c>
      <c r="G179" s="55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BP179" s="33"/>
      <c r="BQ179" s="41" t="s">
        <v>2431</v>
      </c>
    </row>
    <row r="180" spans="1:69" s="3" customFormat="1" ht="67.5" x14ac:dyDescent="0.25">
      <c r="A180" s="35" t="s">
        <v>355</v>
      </c>
      <c r="B180" s="36" t="s">
        <v>2430</v>
      </c>
      <c r="C180" s="432" t="s">
        <v>2433</v>
      </c>
      <c r="D180" s="432"/>
      <c r="E180" s="432"/>
      <c r="F180" s="35" t="s">
        <v>437</v>
      </c>
      <c r="G180" s="55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BP180" s="33"/>
      <c r="BQ180" s="41" t="s">
        <v>2433</v>
      </c>
    </row>
    <row r="181" spans="1:69" s="3" customFormat="1" ht="67.5" x14ac:dyDescent="0.25">
      <c r="A181" s="35" t="s">
        <v>363</v>
      </c>
      <c r="B181" s="36" t="s">
        <v>2443</v>
      </c>
      <c r="C181" s="432" t="s">
        <v>2444</v>
      </c>
      <c r="D181" s="432"/>
      <c r="E181" s="432"/>
      <c r="F181" s="35" t="s">
        <v>265</v>
      </c>
      <c r="G181" s="55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BP181" s="33"/>
      <c r="BQ181" s="41" t="s">
        <v>2444</v>
      </c>
    </row>
    <row r="182" spans="1:69" s="3" customFormat="1" ht="67.5" x14ac:dyDescent="0.25">
      <c r="A182" s="35" t="s">
        <v>1410</v>
      </c>
      <c r="B182" s="36" t="s">
        <v>2440</v>
      </c>
      <c r="C182" s="432" t="s">
        <v>2441</v>
      </c>
      <c r="D182" s="432"/>
      <c r="E182" s="432"/>
      <c r="F182" s="35" t="s">
        <v>437</v>
      </c>
      <c r="G182" s="55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BP182" s="33"/>
      <c r="BQ182" s="41" t="s">
        <v>2441</v>
      </c>
    </row>
    <row r="183" spans="1:69" s="3" customFormat="1" ht="67.5" x14ac:dyDescent="0.25">
      <c r="A183" s="35" t="s">
        <v>371</v>
      </c>
      <c r="B183" s="36" t="s">
        <v>324</v>
      </c>
      <c r="C183" s="432" t="s">
        <v>325</v>
      </c>
      <c r="D183" s="432"/>
      <c r="E183" s="432"/>
      <c r="F183" s="35" t="s">
        <v>326</v>
      </c>
      <c r="G183" s="55">
        <v>10</v>
      </c>
      <c r="H183" s="39" t="s">
        <v>1438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BP183" s="33"/>
      <c r="BQ183" s="41" t="s">
        <v>325</v>
      </c>
    </row>
    <row r="184" spans="1:69" s="3" customFormat="1" ht="15" x14ac:dyDescent="0.25">
      <c r="A184" s="47"/>
      <c r="B184" s="48"/>
      <c r="C184" s="48"/>
      <c r="D184" s="48"/>
      <c r="E184" s="49" t="s">
        <v>3403</v>
      </c>
      <c r="F184" s="49"/>
      <c r="G184" s="50"/>
      <c r="H184" s="51"/>
      <c r="I184" s="17"/>
      <c r="J184" s="17"/>
      <c r="K184" s="17"/>
      <c r="L184" s="52">
        <v>1742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3404</v>
      </c>
      <c r="F185" s="49"/>
      <c r="G185" s="50"/>
      <c r="H185" s="51"/>
      <c r="I185" s="17"/>
      <c r="J185" s="17"/>
      <c r="K185" s="17"/>
      <c r="L185" s="52">
        <v>916</v>
      </c>
      <c r="M185" s="53"/>
      <c r="N185" s="53"/>
      <c r="O185" s="54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4586</v>
      </c>
      <c r="M186" s="53"/>
      <c r="N186" s="53"/>
      <c r="O186" s="54"/>
      <c r="BP186" s="33"/>
      <c r="BQ186" s="41"/>
    </row>
    <row r="187" spans="1:69" s="3" customFormat="1" ht="67.5" x14ac:dyDescent="0.25">
      <c r="A187" s="35" t="s">
        <v>381</v>
      </c>
      <c r="B187" s="36" t="s">
        <v>2733</v>
      </c>
      <c r="C187" s="432" t="s">
        <v>2734</v>
      </c>
      <c r="D187" s="432"/>
      <c r="E187" s="432"/>
      <c r="F187" s="35" t="s">
        <v>437</v>
      </c>
      <c r="G187" s="55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BP187" s="33"/>
      <c r="BQ187" s="41" t="s">
        <v>2734</v>
      </c>
    </row>
    <row r="188" spans="1:69" s="3" customFormat="1" ht="15" x14ac:dyDescent="0.25">
      <c r="A188" s="434" t="s">
        <v>2170</v>
      </c>
      <c r="B188" s="435"/>
      <c r="C188" s="435"/>
      <c r="D188" s="435"/>
      <c r="E188" s="435"/>
      <c r="F188" s="435"/>
      <c r="G188" s="435"/>
      <c r="H188" s="435"/>
      <c r="I188" s="435"/>
      <c r="J188" s="435"/>
      <c r="K188" s="435"/>
      <c r="L188" s="435"/>
      <c r="M188" s="435"/>
      <c r="N188" s="435"/>
      <c r="O188" s="436"/>
      <c r="BP188" s="33" t="s">
        <v>2170</v>
      </c>
      <c r="BQ188" s="41"/>
    </row>
    <row r="189" spans="1:69" s="3" customFormat="1" ht="67.5" x14ac:dyDescent="0.25">
      <c r="A189" s="35" t="s">
        <v>384</v>
      </c>
      <c r="B189" s="36" t="s">
        <v>372</v>
      </c>
      <c r="C189" s="432" t="s">
        <v>373</v>
      </c>
      <c r="D189" s="432"/>
      <c r="E189" s="432"/>
      <c r="F189" s="35" t="s">
        <v>374</v>
      </c>
      <c r="G189" s="57">
        <v>5.1239379999999999</v>
      </c>
      <c r="H189" s="39" t="s">
        <v>1696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4556</v>
      </c>
      <c r="O189" s="39">
        <v>2513</v>
      </c>
      <c r="BP189" s="33"/>
      <c r="BQ189" s="41" t="s">
        <v>373</v>
      </c>
    </row>
    <row r="190" spans="1:69" s="3" customFormat="1" ht="15" x14ac:dyDescent="0.25">
      <c r="A190" s="42"/>
      <c r="B190" s="43"/>
      <c r="C190" s="44" t="s">
        <v>4557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</row>
    <row r="191" spans="1:69" s="3" customFormat="1" ht="15" x14ac:dyDescent="0.25">
      <c r="A191" s="47"/>
      <c r="B191" s="48"/>
      <c r="C191" s="48"/>
      <c r="D191" s="48"/>
      <c r="E191" s="49" t="s">
        <v>4558</v>
      </c>
      <c r="F191" s="49"/>
      <c r="G191" s="50"/>
      <c r="H191" s="51"/>
      <c r="I191" s="17"/>
      <c r="J191" s="17"/>
      <c r="K191" s="17"/>
      <c r="L191" s="52">
        <v>134135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4559</v>
      </c>
      <c r="F192" s="49"/>
      <c r="G192" s="50"/>
      <c r="H192" s="51"/>
      <c r="I192" s="17"/>
      <c r="J192" s="17"/>
      <c r="K192" s="17"/>
      <c r="L192" s="52">
        <v>70525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369819</v>
      </c>
      <c r="M193" s="53"/>
      <c r="N193" s="53"/>
      <c r="O193" s="54"/>
      <c r="BP193" s="33"/>
      <c r="BQ193" s="41"/>
    </row>
    <row r="194" spans="1:69" s="3" customFormat="1" ht="67.5" x14ac:dyDescent="0.25">
      <c r="A194" s="35" t="s">
        <v>386</v>
      </c>
      <c r="B194" s="36" t="s">
        <v>1701</v>
      </c>
      <c r="C194" s="432" t="s">
        <v>4150</v>
      </c>
      <c r="D194" s="432"/>
      <c r="E194" s="432"/>
      <c r="F194" s="35" t="s">
        <v>265</v>
      </c>
      <c r="G194" s="55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BP194" s="33"/>
      <c r="BQ194" s="41" t="s">
        <v>4150</v>
      </c>
    </row>
    <row r="195" spans="1:69" s="3" customFormat="1" ht="15" x14ac:dyDescent="0.25">
      <c r="A195" s="42"/>
      <c r="B195" s="43"/>
      <c r="C195" s="44" t="s">
        <v>4560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</row>
    <row r="196" spans="1:69" s="3" customFormat="1" ht="67.5" x14ac:dyDescent="0.25">
      <c r="A196" s="35" t="s">
        <v>388</v>
      </c>
      <c r="B196" s="36" t="s">
        <v>1833</v>
      </c>
      <c r="C196" s="432" t="s">
        <v>4561</v>
      </c>
      <c r="D196" s="432"/>
      <c r="E196" s="432"/>
      <c r="F196" s="35" t="s">
        <v>437</v>
      </c>
      <c r="G196" s="55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BP196" s="33"/>
      <c r="BQ196" s="41" t="s">
        <v>4561</v>
      </c>
    </row>
    <row r="197" spans="1:69" s="3" customFormat="1" ht="67.5" x14ac:dyDescent="0.25">
      <c r="A197" s="35" t="s">
        <v>391</v>
      </c>
      <c r="B197" s="36" t="s">
        <v>1701</v>
      </c>
      <c r="C197" s="432" t="s">
        <v>4151</v>
      </c>
      <c r="D197" s="432"/>
      <c r="E197" s="432"/>
      <c r="F197" s="35" t="s">
        <v>4562</v>
      </c>
      <c r="G197" s="55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BP197" s="33"/>
      <c r="BQ197" s="41" t="s">
        <v>4151</v>
      </c>
    </row>
    <row r="198" spans="1:69" s="3" customFormat="1" ht="67.5" x14ac:dyDescent="0.25">
      <c r="A198" s="35" t="s">
        <v>393</v>
      </c>
      <c r="B198" s="36" t="s">
        <v>1701</v>
      </c>
      <c r="C198" s="432" t="s">
        <v>2752</v>
      </c>
      <c r="D198" s="432"/>
      <c r="E198" s="432"/>
      <c r="F198" s="35" t="s">
        <v>437</v>
      </c>
      <c r="G198" s="55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BP198" s="33"/>
      <c r="BQ198" s="41" t="s">
        <v>2752</v>
      </c>
    </row>
    <row r="199" spans="1:69" s="3" customFormat="1" ht="67.5" x14ac:dyDescent="0.25">
      <c r="A199" s="35" t="s">
        <v>395</v>
      </c>
      <c r="B199" s="36" t="s">
        <v>1701</v>
      </c>
      <c r="C199" s="432" t="s">
        <v>4563</v>
      </c>
      <c r="D199" s="432"/>
      <c r="E199" s="432"/>
      <c r="F199" s="35" t="s">
        <v>437</v>
      </c>
      <c r="G199" s="55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BP199" s="33"/>
      <c r="BQ199" s="41" t="s">
        <v>4563</v>
      </c>
    </row>
    <row r="200" spans="1:69" s="3" customFormat="1" ht="67.5" x14ac:dyDescent="0.25">
      <c r="A200" s="35" t="s">
        <v>397</v>
      </c>
      <c r="B200" s="36" t="s">
        <v>1791</v>
      </c>
      <c r="C200" s="432" t="s">
        <v>4155</v>
      </c>
      <c r="D200" s="432"/>
      <c r="E200" s="432"/>
      <c r="F200" s="35" t="s">
        <v>437</v>
      </c>
      <c r="G200" s="55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BP200" s="33"/>
      <c r="BQ200" s="41" t="s">
        <v>4155</v>
      </c>
    </row>
    <row r="201" spans="1:69" s="3" customFormat="1" ht="67.5" x14ac:dyDescent="0.25">
      <c r="A201" s="35" t="s">
        <v>399</v>
      </c>
      <c r="B201" s="36" t="s">
        <v>1776</v>
      </c>
      <c r="C201" s="432" t="s">
        <v>3231</v>
      </c>
      <c r="D201" s="432"/>
      <c r="E201" s="432"/>
      <c r="F201" s="35" t="s">
        <v>437</v>
      </c>
      <c r="G201" s="55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BP201" s="33"/>
      <c r="BQ201" s="41" t="s">
        <v>3231</v>
      </c>
    </row>
    <row r="202" spans="1:69" s="3" customFormat="1" ht="67.5" x14ac:dyDescent="0.25">
      <c r="A202" s="35" t="s">
        <v>401</v>
      </c>
      <c r="B202" s="36" t="s">
        <v>1778</v>
      </c>
      <c r="C202" s="432" t="s">
        <v>3288</v>
      </c>
      <c r="D202" s="432"/>
      <c r="E202" s="432"/>
      <c r="F202" s="35" t="s">
        <v>437</v>
      </c>
      <c r="G202" s="55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BP202" s="33"/>
      <c r="BQ202" s="41" t="s">
        <v>3288</v>
      </c>
    </row>
    <row r="203" spans="1:69" s="3" customFormat="1" ht="67.5" x14ac:dyDescent="0.25">
      <c r="A203" s="35" t="s">
        <v>403</v>
      </c>
      <c r="B203" s="36" t="s">
        <v>1780</v>
      </c>
      <c r="C203" s="432" t="s">
        <v>3233</v>
      </c>
      <c r="D203" s="432"/>
      <c r="E203" s="432"/>
      <c r="F203" s="35" t="s">
        <v>437</v>
      </c>
      <c r="G203" s="55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BP203" s="33"/>
      <c r="BQ203" s="41" t="s">
        <v>3233</v>
      </c>
    </row>
    <row r="204" spans="1:69" s="3" customFormat="1" ht="67.5" x14ac:dyDescent="0.25">
      <c r="A204" s="35" t="s">
        <v>405</v>
      </c>
      <c r="B204" s="36" t="s">
        <v>418</v>
      </c>
      <c r="C204" s="432" t="s">
        <v>419</v>
      </c>
      <c r="D204" s="432"/>
      <c r="E204" s="432"/>
      <c r="F204" s="35" t="s">
        <v>174</v>
      </c>
      <c r="G204" s="55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4564</v>
      </c>
      <c r="O204" s="39">
        <v>3975</v>
      </c>
      <c r="BP204" s="33"/>
      <c r="BQ204" s="41" t="s">
        <v>419</v>
      </c>
    </row>
    <row r="205" spans="1:69" s="3" customFormat="1" ht="15" x14ac:dyDescent="0.25">
      <c r="A205" s="42"/>
      <c r="B205" s="43"/>
      <c r="C205" s="44" t="s">
        <v>4565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4566</v>
      </c>
      <c r="F206" s="49"/>
      <c r="G206" s="50"/>
      <c r="H206" s="51"/>
      <c r="I206" s="17"/>
      <c r="J206" s="17"/>
      <c r="K206" s="17"/>
      <c r="L206" s="52">
        <v>62528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4567</v>
      </c>
      <c r="F207" s="49"/>
      <c r="G207" s="50"/>
      <c r="H207" s="51"/>
      <c r="I207" s="17"/>
      <c r="J207" s="17"/>
      <c r="K207" s="17"/>
      <c r="L207" s="52">
        <v>32876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175538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407</v>
      </c>
      <c r="B209" s="36" t="s">
        <v>1734</v>
      </c>
      <c r="C209" s="432" t="s">
        <v>4568</v>
      </c>
      <c r="D209" s="432"/>
      <c r="E209" s="432"/>
      <c r="F209" s="35" t="s">
        <v>437</v>
      </c>
      <c r="G209" s="55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BP209" s="33"/>
      <c r="BQ209" s="41" t="s">
        <v>4568</v>
      </c>
    </row>
    <row r="210" spans="1:69" s="3" customFormat="1" ht="67.5" x14ac:dyDescent="0.25">
      <c r="A210" s="35" t="s">
        <v>409</v>
      </c>
      <c r="B210" s="36" t="s">
        <v>1734</v>
      </c>
      <c r="C210" s="432" t="s">
        <v>3677</v>
      </c>
      <c r="D210" s="432"/>
      <c r="E210" s="432"/>
      <c r="F210" s="35" t="s">
        <v>437</v>
      </c>
      <c r="G210" s="55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BP210" s="33"/>
      <c r="BQ210" s="41" t="s">
        <v>3677</v>
      </c>
    </row>
    <row r="211" spans="1:69" s="3" customFormat="1" ht="67.5" x14ac:dyDescent="0.25">
      <c r="A211" s="35" t="s">
        <v>411</v>
      </c>
      <c r="B211" s="36" t="s">
        <v>4569</v>
      </c>
      <c r="C211" s="432" t="s">
        <v>4570</v>
      </c>
      <c r="D211" s="432"/>
      <c r="E211" s="432"/>
      <c r="F211" s="35" t="s">
        <v>437</v>
      </c>
      <c r="G211" s="55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BP211" s="33"/>
      <c r="BQ211" s="41" t="s">
        <v>4570</v>
      </c>
    </row>
    <row r="212" spans="1:69" s="3" customFormat="1" ht="67.5" x14ac:dyDescent="0.25">
      <c r="A212" s="35" t="s">
        <v>413</v>
      </c>
      <c r="B212" s="36" t="s">
        <v>4571</v>
      </c>
      <c r="C212" s="432" t="s">
        <v>3246</v>
      </c>
      <c r="D212" s="432"/>
      <c r="E212" s="432"/>
      <c r="F212" s="35" t="s">
        <v>437</v>
      </c>
      <c r="G212" s="55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BP212" s="33"/>
      <c r="BQ212" s="41" t="s">
        <v>3246</v>
      </c>
    </row>
    <row r="213" spans="1:69" s="3" customFormat="1" ht="67.5" x14ac:dyDescent="0.25">
      <c r="A213" s="35" t="s">
        <v>415</v>
      </c>
      <c r="B213" s="36" t="s">
        <v>1778</v>
      </c>
      <c r="C213" s="432" t="s">
        <v>3247</v>
      </c>
      <c r="D213" s="432"/>
      <c r="E213" s="432"/>
      <c r="F213" s="35" t="s">
        <v>437</v>
      </c>
      <c r="G213" s="55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BP213" s="33"/>
      <c r="BQ213" s="41" t="s">
        <v>3247</v>
      </c>
    </row>
    <row r="214" spans="1:69" s="3" customFormat="1" ht="67.5" x14ac:dyDescent="0.25">
      <c r="A214" s="35" t="s">
        <v>417</v>
      </c>
      <c r="B214" s="36" t="s">
        <v>1801</v>
      </c>
      <c r="C214" s="432" t="s">
        <v>3248</v>
      </c>
      <c r="D214" s="432"/>
      <c r="E214" s="432"/>
      <c r="F214" s="35" t="s">
        <v>437</v>
      </c>
      <c r="G214" s="55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BP214" s="33"/>
      <c r="BQ214" s="41" t="s">
        <v>3248</v>
      </c>
    </row>
    <row r="215" spans="1:69" s="3" customFormat="1" ht="67.5" x14ac:dyDescent="0.25">
      <c r="A215" s="35" t="s">
        <v>426</v>
      </c>
      <c r="B215" s="36" t="s">
        <v>1778</v>
      </c>
      <c r="C215" s="432" t="s">
        <v>1822</v>
      </c>
      <c r="D215" s="432"/>
      <c r="E215" s="432"/>
      <c r="F215" s="35" t="s">
        <v>437</v>
      </c>
      <c r="G215" s="55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BP215" s="33"/>
      <c r="BQ215" s="41" t="s">
        <v>1822</v>
      </c>
    </row>
    <row r="216" spans="1:69" s="3" customFormat="1" ht="67.5" x14ac:dyDescent="0.25">
      <c r="A216" s="35" t="s">
        <v>428</v>
      </c>
      <c r="B216" s="36" t="s">
        <v>1778</v>
      </c>
      <c r="C216" s="432" t="s">
        <v>3296</v>
      </c>
      <c r="D216" s="432"/>
      <c r="E216" s="432"/>
      <c r="F216" s="35" t="s">
        <v>437</v>
      </c>
      <c r="G216" s="55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BP216" s="33"/>
      <c r="BQ216" s="41" t="s">
        <v>3296</v>
      </c>
    </row>
    <row r="217" spans="1:69" s="3" customFormat="1" ht="67.5" x14ac:dyDescent="0.25">
      <c r="A217" s="35" t="s">
        <v>434</v>
      </c>
      <c r="B217" s="36" t="s">
        <v>1780</v>
      </c>
      <c r="C217" s="432" t="s">
        <v>4572</v>
      </c>
      <c r="D217" s="432"/>
      <c r="E217" s="432"/>
      <c r="F217" s="35" t="s">
        <v>437</v>
      </c>
      <c r="G217" s="55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BP217" s="33"/>
      <c r="BQ217" s="41" t="s">
        <v>4572</v>
      </c>
    </row>
    <row r="218" spans="1:69" s="3" customFormat="1" ht="67.5" x14ac:dyDescent="0.25">
      <c r="A218" s="35" t="s">
        <v>438</v>
      </c>
      <c r="B218" s="36" t="s">
        <v>418</v>
      </c>
      <c r="C218" s="432" t="s">
        <v>419</v>
      </c>
      <c r="D218" s="432"/>
      <c r="E218" s="432"/>
      <c r="F218" s="35" t="s">
        <v>174</v>
      </c>
      <c r="G218" s="56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4573</v>
      </c>
      <c r="O218" s="39">
        <v>490</v>
      </c>
      <c r="BP218" s="33"/>
      <c r="BQ218" s="41" t="s">
        <v>419</v>
      </c>
    </row>
    <row r="219" spans="1:69" s="3" customFormat="1" ht="15" x14ac:dyDescent="0.25">
      <c r="A219" s="42"/>
      <c r="B219" s="43"/>
      <c r="C219" s="44" t="s">
        <v>4574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6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4575</v>
      </c>
      <c r="F220" s="49"/>
      <c r="G220" s="50"/>
      <c r="H220" s="51"/>
      <c r="I220" s="17"/>
      <c r="J220" s="17"/>
      <c r="K220" s="17"/>
      <c r="L220" s="52">
        <v>7712</v>
      </c>
      <c r="M220" s="53"/>
      <c r="N220" s="53"/>
      <c r="O220" s="54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4576</v>
      </c>
      <c r="F221" s="49"/>
      <c r="G221" s="50"/>
      <c r="H221" s="51"/>
      <c r="I221" s="17"/>
      <c r="J221" s="17"/>
      <c r="K221" s="17"/>
      <c r="L221" s="52">
        <v>4055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47</v>
      </c>
      <c r="F222" s="49"/>
      <c r="G222" s="50"/>
      <c r="H222" s="51"/>
      <c r="I222" s="17"/>
      <c r="J222" s="17"/>
      <c r="K222" s="17"/>
      <c r="L222" s="52">
        <v>21650</v>
      </c>
      <c r="M222" s="53"/>
      <c r="N222" s="53"/>
      <c r="O222" s="54"/>
      <c r="BP222" s="33"/>
      <c r="BQ222" s="41"/>
    </row>
    <row r="223" spans="1:69" s="3" customFormat="1" ht="67.5" x14ac:dyDescent="0.25">
      <c r="A223" s="35" t="s">
        <v>1457</v>
      </c>
      <c r="B223" s="36" t="s">
        <v>1734</v>
      </c>
      <c r="C223" s="432" t="s">
        <v>3244</v>
      </c>
      <c r="D223" s="432"/>
      <c r="E223" s="432"/>
      <c r="F223" s="35" t="s">
        <v>437</v>
      </c>
      <c r="G223" s="55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BP223" s="33"/>
      <c r="BQ223" s="41" t="s">
        <v>3244</v>
      </c>
    </row>
    <row r="224" spans="1:69" s="3" customFormat="1" ht="67.5" x14ac:dyDescent="0.25">
      <c r="A224" s="35" t="s">
        <v>450</v>
      </c>
      <c r="B224" s="36" t="s">
        <v>4569</v>
      </c>
      <c r="C224" s="432" t="s">
        <v>3246</v>
      </c>
      <c r="D224" s="432"/>
      <c r="E224" s="432"/>
      <c r="F224" s="35" t="s">
        <v>437</v>
      </c>
      <c r="G224" s="55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BP224" s="33"/>
      <c r="BQ224" s="41" t="s">
        <v>3246</v>
      </c>
    </row>
    <row r="225" spans="1:69" s="3" customFormat="1" ht="67.5" x14ac:dyDescent="0.25">
      <c r="A225" s="35" t="s">
        <v>1708</v>
      </c>
      <c r="B225" s="36" t="s">
        <v>1778</v>
      </c>
      <c r="C225" s="432" t="s">
        <v>3247</v>
      </c>
      <c r="D225" s="432"/>
      <c r="E225" s="432"/>
      <c r="F225" s="35" t="s">
        <v>437</v>
      </c>
      <c r="G225" s="55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BP225" s="33"/>
      <c r="BQ225" s="41" t="s">
        <v>3247</v>
      </c>
    </row>
    <row r="226" spans="1:69" s="3" customFormat="1" ht="67.5" x14ac:dyDescent="0.25">
      <c r="A226" s="35" t="s">
        <v>462</v>
      </c>
      <c r="B226" s="36" t="s">
        <v>1801</v>
      </c>
      <c r="C226" s="432" t="s">
        <v>3248</v>
      </c>
      <c r="D226" s="432"/>
      <c r="E226" s="432"/>
      <c r="F226" s="35" t="s">
        <v>437</v>
      </c>
      <c r="G226" s="55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BP226" s="33"/>
      <c r="BQ226" s="41" t="s">
        <v>3248</v>
      </c>
    </row>
    <row r="227" spans="1:69" s="3" customFormat="1" ht="67.5" x14ac:dyDescent="0.25">
      <c r="A227" s="35" t="s">
        <v>464</v>
      </c>
      <c r="B227" s="36" t="s">
        <v>1778</v>
      </c>
      <c r="C227" s="432" t="s">
        <v>1822</v>
      </c>
      <c r="D227" s="432"/>
      <c r="E227" s="432"/>
      <c r="F227" s="35" t="s">
        <v>437</v>
      </c>
      <c r="G227" s="55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BP227" s="33"/>
      <c r="BQ227" s="41" t="s">
        <v>1822</v>
      </c>
    </row>
    <row r="228" spans="1:69" s="3" customFormat="1" ht="67.5" x14ac:dyDescent="0.25">
      <c r="A228" s="35" t="s">
        <v>466</v>
      </c>
      <c r="B228" s="36" t="s">
        <v>1767</v>
      </c>
      <c r="C228" s="432" t="s">
        <v>1768</v>
      </c>
      <c r="D228" s="432"/>
      <c r="E228" s="432"/>
      <c r="F228" s="35" t="s">
        <v>437</v>
      </c>
      <c r="G228" s="55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BP228" s="33"/>
      <c r="BQ228" s="41" t="s">
        <v>1768</v>
      </c>
    </row>
    <row r="229" spans="1:69" s="3" customFormat="1" ht="67.5" x14ac:dyDescent="0.25">
      <c r="A229" s="35" t="s">
        <v>469</v>
      </c>
      <c r="B229" s="36" t="s">
        <v>1757</v>
      </c>
      <c r="C229" s="432" t="s">
        <v>1758</v>
      </c>
      <c r="D229" s="432"/>
      <c r="E229" s="432"/>
      <c r="F229" s="35" t="s">
        <v>238</v>
      </c>
      <c r="G229" s="56">
        <v>6.15</v>
      </c>
      <c r="H229" s="39" t="s">
        <v>1759</v>
      </c>
      <c r="I229" s="39" t="s">
        <v>1760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4577</v>
      </c>
      <c r="O229" s="39">
        <v>31746</v>
      </c>
      <c r="BP229" s="33"/>
      <c r="BQ229" s="41" t="s">
        <v>1758</v>
      </c>
    </row>
    <row r="230" spans="1:69" s="3" customFormat="1" ht="15" x14ac:dyDescent="0.25">
      <c r="A230" s="42"/>
      <c r="B230" s="43"/>
      <c r="C230" s="44" t="s">
        <v>4578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4579</v>
      </c>
      <c r="F231" s="49"/>
      <c r="G231" s="50"/>
      <c r="H231" s="51"/>
      <c r="I231" s="17"/>
      <c r="J231" s="17"/>
      <c r="K231" s="17"/>
      <c r="L231" s="52">
        <v>77186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4580</v>
      </c>
      <c r="F232" s="49"/>
      <c r="G232" s="50"/>
      <c r="H232" s="51"/>
      <c r="I232" s="17"/>
      <c r="J232" s="17"/>
      <c r="K232" s="17"/>
      <c r="L232" s="52">
        <v>40582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242495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478</v>
      </c>
      <c r="B234" s="36" t="s">
        <v>1765</v>
      </c>
      <c r="C234" s="432" t="s">
        <v>4163</v>
      </c>
      <c r="D234" s="432"/>
      <c r="E234" s="432"/>
      <c r="F234" s="35" t="s">
        <v>265</v>
      </c>
      <c r="G234" s="56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BP234" s="33"/>
      <c r="BQ234" s="41" t="s">
        <v>4163</v>
      </c>
    </row>
    <row r="235" spans="1:69" s="3" customFormat="1" ht="15" x14ac:dyDescent="0.25">
      <c r="A235" s="42"/>
      <c r="B235" s="43"/>
      <c r="C235" s="44" t="s">
        <v>4581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480</v>
      </c>
      <c r="B236" s="36" t="s">
        <v>2286</v>
      </c>
      <c r="C236" s="432" t="s">
        <v>1774</v>
      </c>
      <c r="D236" s="432"/>
      <c r="E236" s="432"/>
      <c r="F236" s="35" t="s">
        <v>437</v>
      </c>
      <c r="G236" s="55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BP236" s="33"/>
      <c r="BQ236" s="41" t="s">
        <v>1774</v>
      </c>
    </row>
    <row r="237" spans="1:69" s="3" customFormat="1" ht="15" x14ac:dyDescent="0.25">
      <c r="A237" s="42"/>
      <c r="B237" s="43"/>
      <c r="C237" s="44" t="s">
        <v>4582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7.5" x14ac:dyDescent="0.25">
      <c r="A238" s="35" t="s">
        <v>482</v>
      </c>
      <c r="B238" s="36" t="s">
        <v>1771</v>
      </c>
      <c r="C238" s="432" t="s">
        <v>2779</v>
      </c>
      <c r="D238" s="432"/>
      <c r="E238" s="432"/>
      <c r="F238" s="35" t="s">
        <v>437</v>
      </c>
      <c r="G238" s="55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BP238" s="33"/>
      <c r="BQ238" s="41" t="s">
        <v>2779</v>
      </c>
    </row>
    <row r="239" spans="1:69" s="3" customFormat="1" ht="67.5" x14ac:dyDescent="0.25">
      <c r="A239" s="35" t="s">
        <v>484</v>
      </c>
      <c r="B239" s="36" t="s">
        <v>1741</v>
      </c>
      <c r="C239" s="432" t="s">
        <v>4164</v>
      </c>
      <c r="D239" s="432"/>
      <c r="E239" s="432"/>
      <c r="F239" s="35" t="s">
        <v>437</v>
      </c>
      <c r="G239" s="55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BP239" s="33"/>
      <c r="BQ239" s="41" t="s">
        <v>4164</v>
      </c>
    </row>
    <row r="240" spans="1:69" s="3" customFormat="1" ht="67.5" x14ac:dyDescent="0.25">
      <c r="A240" s="35" t="s">
        <v>486</v>
      </c>
      <c r="B240" s="36" t="s">
        <v>1743</v>
      </c>
      <c r="C240" s="432" t="s">
        <v>3258</v>
      </c>
      <c r="D240" s="432"/>
      <c r="E240" s="432"/>
      <c r="F240" s="35" t="s">
        <v>437</v>
      </c>
      <c r="G240" s="55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BP240" s="33"/>
      <c r="BQ240" s="41" t="s">
        <v>3258</v>
      </c>
    </row>
    <row r="241" spans="1:69" s="3" customFormat="1" ht="67.5" x14ac:dyDescent="0.25">
      <c r="A241" s="35" t="s">
        <v>487</v>
      </c>
      <c r="B241" s="36" t="s">
        <v>1737</v>
      </c>
      <c r="C241" s="432" t="s">
        <v>3259</v>
      </c>
      <c r="D241" s="432"/>
      <c r="E241" s="432"/>
      <c r="F241" s="35" t="s">
        <v>437</v>
      </c>
      <c r="G241" s="55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BP241" s="33"/>
      <c r="BQ241" s="41" t="s">
        <v>3259</v>
      </c>
    </row>
    <row r="242" spans="1:69" s="3" customFormat="1" ht="67.5" x14ac:dyDescent="0.25">
      <c r="A242" s="35" t="s">
        <v>488</v>
      </c>
      <c r="B242" s="36" t="s">
        <v>3518</v>
      </c>
      <c r="C242" s="432" t="s">
        <v>2839</v>
      </c>
      <c r="D242" s="432"/>
      <c r="E242" s="432"/>
      <c r="F242" s="35" t="s">
        <v>437</v>
      </c>
      <c r="G242" s="55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BP242" s="33"/>
      <c r="BQ242" s="41" t="s">
        <v>2839</v>
      </c>
    </row>
    <row r="243" spans="1:69" s="3" customFormat="1" ht="67.5" x14ac:dyDescent="0.25">
      <c r="A243" s="35" t="s">
        <v>490</v>
      </c>
      <c r="B243" s="36" t="s">
        <v>3518</v>
      </c>
      <c r="C243" s="432" t="s">
        <v>3261</v>
      </c>
      <c r="D243" s="432"/>
      <c r="E243" s="432"/>
      <c r="F243" s="35" t="s">
        <v>437</v>
      </c>
      <c r="G243" s="55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BP243" s="33"/>
      <c r="BQ243" s="41" t="s">
        <v>3261</v>
      </c>
    </row>
    <row r="244" spans="1:69" s="3" customFormat="1" ht="67.5" x14ac:dyDescent="0.25">
      <c r="A244" s="35" t="s">
        <v>492</v>
      </c>
      <c r="B244" s="36" t="s">
        <v>3518</v>
      </c>
      <c r="C244" s="432" t="s">
        <v>3262</v>
      </c>
      <c r="D244" s="432"/>
      <c r="E244" s="432"/>
      <c r="F244" s="35" t="s">
        <v>437</v>
      </c>
      <c r="G244" s="55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BP244" s="33"/>
      <c r="BQ244" s="41" t="s">
        <v>3262</v>
      </c>
    </row>
    <row r="245" spans="1:69" s="3" customFormat="1" ht="67.5" x14ac:dyDescent="0.25">
      <c r="A245" s="35" t="s">
        <v>493</v>
      </c>
      <c r="B245" s="36" t="s">
        <v>1778</v>
      </c>
      <c r="C245" s="432" t="s">
        <v>1884</v>
      </c>
      <c r="D245" s="432"/>
      <c r="E245" s="432"/>
      <c r="F245" s="35" t="s">
        <v>437</v>
      </c>
      <c r="G245" s="55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BP245" s="33"/>
      <c r="BQ245" s="41" t="s">
        <v>1884</v>
      </c>
    </row>
    <row r="246" spans="1:69" s="3" customFormat="1" ht="15" x14ac:dyDescent="0.25">
      <c r="A246" s="434" t="s">
        <v>4166</v>
      </c>
      <c r="B246" s="435"/>
      <c r="C246" s="435"/>
      <c r="D246" s="435"/>
      <c r="E246" s="435"/>
      <c r="F246" s="435"/>
      <c r="G246" s="435"/>
      <c r="H246" s="435"/>
      <c r="I246" s="435"/>
      <c r="J246" s="435"/>
      <c r="K246" s="435"/>
      <c r="L246" s="435"/>
      <c r="M246" s="435"/>
      <c r="N246" s="435"/>
      <c r="O246" s="436"/>
      <c r="BP246" s="33" t="s">
        <v>4166</v>
      </c>
      <c r="BQ246" s="41"/>
    </row>
    <row r="247" spans="1:69" s="3" customFormat="1" ht="67.5" x14ac:dyDescent="0.25">
      <c r="A247" s="35" t="s">
        <v>494</v>
      </c>
      <c r="B247" s="36" t="s">
        <v>1717</v>
      </c>
      <c r="C247" s="432" t="s">
        <v>1718</v>
      </c>
      <c r="D247" s="432"/>
      <c r="E247" s="432"/>
      <c r="F247" s="35" t="s">
        <v>374</v>
      </c>
      <c r="G247" s="59">
        <v>5.1546200000000004</v>
      </c>
      <c r="H247" s="39" t="s">
        <v>1719</v>
      </c>
      <c r="I247" s="39" t="s">
        <v>1720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4583</v>
      </c>
      <c r="O247" s="39">
        <v>3287</v>
      </c>
      <c r="BP247" s="33"/>
      <c r="BQ247" s="41" t="s">
        <v>1718</v>
      </c>
    </row>
    <row r="248" spans="1:69" s="3" customFormat="1" ht="15" x14ac:dyDescent="0.25">
      <c r="A248" s="42"/>
      <c r="B248" s="43"/>
      <c r="C248" s="44" t="s">
        <v>4584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4585</v>
      </c>
      <c r="F249" s="49"/>
      <c r="G249" s="50"/>
      <c r="H249" s="51"/>
      <c r="I249" s="17"/>
      <c r="J249" s="17"/>
      <c r="K249" s="17"/>
      <c r="L249" s="52">
        <v>116701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4586</v>
      </c>
      <c r="F250" s="49"/>
      <c r="G250" s="50"/>
      <c r="H250" s="51"/>
      <c r="I250" s="17"/>
      <c r="J250" s="17"/>
      <c r="K250" s="17"/>
      <c r="L250" s="52">
        <v>61358</v>
      </c>
      <c r="M250" s="53"/>
      <c r="N250" s="53"/>
      <c r="O250" s="54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325038</v>
      </c>
      <c r="M251" s="53"/>
      <c r="N251" s="53"/>
      <c r="O251" s="54"/>
      <c r="BP251" s="33"/>
      <c r="BQ251" s="41"/>
    </row>
    <row r="252" spans="1:69" s="3" customFormat="1" ht="67.5" x14ac:dyDescent="0.25">
      <c r="A252" s="35" t="s">
        <v>495</v>
      </c>
      <c r="B252" s="36" t="s">
        <v>1701</v>
      </c>
      <c r="C252" s="432" t="s">
        <v>4171</v>
      </c>
      <c r="D252" s="432"/>
      <c r="E252" s="432"/>
      <c r="F252" s="35" t="s">
        <v>265</v>
      </c>
      <c r="G252" s="55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BP252" s="33"/>
      <c r="BQ252" s="41" t="s">
        <v>4171</v>
      </c>
    </row>
    <row r="253" spans="1:69" s="3" customFormat="1" ht="15" x14ac:dyDescent="0.25">
      <c r="A253" s="42"/>
      <c r="B253" s="43"/>
      <c r="C253" s="44" t="s">
        <v>4560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67.5" x14ac:dyDescent="0.25">
      <c r="A254" s="35" t="s">
        <v>496</v>
      </c>
      <c r="B254" s="36" t="s">
        <v>1833</v>
      </c>
      <c r="C254" s="432" t="s">
        <v>4587</v>
      </c>
      <c r="D254" s="432"/>
      <c r="E254" s="432"/>
      <c r="F254" s="35" t="s">
        <v>437</v>
      </c>
      <c r="G254" s="55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BP254" s="33"/>
      <c r="BQ254" s="41" t="s">
        <v>4587</v>
      </c>
    </row>
    <row r="255" spans="1:69" s="3" customFormat="1" ht="67.5" x14ac:dyDescent="0.25">
      <c r="A255" s="35" t="s">
        <v>498</v>
      </c>
      <c r="B255" s="36" t="s">
        <v>1701</v>
      </c>
      <c r="C255" s="432" t="s">
        <v>4151</v>
      </c>
      <c r="D255" s="432"/>
      <c r="E255" s="432"/>
      <c r="F255" s="35" t="s">
        <v>437</v>
      </c>
      <c r="G255" s="55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BP255" s="33"/>
      <c r="BQ255" s="41" t="s">
        <v>4151</v>
      </c>
    </row>
    <row r="256" spans="1:69" s="3" customFormat="1" ht="67.5" x14ac:dyDescent="0.25">
      <c r="A256" s="35" t="s">
        <v>500</v>
      </c>
      <c r="B256" s="36" t="s">
        <v>1701</v>
      </c>
      <c r="C256" s="432" t="s">
        <v>2752</v>
      </c>
      <c r="D256" s="432"/>
      <c r="E256" s="432"/>
      <c r="F256" s="35" t="s">
        <v>437</v>
      </c>
      <c r="G256" s="55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BP256" s="33"/>
      <c r="BQ256" s="41" t="s">
        <v>2752</v>
      </c>
    </row>
    <row r="257" spans="1:69" s="3" customFormat="1" ht="67.5" x14ac:dyDescent="0.25">
      <c r="A257" s="35" t="s">
        <v>502</v>
      </c>
      <c r="B257" s="36" t="s">
        <v>1701</v>
      </c>
      <c r="C257" s="432" t="s">
        <v>4588</v>
      </c>
      <c r="D257" s="432"/>
      <c r="E257" s="432"/>
      <c r="F257" s="35" t="s">
        <v>437</v>
      </c>
      <c r="G257" s="55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BP257" s="33"/>
      <c r="BQ257" s="41" t="s">
        <v>4588</v>
      </c>
    </row>
    <row r="258" spans="1:69" s="3" customFormat="1" ht="67.5" x14ac:dyDescent="0.25">
      <c r="A258" s="35" t="s">
        <v>504</v>
      </c>
      <c r="B258" s="36" t="s">
        <v>1791</v>
      </c>
      <c r="C258" s="432" t="s">
        <v>4155</v>
      </c>
      <c r="D258" s="432"/>
      <c r="E258" s="432"/>
      <c r="F258" s="35" t="s">
        <v>437</v>
      </c>
      <c r="G258" s="55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BP258" s="33"/>
      <c r="BQ258" s="41" t="s">
        <v>4155</v>
      </c>
    </row>
    <row r="259" spans="1:69" s="3" customFormat="1" ht="67.5" x14ac:dyDescent="0.25">
      <c r="A259" s="35" t="s">
        <v>506</v>
      </c>
      <c r="B259" s="36" t="s">
        <v>1776</v>
      </c>
      <c r="C259" s="432" t="s">
        <v>3231</v>
      </c>
      <c r="D259" s="432"/>
      <c r="E259" s="432"/>
      <c r="F259" s="35" t="s">
        <v>437</v>
      </c>
      <c r="G259" s="55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BP259" s="33"/>
      <c r="BQ259" s="41" t="s">
        <v>3231</v>
      </c>
    </row>
    <row r="260" spans="1:69" s="3" customFormat="1" ht="67.5" x14ac:dyDescent="0.25">
      <c r="A260" s="35" t="s">
        <v>508</v>
      </c>
      <c r="B260" s="36" t="s">
        <v>1778</v>
      </c>
      <c r="C260" s="432" t="s">
        <v>3288</v>
      </c>
      <c r="D260" s="432"/>
      <c r="E260" s="432"/>
      <c r="F260" s="35" t="s">
        <v>437</v>
      </c>
      <c r="G260" s="55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BP260" s="33"/>
      <c r="BQ260" s="41" t="s">
        <v>3288</v>
      </c>
    </row>
    <row r="261" spans="1:69" s="3" customFormat="1" ht="67.5" x14ac:dyDescent="0.25">
      <c r="A261" s="35" t="s">
        <v>510</v>
      </c>
      <c r="B261" s="36" t="s">
        <v>1780</v>
      </c>
      <c r="C261" s="432" t="s">
        <v>3233</v>
      </c>
      <c r="D261" s="432"/>
      <c r="E261" s="432"/>
      <c r="F261" s="35" t="s">
        <v>437</v>
      </c>
      <c r="G261" s="55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BP261" s="33"/>
      <c r="BQ261" s="41" t="s">
        <v>3233</v>
      </c>
    </row>
    <row r="262" spans="1:69" s="3" customFormat="1" ht="67.5" x14ac:dyDescent="0.25">
      <c r="A262" s="35" t="s">
        <v>511</v>
      </c>
      <c r="B262" s="36" t="s">
        <v>1727</v>
      </c>
      <c r="C262" s="432" t="s">
        <v>1728</v>
      </c>
      <c r="D262" s="432"/>
      <c r="E262" s="432"/>
      <c r="F262" s="35" t="s">
        <v>174</v>
      </c>
      <c r="G262" s="55">
        <v>6</v>
      </c>
      <c r="H262" s="39" t="s">
        <v>1729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4564</v>
      </c>
      <c r="O262" s="39">
        <v>3465</v>
      </c>
      <c r="BP262" s="33"/>
      <c r="BQ262" s="41" t="s">
        <v>1728</v>
      </c>
    </row>
    <row r="263" spans="1:69" s="3" customFormat="1" ht="15" x14ac:dyDescent="0.25">
      <c r="A263" s="42"/>
      <c r="B263" s="43"/>
      <c r="C263" s="44" t="s">
        <v>4565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4566</v>
      </c>
      <c r="F264" s="49"/>
      <c r="G264" s="50"/>
      <c r="H264" s="51"/>
      <c r="I264" s="17"/>
      <c r="J264" s="17"/>
      <c r="K264" s="17"/>
      <c r="L264" s="52">
        <v>62528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4567</v>
      </c>
      <c r="F265" s="49"/>
      <c r="G265" s="50"/>
      <c r="H265" s="51"/>
      <c r="I265" s="17"/>
      <c r="J265" s="17"/>
      <c r="K265" s="17"/>
      <c r="L265" s="52">
        <v>32876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175028</v>
      </c>
      <c r="M266" s="53"/>
      <c r="N266" s="53"/>
      <c r="O266" s="54"/>
      <c r="BP266" s="33"/>
      <c r="BQ266" s="41"/>
    </row>
    <row r="267" spans="1:69" s="3" customFormat="1" ht="67.5" x14ac:dyDescent="0.25">
      <c r="A267" s="35" t="s">
        <v>515</v>
      </c>
      <c r="B267" s="36" t="s">
        <v>1734</v>
      </c>
      <c r="C267" s="432" t="s">
        <v>4568</v>
      </c>
      <c r="D267" s="432"/>
      <c r="E267" s="432"/>
      <c r="F267" s="35" t="s">
        <v>437</v>
      </c>
      <c r="G267" s="55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BP267" s="33"/>
      <c r="BQ267" s="41" t="s">
        <v>4568</v>
      </c>
    </row>
    <row r="268" spans="1:69" s="3" customFormat="1" ht="67.5" x14ac:dyDescent="0.25">
      <c r="A268" s="35" t="s">
        <v>517</v>
      </c>
      <c r="B268" s="36" t="s">
        <v>1734</v>
      </c>
      <c r="C268" s="432" t="s">
        <v>3677</v>
      </c>
      <c r="D268" s="432"/>
      <c r="E268" s="432"/>
      <c r="F268" s="35" t="s">
        <v>437</v>
      </c>
      <c r="G268" s="55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BP268" s="33"/>
      <c r="BQ268" s="41" t="s">
        <v>3677</v>
      </c>
    </row>
    <row r="269" spans="1:69" s="3" customFormat="1" ht="67.5" x14ac:dyDescent="0.25">
      <c r="A269" s="35" t="s">
        <v>522</v>
      </c>
      <c r="B269" s="36" t="s">
        <v>1737</v>
      </c>
      <c r="C269" s="432" t="s">
        <v>4570</v>
      </c>
      <c r="D269" s="432"/>
      <c r="E269" s="432"/>
      <c r="F269" s="35" t="s">
        <v>437</v>
      </c>
      <c r="G269" s="55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BP269" s="33"/>
      <c r="BQ269" s="41" t="s">
        <v>4570</v>
      </c>
    </row>
    <row r="270" spans="1:69" s="3" customFormat="1" ht="67.5" x14ac:dyDescent="0.25">
      <c r="A270" s="35" t="s">
        <v>1785</v>
      </c>
      <c r="B270" s="36" t="s">
        <v>1769</v>
      </c>
      <c r="C270" s="432" t="s">
        <v>3246</v>
      </c>
      <c r="D270" s="432"/>
      <c r="E270" s="432"/>
      <c r="F270" s="35" t="s">
        <v>437</v>
      </c>
      <c r="G270" s="55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BP270" s="33"/>
      <c r="BQ270" s="41" t="s">
        <v>3246</v>
      </c>
    </row>
    <row r="271" spans="1:69" s="3" customFormat="1" ht="67.5" x14ac:dyDescent="0.25">
      <c r="A271" s="35" t="s">
        <v>529</v>
      </c>
      <c r="B271" s="36" t="s">
        <v>1778</v>
      </c>
      <c r="C271" s="432" t="s">
        <v>3247</v>
      </c>
      <c r="D271" s="432"/>
      <c r="E271" s="432"/>
      <c r="F271" s="35" t="s">
        <v>437</v>
      </c>
      <c r="G271" s="55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BP271" s="33"/>
      <c r="BQ271" s="41" t="s">
        <v>3247</v>
      </c>
    </row>
    <row r="272" spans="1:69" s="3" customFormat="1" ht="67.5" x14ac:dyDescent="0.25">
      <c r="A272" s="35" t="s">
        <v>531</v>
      </c>
      <c r="B272" s="36" t="s">
        <v>1801</v>
      </c>
      <c r="C272" s="432" t="s">
        <v>3248</v>
      </c>
      <c r="D272" s="432"/>
      <c r="E272" s="432"/>
      <c r="F272" s="35" t="s">
        <v>437</v>
      </c>
      <c r="G272" s="55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BP272" s="33"/>
      <c r="BQ272" s="41" t="s">
        <v>3248</v>
      </c>
    </row>
    <row r="273" spans="1:69" s="3" customFormat="1" ht="67.5" x14ac:dyDescent="0.25">
      <c r="A273" s="35" t="s">
        <v>533</v>
      </c>
      <c r="B273" s="36" t="s">
        <v>1778</v>
      </c>
      <c r="C273" s="432" t="s">
        <v>1822</v>
      </c>
      <c r="D273" s="432"/>
      <c r="E273" s="432"/>
      <c r="F273" s="35" t="s">
        <v>437</v>
      </c>
      <c r="G273" s="55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BP273" s="33"/>
      <c r="BQ273" s="41" t="s">
        <v>1822</v>
      </c>
    </row>
    <row r="274" spans="1:69" s="3" customFormat="1" ht="67.5" x14ac:dyDescent="0.25">
      <c r="A274" s="35" t="s">
        <v>541</v>
      </c>
      <c r="B274" s="36" t="s">
        <v>1778</v>
      </c>
      <c r="C274" s="432" t="s">
        <v>4589</v>
      </c>
      <c r="D274" s="432"/>
      <c r="E274" s="432"/>
      <c r="F274" s="35" t="s">
        <v>437</v>
      </c>
      <c r="G274" s="55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BP274" s="33"/>
      <c r="BQ274" s="41" t="s">
        <v>4589</v>
      </c>
    </row>
    <row r="275" spans="1:69" s="3" customFormat="1" ht="67.5" x14ac:dyDescent="0.25">
      <c r="A275" s="35" t="s">
        <v>544</v>
      </c>
      <c r="B275" s="36" t="s">
        <v>1780</v>
      </c>
      <c r="C275" s="432" t="s">
        <v>4572</v>
      </c>
      <c r="D275" s="432"/>
      <c r="E275" s="432"/>
      <c r="F275" s="35" t="s">
        <v>437</v>
      </c>
      <c r="G275" s="55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BP275" s="33"/>
      <c r="BQ275" s="41" t="s">
        <v>4572</v>
      </c>
    </row>
    <row r="276" spans="1:69" s="3" customFormat="1" ht="67.5" x14ac:dyDescent="0.25">
      <c r="A276" s="35" t="s">
        <v>546</v>
      </c>
      <c r="B276" s="36" t="s">
        <v>1727</v>
      </c>
      <c r="C276" s="432" t="s">
        <v>1728</v>
      </c>
      <c r="D276" s="432"/>
      <c r="E276" s="432"/>
      <c r="F276" s="35" t="s">
        <v>174</v>
      </c>
      <c r="G276" s="56">
        <v>0.48</v>
      </c>
      <c r="H276" s="39" t="s">
        <v>1729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4590</v>
      </c>
      <c r="O276" s="39">
        <v>277</v>
      </c>
      <c r="BP276" s="33"/>
      <c r="BQ276" s="41" t="s">
        <v>1728</v>
      </c>
    </row>
    <row r="277" spans="1:69" s="3" customFormat="1" ht="15" x14ac:dyDescent="0.25">
      <c r="A277" s="42"/>
      <c r="B277" s="43"/>
      <c r="C277" s="44" t="s">
        <v>1552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4591</v>
      </c>
      <c r="F278" s="49"/>
      <c r="G278" s="50"/>
      <c r="H278" s="51"/>
      <c r="I278" s="17"/>
      <c r="J278" s="17"/>
      <c r="K278" s="17"/>
      <c r="L278" s="52">
        <v>5002</v>
      </c>
      <c r="M278" s="53"/>
      <c r="N278" s="53"/>
      <c r="O278" s="54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4592</v>
      </c>
      <c r="F279" s="49"/>
      <c r="G279" s="50"/>
      <c r="H279" s="51"/>
      <c r="I279" s="17"/>
      <c r="J279" s="17"/>
      <c r="K279" s="17"/>
      <c r="L279" s="52">
        <v>2630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47</v>
      </c>
      <c r="F280" s="49"/>
      <c r="G280" s="50"/>
      <c r="H280" s="51"/>
      <c r="I280" s="17"/>
      <c r="J280" s="17"/>
      <c r="K280" s="17"/>
      <c r="L280" s="52">
        <v>14002</v>
      </c>
      <c r="M280" s="53"/>
      <c r="N280" s="53"/>
      <c r="O280" s="54"/>
      <c r="BP280" s="33"/>
      <c r="BQ280" s="41"/>
    </row>
    <row r="281" spans="1:69" s="3" customFormat="1" ht="67.5" x14ac:dyDescent="0.25">
      <c r="A281" s="35" t="s">
        <v>554</v>
      </c>
      <c r="B281" s="36" t="s">
        <v>1734</v>
      </c>
      <c r="C281" s="432" t="s">
        <v>3244</v>
      </c>
      <c r="D281" s="432"/>
      <c r="E281" s="432"/>
      <c r="F281" s="35" t="s">
        <v>437</v>
      </c>
      <c r="G281" s="55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BP281" s="33"/>
      <c r="BQ281" s="41" t="s">
        <v>3244</v>
      </c>
    </row>
    <row r="282" spans="1:69" s="3" customFormat="1" ht="67.5" x14ac:dyDescent="0.25">
      <c r="A282" s="35" t="s">
        <v>556</v>
      </c>
      <c r="B282" s="36" t="s">
        <v>1769</v>
      </c>
      <c r="C282" s="432" t="s">
        <v>3246</v>
      </c>
      <c r="D282" s="432"/>
      <c r="E282" s="432"/>
      <c r="F282" s="35" t="s">
        <v>437</v>
      </c>
      <c r="G282" s="55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BP282" s="33"/>
      <c r="BQ282" s="41" t="s">
        <v>3246</v>
      </c>
    </row>
    <row r="283" spans="1:69" s="3" customFormat="1" ht="67.5" x14ac:dyDescent="0.25">
      <c r="A283" s="35" t="s">
        <v>558</v>
      </c>
      <c r="B283" s="36" t="s">
        <v>1778</v>
      </c>
      <c r="C283" s="432" t="s">
        <v>3247</v>
      </c>
      <c r="D283" s="432"/>
      <c r="E283" s="432"/>
      <c r="F283" s="35" t="s">
        <v>437</v>
      </c>
      <c r="G283" s="55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BP283" s="33"/>
      <c r="BQ283" s="41" t="s">
        <v>3247</v>
      </c>
    </row>
    <row r="284" spans="1:69" s="3" customFormat="1" ht="67.5" x14ac:dyDescent="0.25">
      <c r="A284" s="35" t="s">
        <v>567</v>
      </c>
      <c r="B284" s="36" t="s">
        <v>1801</v>
      </c>
      <c r="C284" s="432" t="s">
        <v>3248</v>
      </c>
      <c r="D284" s="432"/>
      <c r="E284" s="432"/>
      <c r="F284" s="35" t="s">
        <v>437</v>
      </c>
      <c r="G284" s="55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BP284" s="33"/>
      <c r="BQ284" s="41" t="s">
        <v>3248</v>
      </c>
    </row>
    <row r="285" spans="1:69" s="3" customFormat="1" ht="67.5" x14ac:dyDescent="0.25">
      <c r="A285" s="35" t="s">
        <v>569</v>
      </c>
      <c r="B285" s="36" t="s">
        <v>1778</v>
      </c>
      <c r="C285" s="432" t="s">
        <v>1822</v>
      </c>
      <c r="D285" s="432"/>
      <c r="E285" s="432"/>
      <c r="F285" s="35" t="s">
        <v>437</v>
      </c>
      <c r="G285" s="55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BP285" s="33"/>
      <c r="BQ285" s="41" t="s">
        <v>1822</v>
      </c>
    </row>
    <row r="286" spans="1:69" s="3" customFormat="1" ht="67.5" x14ac:dyDescent="0.25">
      <c r="A286" s="35" t="s">
        <v>1808</v>
      </c>
      <c r="B286" s="36" t="s">
        <v>1757</v>
      </c>
      <c r="C286" s="432" t="s">
        <v>1758</v>
      </c>
      <c r="D286" s="432"/>
      <c r="E286" s="432"/>
      <c r="F286" s="35" t="s">
        <v>238</v>
      </c>
      <c r="G286" s="38">
        <v>16.399999999999999</v>
      </c>
      <c r="H286" s="39" t="s">
        <v>1759</v>
      </c>
      <c r="I286" s="39" t="s">
        <v>1760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4593</v>
      </c>
      <c r="O286" s="39">
        <v>84659</v>
      </c>
      <c r="BP286" s="33"/>
      <c r="BQ286" s="41" t="s">
        <v>1758</v>
      </c>
    </row>
    <row r="287" spans="1:69" s="3" customFormat="1" ht="15" x14ac:dyDescent="0.25">
      <c r="A287" s="42"/>
      <c r="B287" s="43"/>
      <c r="C287" s="44" t="s">
        <v>4594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5" x14ac:dyDescent="0.25">
      <c r="A288" s="47"/>
      <c r="B288" s="48"/>
      <c r="C288" s="48"/>
      <c r="D288" s="48"/>
      <c r="E288" s="49" t="s">
        <v>4595</v>
      </c>
      <c r="F288" s="49"/>
      <c r="G288" s="50"/>
      <c r="H288" s="51"/>
      <c r="I288" s="17"/>
      <c r="J288" s="17"/>
      <c r="K288" s="17"/>
      <c r="L288" s="52">
        <v>205828</v>
      </c>
      <c r="M288" s="53"/>
      <c r="N288" s="53"/>
      <c r="O288" s="54"/>
      <c r="BP288" s="33"/>
      <c r="BQ288" s="41"/>
    </row>
    <row r="289" spans="1:70" s="3" customFormat="1" ht="15" x14ac:dyDescent="0.25">
      <c r="A289" s="47"/>
      <c r="B289" s="48"/>
      <c r="C289" s="48"/>
      <c r="D289" s="48"/>
      <c r="E289" s="49" t="s">
        <v>4596</v>
      </c>
      <c r="F289" s="49"/>
      <c r="G289" s="50"/>
      <c r="H289" s="51"/>
      <c r="I289" s="17"/>
      <c r="J289" s="17"/>
      <c r="K289" s="17"/>
      <c r="L289" s="52">
        <v>108219</v>
      </c>
      <c r="M289" s="53"/>
      <c r="N289" s="53"/>
      <c r="O289" s="54"/>
      <c r="BP289" s="33"/>
      <c r="BQ289" s="41"/>
    </row>
    <row r="290" spans="1:70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646653</v>
      </c>
      <c r="M290" s="53"/>
      <c r="N290" s="53"/>
      <c r="O290" s="54"/>
      <c r="BP290" s="33"/>
      <c r="BQ290" s="41"/>
    </row>
    <row r="291" spans="1:70" s="3" customFormat="1" ht="67.5" x14ac:dyDescent="0.25">
      <c r="A291" s="35" t="s">
        <v>577</v>
      </c>
      <c r="B291" s="36" t="s">
        <v>2281</v>
      </c>
      <c r="C291" s="432" t="s">
        <v>4183</v>
      </c>
      <c r="D291" s="432"/>
      <c r="E291" s="432"/>
      <c r="F291" s="35" t="s">
        <v>265</v>
      </c>
      <c r="G291" s="38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BP291" s="33"/>
      <c r="BQ291" s="41" t="s">
        <v>4183</v>
      </c>
    </row>
    <row r="292" spans="1:70" s="3" customFormat="1" ht="15" x14ac:dyDescent="0.25">
      <c r="A292" s="42"/>
      <c r="B292" s="43"/>
      <c r="C292" s="44" t="s">
        <v>4597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70" s="3" customFormat="1" ht="67.5" x14ac:dyDescent="0.25">
      <c r="A293" s="35" t="s">
        <v>1812</v>
      </c>
      <c r="B293" s="36" t="s">
        <v>2286</v>
      </c>
      <c r="C293" s="432" t="s">
        <v>4598</v>
      </c>
      <c r="D293" s="432"/>
      <c r="E293" s="432"/>
      <c r="F293" s="35" t="s">
        <v>437</v>
      </c>
      <c r="G293" s="55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BP293" s="33"/>
      <c r="BQ293" s="41" t="s">
        <v>4598</v>
      </c>
    </row>
    <row r="294" spans="1:70" s="3" customFormat="1" ht="15" x14ac:dyDescent="0.25">
      <c r="A294" s="42"/>
      <c r="B294" s="43"/>
      <c r="C294" s="44" t="s">
        <v>4582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70" s="3" customFormat="1" ht="67.5" x14ac:dyDescent="0.25">
      <c r="A295" s="35" t="s">
        <v>588</v>
      </c>
      <c r="B295" s="36" t="s">
        <v>1771</v>
      </c>
      <c r="C295" s="432" t="s">
        <v>2779</v>
      </c>
      <c r="D295" s="432"/>
      <c r="E295" s="432"/>
      <c r="F295" s="35" t="s">
        <v>437</v>
      </c>
      <c r="G295" s="55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BP295" s="33"/>
      <c r="BQ295" s="41" t="s">
        <v>2779</v>
      </c>
    </row>
    <row r="296" spans="1:70" s="3" customFormat="1" ht="67.5" x14ac:dyDescent="0.25">
      <c r="A296" s="35" t="s">
        <v>1815</v>
      </c>
      <c r="B296" s="36" t="s">
        <v>1741</v>
      </c>
      <c r="C296" s="432" t="s">
        <v>4164</v>
      </c>
      <c r="D296" s="432"/>
      <c r="E296" s="432"/>
      <c r="F296" s="35" t="s">
        <v>437</v>
      </c>
      <c r="G296" s="55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BP296" s="33"/>
      <c r="BQ296" s="41" t="s">
        <v>4164</v>
      </c>
    </row>
    <row r="297" spans="1:70" s="3" customFormat="1" ht="67.5" x14ac:dyDescent="0.25">
      <c r="A297" s="35" t="s">
        <v>600</v>
      </c>
      <c r="B297" s="36" t="s">
        <v>1743</v>
      </c>
      <c r="C297" s="432" t="s">
        <v>3258</v>
      </c>
      <c r="D297" s="432"/>
      <c r="E297" s="432"/>
      <c r="F297" s="35" t="s">
        <v>437</v>
      </c>
      <c r="G297" s="55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BP297" s="33"/>
      <c r="BQ297" s="41" t="s">
        <v>3258</v>
      </c>
    </row>
    <row r="298" spans="1:70" s="3" customFormat="1" ht="67.5" x14ac:dyDescent="0.25">
      <c r="A298" s="35" t="s">
        <v>1820</v>
      </c>
      <c r="B298" s="36" t="s">
        <v>4569</v>
      </c>
      <c r="C298" s="432" t="s">
        <v>3259</v>
      </c>
      <c r="D298" s="432"/>
      <c r="E298" s="432"/>
      <c r="F298" s="35" t="s">
        <v>437</v>
      </c>
      <c r="G298" s="55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BP298" s="33"/>
      <c r="BQ298" s="41" t="s">
        <v>3259</v>
      </c>
    </row>
    <row r="299" spans="1:70" s="3" customFormat="1" ht="67.5" x14ac:dyDescent="0.25">
      <c r="A299" s="35" t="s">
        <v>611</v>
      </c>
      <c r="B299" s="36" t="s">
        <v>2838</v>
      </c>
      <c r="C299" s="432" t="s">
        <v>2839</v>
      </c>
      <c r="D299" s="432"/>
      <c r="E299" s="432"/>
      <c r="F299" s="35" t="s">
        <v>437</v>
      </c>
      <c r="G299" s="55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BP299" s="33"/>
      <c r="BQ299" s="41" t="s">
        <v>2839</v>
      </c>
    </row>
    <row r="300" spans="1:70" s="3" customFormat="1" ht="67.5" x14ac:dyDescent="0.25">
      <c r="A300" s="35" t="s">
        <v>619</v>
      </c>
      <c r="B300" s="36" t="s">
        <v>2838</v>
      </c>
      <c r="C300" s="432" t="s">
        <v>3261</v>
      </c>
      <c r="D300" s="432"/>
      <c r="E300" s="432"/>
      <c r="F300" s="35" t="s">
        <v>437</v>
      </c>
      <c r="G300" s="55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BP300" s="33"/>
      <c r="BQ300" s="41" t="s">
        <v>3261</v>
      </c>
    </row>
    <row r="301" spans="1:70" s="3" customFormat="1" ht="67.5" x14ac:dyDescent="0.25">
      <c r="A301" s="35" t="s">
        <v>623</v>
      </c>
      <c r="B301" s="36" t="s">
        <v>2838</v>
      </c>
      <c r="C301" s="432" t="s">
        <v>3262</v>
      </c>
      <c r="D301" s="432"/>
      <c r="E301" s="432"/>
      <c r="F301" s="35" t="s">
        <v>437</v>
      </c>
      <c r="G301" s="55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BP301" s="33"/>
      <c r="BQ301" s="41" t="s">
        <v>3262</v>
      </c>
    </row>
    <row r="302" spans="1:70" s="3" customFormat="1" ht="67.5" x14ac:dyDescent="0.25">
      <c r="A302" s="35" t="s">
        <v>627</v>
      </c>
      <c r="B302" s="36" t="s">
        <v>1778</v>
      </c>
      <c r="C302" s="432" t="s">
        <v>1884</v>
      </c>
      <c r="D302" s="432"/>
      <c r="E302" s="432"/>
      <c r="F302" s="35" t="s">
        <v>437</v>
      </c>
      <c r="G302" s="55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BP302" s="33"/>
      <c r="BQ302" s="41" t="s">
        <v>1884</v>
      </c>
    </row>
    <row r="303" spans="1:70" s="3" customFormat="1" ht="22.5" x14ac:dyDescent="0.25">
      <c r="A303" s="440" t="s">
        <v>938</v>
      </c>
      <c r="B303" s="441"/>
      <c r="C303" s="441"/>
      <c r="D303" s="441"/>
      <c r="E303" s="441"/>
      <c r="F303" s="441"/>
      <c r="G303" s="441"/>
      <c r="H303" s="441"/>
      <c r="I303" s="441"/>
      <c r="J303" s="441"/>
      <c r="K303" s="442"/>
      <c r="L303" s="39">
        <v>59212456</v>
      </c>
      <c r="M303" s="39">
        <v>2225161</v>
      </c>
      <c r="N303" s="39" t="s">
        <v>4599</v>
      </c>
      <c r="O303" s="39">
        <v>56010005</v>
      </c>
      <c r="BR303" s="41" t="s">
        <v>938</v>
      </c>
    </row>
    <row r="304" spans="1:70" s="3" customFormat="1" ht="15" x14ac:dyDescent="0.25">
      <c r="A304" s="440" t="s">
        <v>940</v>
      </c>
      <c r="B304" s="441"/>
      <c r="C304" s="441"/>
      <c r="D304" s="441"/>
      <c r="E304" s="441"/>
      <c r="F304" s="441"/>
      <c r="G304" s="441"/>
      <c r="H304" s="441"/>
      <c r="I304" s="441"/>
      <c r="J304" s="441"/>
      <c r="K304" s="442"/>
      <c r="L304" s="39">
        <v>2203679</v>
      </c>
      <c r="M304" s="39"/>
      <c r="N304" s="39"/>
      <c r="O304" s="39"/>
      <c r="BR304" s="41" t="s">
        <v>940</v>
      </c>
    </row>
    <row r="305" spans="1:71" s="3" customFormat="1" ht="15" x14ac:dyDescent="0.25">
      <c r="A305" s="437" t="s">
        <v>941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9"/>
      <c r="L305" s="61"/>
      <c r="M305" s="61"/>
      <c r="N305" s="61"/>
      <c r="O305" s="61"/>
      <c r="BR305" s="41"/>
      <c r="BS305" s="2" t="s">
        <v>941</v>
      </c>
    </row>
    <row r="306" spans="1:71" s="3" customFormat="1" ht="15" x14ac:dyDescent="0.25">
      <c r="A306" s="437" t="s">
        <v>4600</v>
      </c>
      <c r="B306" s="438"/>
      <c r="C306" s="438"/>
      <c r="D306" s="438"/>
      <c r="E306" s="438"/>
      <c r="F306" s="438"/>
      <c r="G306" s="438"/>
      <c r="H306" s="438"/>
      <c r="I306" s="438"/>
      <c r="J306" s="438"/>
      <c r="K306" s="439"/>
      <c r="L306" s="61">
        <v>372307</v>
      </c>
      <c r="M306" s="61"/>
      <c r="N306" s="61"/>
      <c r="O306" s="61"/>
      <c r="BR306" s="41"/>
      <c r="BS306" s="2" t="s">
        <v>4600</v>
      </c>
    </row>
    <row r="307" spans="1:71" s="3" customFormat="1" ht="15" x14ac:dyDescent="0.25">
      <c r="A307" s="437" t="s">
        <v>4601</v>
      </c>
      <c r="B307" s="438"/>
      <c r="C307" s="438"/>
      <c r="D307" s="438"/>
      <c r="E307" s="438"/>
      <c r="F307" s="438"/>
      <c r="G307" s="438"/>
      <c r="H307" s="438"/>
      <c r="I307" s="438"/>
      <c r="J307" s="438"/>
      <c r="K307" s="439"/>
      <c r="L307" s="61">
        <v>150539</v>
      </c>
      <c r="M307" s="61"/>
      <c r="N307" s="61"/>
      <c r="O307" s="61"/>
      <c r="BR307" s="41"/>
      <c r="BS307" s="2" t="s">
        <v>4601</v>
      </c>
    </row>
    <row r="308" spans="1:71" s="3" customFormat="1" ht="15" x14ac:dyDescent="0.25">
      <c r="A308" s="437" t="s">
        <v>4602</v>
      </c>
      <c r="B308" s="438"/>
      <c r="C308" s="438"/>
      <c r="D308" s="438"/>
      <c r="E308" s="438"/>
      <c r="F308" s="438"/>
      <c r="G308" s="438"/>
      <c r="H308" s="438"/>
      <c r="I308" s="438"/>
      <c r="J308" s="438"/>
      <c r="K308" s="439"/>
      <c r="L308" s="61">
        <v>1680833</v>
      </c>
      <c r="M308" s="61"/>
      <c r="N308" s="61"/>
      <c r="O308" s="61"/>
      <c r="BR308" s="41"/>
      <c r="BS308" s="2" t="s">
        <v>4602</v>
      </c>
    </row>
    <row r="309" spans="1:71" s="3" customFormat="1" ht="15" x14ac:dyDescent="0.25">
      <c r="A309" s="440" t="s">
        <v>945</v>
      </c>
      <c r="B309" s="441"/>
      <c r="C309" s="441"/>
      <c r="D309" s="441"/>
      <c r="E309" s="441"/>
      <c r="F309" s="441"/>
      <c r="G309" s="441"/>
      <c r="H309" s="441"/>
      <c r="I309" s="441"/>
      <c r="J309" s="441"/>
      <c r="K309" s="442"/>
      <c r="L309" s="39">
        <v>1128008</v>
      </c>
      <c r="M309" s="39"/>
      <c r="N309" s="39"/>
      <c r="O309" s="39"/>
      <c r="BR309" s="41" t="s">
        <v>945</v>
      </c>
    </row>
    <row r="310" spans="1:71" s="3" customFormat="1" ht="15" x14ac:dyDescent="0.25">
      <c r="A310" s="437" t="s">
        <v>941</v>
      </c>
      <c r="B310" s="438"/>
      <c r="C310" s="438"/>
      <c r="D310" s="438"/>
      <c r="E310" s="438"/>
      <c r="F310" s="438"/>
      <c r="G310" s="438"/>
      <c r="H310" s="438"/>
      <c r="I310" s="438"/>
      <c r="J310" s="438"/>
      <c r="K310" s="439"/>
      <c r="L310" s="61"/>
      <c r="M310" s="61"/>
      <c r="N310" s="61"/>
      <c r="O310" s="61"/>
      <c r="BR310" s="41"/>
      <c r="BS310" s="2" t="s">
        <v>941</v>
      </c>
    </row>
    <row r="311" spans="1:71" s="3" customFormat="1" ht="15" x14ac:dyDescent="0.25">
      <c r="A311" s="437" t="s">
        <v>4603</v>
      </c>
      <c r="B311" s="438"/>
      <c r="C311" s="438"/>
      <c r="D311" s="438"/>
      <c r="E311" s="438"/>
      <c r="F311" s="438"/>
      <c r="G311" s="438"/>
      <c r="H311" s="438"/>
      <c r="I311" s="438"/>
      <c r="J311" s="438"/>
      <c r="K311" s="439"/>
      <c r="L311" s="61">
        <v>167329</v>
      </c>
      <c r="M311" s="61"/>
      <c r="N311" s="61"/>
      <c r="O311" s="61"/>
      <c r="BR311" s="41"/>
      <c r="BS311" s="2" t="s">
        <v>4603</v>
      </c>
    </row>
    <row r="312" spans="1:71" s="3" customFormat="1" ht="15" x14ac:dyDescent="0.25">
      <c r="A312" s="437" t="s">
        <v>4604</v>
      </c>
      <c r="B312" s="438"/>
      <c r="C312" s="438"/>
      <c r="D312" s="438"/>
      <c r="E312" s="438"/>
      <c r="F312" s="438"/>
      <c r="G312" s="438"/>
      <c r="H312" s="438"/>
      <c r="I312" s="438"/>
      <c r="J312" s="438"/>
      <c r="K312" s="439"/>
      <c r="L312" s="61">
        <v>76942</v>
      </c>
      <c r="M312" s="61"/>
      <c r="N312" s="61"/>
      <c r="O312" s="61"/>
      <c r="BR312" s="41"/>
      <c r="BS312" s="2" t="s">
        <v>4604</v>
      </c>
    </row>
    <row r="313" spans="1:71" s="3" customFormat="1" ht="15" x14ac:dyDescent="0.25">
      <c r="A313" s="437" t="s">
        <v>4605</v>
      </c>
      <c r="B313" s="438"/>
      <c r="C313" s="438"/>
      <c r="D313" s="438"/>
      <c r="E313" s="438"/>
      <c r="F313" s="438"/>
      <c r="G313" s="438"/>
      <c r="H313" s="438"/>
      <c r="I313" s="438"/>
      <c r="J313" s="438"/>
      <c r="K313" s="439"/>
      <c r="L313" s="61">
        <v>883737</v>
      </c>
      <c r="M313" s="61"/>
      <c r="N313" s="61"/>
      <c r="O313" s="61"/>
      <c r="BR313" s="41"/>
      <c r="BS313" s="2" t="s">
        <v>4605</v>
      </c>
    </row>
    <row r="314" spans="1:71" s="3" customFormat="1" ht="15" x14ac:dyDescent="0.25">
      <c r="A314" s="440" t="s">
        <v>951</v>
      </c>
      <c r="B314" s="441"/>
      <c r="C314" s="441"/>
      <c r="D314" s="441"/>
      <c r="E314" s="441"/>
      <c r="F314" s="441"/>
      <c r="G314" s="441"/>
      <c r="H314" s="441"/>
      <c r="I314" s="441"/>
      <c r="J314" s="441"/>
      <c r="K314" s="442"/>
      <c r="L314" s="39"/>
      <c r="M314" s="39"/>
      <c r="N314" s="39"/>
      <c r="O314" s="39"/>
      <c r="BR314" s="41" t="s">
        <v>951</v>
      </c>
    </row>
    <row r="315" spans="1:71" s="3" customFormat="1" ht="15" x14ac:dyDescent="0.25">
      <c r="A315" s="437" t="s">
        <v>952</v>
      </c>
      <c r="B315" s="438"/>
      <c r="C315" s="438"/>
      <c r="D315" s="438"/>
      <c r="E315" s="438"/>
      <c r="F315" s="438"/>
      <c r="G315" s="438"/>
      <c r="H315" s="438"/>
      <c r="I315" s="438"/>
      <c r="J315" s="438"/>
      <c r="K315" s="439"/>
      <c r="L315" s="61"/>
      <c r="M315" s="61"/>
      <c r="N315" s="61"/>
      <c r="O315" s="61"/>
      <c r="BR315" s="41"/>
      <c r="BS315" s="2" t="s">
        <v>952</v>
      </c>
    </row>
    <row r="316" spans="1:71" s="3" customFormat="1" ht="15" x14ac:dyDescent="0.25">
      <c r="A316" s="437" t="s">
        <v>2007</v>
      </c>
      <c r="B316" s="438"/>
      <c r="C316" s="438"/>
      <c r="D316" s="438"/>
      <c r="E316" s="438"/>
      <c r="F316" s="438"/>
      <c r="G316" s="438"/>
      <c r="H316" s="438"/>
      <c r="I316" s="438"/>
      <c r="J316" s="438"/>
      <c r="K316" s="439"/>
      <c r="L316" s="61"/>
      <c r="M316" s="61"/>
      <c r="N316" s="61"/>
      <c r="O316" s="61"/>
      <c r="BR316" s="41"/>
      <c r="BS316" s="2" t="s">
        <v>2007</v>
      </c>
    </row>
    <row r="317" spans="1:71" s="3" customFormat="1" ht="15" x14ac:dyDescent="0.25">
      <c r="A317" s="437" t="s">
        <v>4606</v>
      </c>
      <c r="B317" s="438"/>
      <c r="C317" s="438"/>
      <c r="D317" s="438"/>
      <c r="E317" s="438"/>
      <c r="F317" s="438"/>
      <c r="G317" s="438"/>
      <c r="H317" s="438"/>
      <c r="I317" s="438"/>
      <c r="J317" s="438"/>
      <c r="K317" s="439"/>
      <c r="L317" s="61">
        <v>55127749</v>
      </c>
      <c r="M317" s="61"/>
      <c r="N317" s="61"/>
      <c r="O317" s="61">
        <v>55127749</v>
      </c>
      <c r="BR317" s="41"/>
      <c r="BS317" s="2" t="s">
        <v>4606</v>
      </c>
    </row>
    <row r="318" spans="1:71" s="3" customFormat="1" ht="15" x14ac:dyDescent="0.25">
      <c r="A318" s="437" t="s">
        <v>2012</v>
      </c>
      <c r="B318" s="438"/>
      <c r="C318" s="438"/>
      <c r="D318" s="438"/>
      <c r="E318" s="438"/>
      <c r="F318" s="438"/>
      <c r="G318" s="438"/>
      <c r="H318" s="438"/>
      <c r="I318" s="438"/>
      <c r="J318" s="438"/>
      <c r="K318" s="439"/>
      <c r="L318" s="61"/>
      <c r="M318" s="61"/>
      <c r="N318" s="61"/>
      <c r="O318" s="61"/>
      <c r="BR318" s="41"/>
      <c r="BS318" s="2" t="s">
        <v>2012</v>
      </c>
    </row>
    <row r="319" spans="1:71" s="3" customFormat="1" ht="15" x14ac:dyDescent="0.25">
      <c r="A319" s="437" t="s">
        <v>4193</v>
      </c>
      <c r="B319" s="438"/>
      <c r="C319" s="438"/>
      <c r="D319" s="438"/>
      <c r="E319" s="438"/>
      <c r="F319" s="438"/>
      <c r="G319" s="438"/>
      <c r="H319" s="438"/>
      <c r="I319" s="438"/>
      <c r="J319" s="438"/>
      <c r="K319" s="439"/>
      <c r="L319" s="61">
        <v>1027864</v>
      </c>
      <c r="M319" s="61">
        <v>418323</v>
      </c>
      <c r="N319" s="61"/>
      <c r="O319" s="61">
        <v>609541</v>
      </c>
      <c r="BR319" s="41"/>
      <c r="BS319" s="2" t="s">
        <v>4193</v>
      </c>
    </row>
    <row r="320" spans="1:71" s="3" customFormat="1" ht="15" x14ac:dyDescent="0.25">
      <c r="A320" s="437" t="s">
        <v>4607</v>
      </c>
      <c r="B320" s="438"/>
      <c r="C320" s="438"/>
      <c r="D320" s="438"/>
      <c r="E320" s="438"/>
      <c r="F320" s="438"/>
      <c r="G320" s="438"/>
      <c r="H320" s="438"/>
      <c r="I320" s="438"/>
      <c r="J320" s="438"/>
      <c r="K320" s="439"/>
      <c r="L320" s="61">
        <v>372307</v>
      </c>
      <c r="M320" s="61"/>
      <c r="N320" s="61"/>
      <c r="O320" s="61"/>
      <c r="BR320" s="41"/>
      <c r="BS320" s="2" t="s">
        <v>4607</v>
      </c>
    </row>
    <row r="321" spans="1:71" s="3" customFormat="1" ht="15" x14ac:dyDescent="0.25">
      <c r="A321" s="437" t="s">
        <v>4608</v>
      </c>
      <c r="B321" s="438"/>
      <c r="C321" s="438"/>
      <c r="D321" s="438"/>
      <c r="E321" s="438"/>
      <c r="F321" s="438"/>
      <c r="G321" s="438"/>
      <c r="H321" s="438"/>
      <c r="I321" s="438"/>
      <c r="J321" s="438"/>
      <c r="K321" s="439"/>
      <c r="L321" s="61">
        <v>167329</v>
      </c>
      <c r="M321" s="61"/>
      <c r="N321" s="61"/>
      <c r="O321" s="61"/>
      <c r="BR321" s="41"/>
      <c r="BS321" s="2" t="s">
        <v>4608</v>
      </c>
    </row>
    <row r="322" spans="1:71" s="3" customFormat="1" ht="15" x14ac:dyDescent="0.25">
      <c r="A322" s="437" t="s">
        <v>957</v>
      </c>
      <c r="B322" s="438"/>
      <c r="C322" s="438"/>
      <c r="D322" s="438"/>
      <c r="E322" s="438"/>
      <c r="F322" s="438"/>
      <c r="G322" s="438"/>
      <c r="H322" s="438"/>
      <c r="I322" s="438"/>
      <c r="J322" s="438"/>
      <c r="K322" s="439"/>
      <c r="L322" s="61">
        <v>1567500</v>
      </c>
      <c r="M322" s="61"/>
      <c r="N322" s="61"/>
      <c r="O322" s="61"/>
      <c r="BR322" s="41"/>
      <c r="BS322" s="2" t="s">
        <v>957</v>
      </c>
    </row>
    <row r="323" spans="1:71" s="3" customFormat="1" ht="15" x14ac:dyDescent="0.25">
      <c r="A323" s="437" t="s">
        <v>958</v>
      </c>
      <c r="B323" s="438"/>
      <c r="C323" s="438"/>
      <c r="D323" s="438"/>
      <c r="E323" s="438"/>
      <c r="F323" s="438"/>
      <c r="G323" s="438"/>
      <c r="H323" s="438"/>
      <c r="I323" s="438"/>
      <c r="J323" s="438"/>
      <c r="K323" s="439"/>
      <c r="L323" s="61">
        <v>56695249</v>
      </c>
      <c r="M323" s="61"/>
      <c r="N323" s="61"/>
      <c r="O323" s="61"/>
      <c r="BR323" s="41"/>
      <c r="BS323" s="2" t="s">
        <v>958</v>
      </c>
    </row>
    <row r="324" spans="1:71" s="3" customFormat="1" ht="15" x14ac:dyDescent="0.25">
      <c r="A324" s="437" t="s">
        <v>959</v>
      </c>
      <c r="B324" s="438"/>
      <c r="C324" s="438"/>
      <c r="D324" s="438"/>
      <c r="E324" s="438"/>
      <c r="F324" s="438"/>
      <c r="G324" s="438"/>
      <c r="H324" s="438"/>
      <c r="I324" s="438"/>
      <c r="J324" s="438"/>
      <c r="K324" s="439"/>
      <c r="L324" s="61"/>
      <c r="M324" s="61"/>
      <c r="N324" s="61"/>
      <c r="O324" s="61"/>
      <c r="BR324" s="41"/>
      <c r="BS324" s="2" t="s">
        <v>959</v>
      </c>
    </row>
    <row r="325" spans="1:71" s="3" customFormat="1" ht="15" x14ac:dyDescent="0.25">
      <c r="A325" s="437" t="s">
        <v>960</v>
      </c>
      <c r="B325" s="438"/>
      <c r="C325" s="438"/>
      <c r="D325" s="438"/>
      <c r="E325" s="438"/>
      <c r="F325" s="438"/>
      <c r="G325" s="438"/>
      <c r="H325" s="438"/>
      <c r="I325" s="438"/>
      <c r="J325" s="438"/>
      <c r="K325" s="439"/>
      <c r="L325" s="61"/>
      <c r="M325" s="61"/>
      <c r="N325" s="61"/>
      <c r="O325" s="61"/>
      <c r="BR325" s="41"/>
      <c r="BS325" s="2" t="s">
        <v>960</v>
      </c>
    </row>
    <row r="326" spans="1:71" s="3" customFormat="1" ht="22.5" x14ac:dyDescent="0.25">
      <c r="A326" s="437" t="s">
        <v>4609</v>
      </c>
      <c r="B326" s="438"/>
      <c r="C326" s="438"/>
      <c r="D326" s="438"/>
      <c r="E326" s="438"/>
      <c r="F326" s="438"/>
      <c r="G326" s="438"/>
      <c r="H326" s="438"/>
      <c r="I326" s="438"/>
      <c r="J326" s="438"/>
      <c r="K326" s="439"/>
      <c r="L326" s="61">
        <v>2301332</v>
      </c>
      <c r="M326" s="61">
        <v>1666952</v>
      </c>
      <c r="N326" s="61" t="s">
        <v>4610</v>
      </c>
      <c r="O326" s="61">
        <v>256081</v>
      </c>
      <c r="BR326" s="41"/>
      <c r="BS326" s="2" t="s">
        <v>4609</v>
      </c>
    </row>
    <row r="327" spans="1:71" s="3" customFormat="1" ht="15" x14ac:dyDescent="0.25">
      <c r="A327" s="437" t="s">
        <v>4611</v>
      </c>
      <c r="B327" s="438"/>
      <c r="C327" s="438"/>
      <c r="D327" s="438"/>
      <c r="E327" s="438"/>
      <c r="F327" s="438"/>
      <c r="G327" s="438"/>
      <c r="H327" s="438"/>
      <c r="I327" s="438"/>
      <c r="J327" s="438"/>
      <c r="K327" s="439"/>
      <c r="L327" s="61">
        <v>1680833</v>
      </c>
      <c r="M327" s="61"/>
      <c r="N327" s="61"/>
      <c r="O327" s="61"/>
      <c r="BR327" s="41"/>
      <c r="BS327" s="2" t="s">
        <v>4611</v>
      </c>
    </row>
    <row r="328" spans="1:71" s="3" customFormat="1" ht="15" x14ac:dyDescent="0.25">
      <c r="A328" s="437" t="s">
        <v>4612</v>
      </c>
      <c r="B328" s="438"/>
      <c r="C328" s="438"/>
      <c r="D328" s="438"/>
      <c r="E328" s="438"/>
      <c r="F328" s="438"/>
      <c r="G328" s="438"/>
      <c r="H328" s="438"/>
      <c r="I328" s="438"/>
      <c r="J328" s="438"/>
      <c r="K328" s="439"/>
      <c r="L328" s="61">
        <v>883737</v>
      </c>
      <c r="M328" s="61"/>
      <c r="N328" s="61"/>
      <c r="O328" s="61"/>
      <c r="BR328" s="41"/>
      <c r="BS328" s="2" t="s">
        <v>4612</v>
      </c>
    </row>
    <row r="329" spans="1:71" s="3" customFormat="1" ht="15" x14ac:dyDescent="0.25">
      <c r="A329" s="437" t="s">
        <v>957</v>
      </c>
      <c r="B329" s="438"/>
      <c r="C329" s="438"/>
      <c r="D329" s="438"/>
      <c r="E329" s="438"/>
      <c r="F329" s="438"/>
      <c r="G329" s="438"/>
      <c r="H329" s="438"/>
      <c r="I329" s="438"/>
      <c r="J329" s="438"/>
      <c r="K329" s="439"/>
      <c r="L329" s="61">
        <v>4865902</v>
      </c>
      <c r="M329" s="61"/>
      <c r="N329" s="61"/>
      <c r="O329" s="61"/>
      <c r="BR329" s="41"/>
      <c r="BS329" s="2" t="s">
        <v>957</v>
      </c>
    </row>
    <row r="330" spans="1:71" s="3" customFormat="1" ht="15" x14ac:dyDescent="0.25">
      <c r="A330" s="437" t="s">
        <v>972</v>
      </c>
      <c r="B330" s="438"/>
      <c r="C330" s="438"/>
      <c r="D330" s="438"/>
      <c r="E330" s="438"/>
      <c r="F330" s="438"/>
      <c r="G330" s="438"/>
      <c r="H330" s="438"/>
      <c r="I330" s="438"/>
      <c r="J330" s="438"/>
      <c r="K330" s="439"/>
      <c r="L330" s="61"/>
      <c r="M330" s="61"/>
      <c r="N330" s="61"/>
      <c r="O330" s="61"/>
      <c r="BR330" s="41"/>
      <c r="BS330" s="2" t="s">
        <v>972</v>
      </c>
    </row>
    <row r="331" spans="1:71" s="3" customFormat="1" ht="22.5" x14ac:dyDescent="0.25">
      <c r="A331" s="437" t="s">
        <v>4613</v>
      </c>
      <c r="B331" s="438"/>
      <c r="C331" s="438"/>
      <c r="D331" s="438"/>
      <c r="E331" s="438"/>
      <c r="F331" s="438"/>
      <c r="G331" s="438"/>
      <c r="H331" s="438"/>
      <c r="I331" s="438"/>
      <c r="J331" s="438"/>
      <c r="K331" s="439"/>
      <c r="L331" s="61">
        <v>241401</v>
      </c>
      <c r="M331" s="61">
        <v>139886</v>
      </c>
      <c r="N331" s="61" t="s">
        <v>4525</v>
      </c>
      <c r="O331" s="61">
        <v>16634</v>
      </c>
      <c r="BR331" s="41"/>
      <c r="BS331" s="2" t="s">
        <v>4613</v>
      </c>
    </row>
    <row r="332" spans="1:71" s="3" customFormat="1" ht="15" x14ac:dyDescent="0.25">
      <c r="A332" s="437" t="s">
        <v>4614</v>
      </c>
      <c r="B332" s="438"/>
      <c r="C332" s="438"/>
      <c r="D332" s="438"/>
      <c r="E332" s="438"/>
      <c r="F332" s="438"/>
      <c r="G332" s="438"/>
      <c r="H332" s="438"/>
      <c r="I332" s="438"/>
      <c r="J332" s="438"/>
      <c r="K332" s="439"/>
      <c r="L332" s="61">
        <v>150539</v>
      </c>
      <c r="M332" s="61"/>
      <c r="N332" s="61"/>
      <c r="O332" s="61"/>
      <c r="BR332" s="41"/>
      <c r="BS332" s="2" t="s">
        <v>4614</v>
      </c>
    </row>
    <row r="333" spans="1:71" s="3" customFormat="1" ht="15" x14ac:dyDescent="0.25">
      <c r="A333" s="437" t="s">
        <v>4615</v>
      </c>
      <c r="B333" s="438"/>
      <c r="C333" s="438"/>
      <c r="D333" s="438"/>
      <c r="E333" s="438"/>
      <c r="F333" s="438"/>
      <c r="G333" s="438"/>
      <c r="H333" s="438"/>
      <c r="I333" s="438"/>
      <c r="J333" s="438"/>
      <c r="K333" s="439"/>
      <c r="L333" s="61">
        <v>76942</v>
      </c>
      <c r="M333" s="61"/>
      <c r="N333" s="61"/>
      <c r="O333" s="61"/>
      <c r="BR333" s="41"/>
      <c r="BS333" s="2" t="s">
        <v>4615</v>
      </c>
    </row>
    <row r="334" spans="1:71" s="3" customFormat="1" ht="15" x14ac:dyDescent="0.25">
      <c r="A334" s="437" t="s">
        <v>957</v>
      </c>
      <c r="B334" s="438"/>
      <c r="C334" s="438"/>
      <c r="D334" s="438"/>
      <c r="E334" s="438"/>
      <c r="F334" s="438"/>
      <c r="G334" s="438"/>
      <c r="H334" s="438"/>
      <c r="I334" s="438"/>
      <c r="J334" s="438"/>
      <c r="K334" s="439"/>
      <c r="L334" s="61">
        <v>468882</v>
      </c>
      <c r="M334" s="61"/>
      <c r="N334" s="61"/>
      <c r="O334" s="61"/>
      <c r="BR334" s="41"/>
      <c r="BS334" s="2" t="s">
        <v>957</v>
      </c>
    </row>
    <row r="335" spans="1:71" s="3" customFormat="1" ht="15" x14ac:dyDescent="0.25">
      <c r="A335" s="437" t="s">
        <v>958</v>
      </c>
      <c r="B335" s="438"/>
      <c r="C335" s="438"/>
      <c r="D335" s="438"/>
      <c r="E335" s="438"/>
      <c r="F335" s="438"/>
      <c r="G335" s="438"/>
      <c r="H335" s="438"/>
      <c r="I335" s="438"/>
      <c r="J335" s="438"/>
      <c r="K335" s="439"/>
      <c r="L335" s="61">
        <v>5334784</v>
      </c>
      <c r="M335" s="61"/>
      <c r="N335" s="61"/>
      <c r="O335" s="61"/>
      <c r="BR335" s="41"/>
      <c r="BS335" s="2" t="s">
        <v>958</v>
      </c>
    </row>
    <row r="336" spans="1:71" s="3" customFormat="1" ht="15" x14ac:dyDescent="0.25">
      <c r="A336" s="437" t="s">
        <v>983</v>
      </c>
      <c r="B336" s="438"/>
      <c r="C336" s="438"/>
      <c r="D336" s="438"/>
      <c r="E336" s="438"/>
      <c r="F336" s="438"/>
      <c r="G336" s="438"/>
      <c r="H336" s="438"/>
      <c r="I336" s="438"/>
      <c r="J336" s="438"/>
      <c r="K336" s="439"/>
      <c r="L336" s="61"/>
      <c r="M336" s="61"/>
      <c r="N336" s="61"/>
      <c r="O336" s="61"/>
      <c r="BR336" s="41"/>
      <c r="BS336" s="2" t="s">
        <v>983</v>
      </c>
    </row>
    <row r="337" spans="1:72" s="3" customFormat="1" ht="15" x14ac:dyDescent="0.25">
      <c r="A337" s="437" t="s">
        <v>986</v>
      </c>
      <c r="B337" s="438"/>
      <c r="C337" s="438"/>
      <c r="D337" s="438"/>
      <c r="E337" s="438"/>
      <c r="F337" s="438"/>
      <c r="G337" s="438"/>
      <c r="H337" s="438"/>
      <c r="I337" s="438"/>
      <c r="J337" s="438"/>
      <c r="K337" s="439"/>
      <c r="L337" s="61"/>
      <c r="M337" s="61"/>
      <c r="N337" s="61"/>
      <c r="O337" s="61"/>
      <c r="BR337" s="41"/>
      <c r="BS337" s="2" t="s">
        <v>986</v>
      </c>
    </row>
    <row r="338" spans="1:72" s="3" customFormat="1" ht="15" x14ac:dyDescent="0.25">
      <c r="A338" s="437" t="s">
        <v>4616</v>
      </c>
      <c r="B338" s="438"/>
      <c r="C338" s="438"/>
      <c r="D338" s="438"/>
      <c r="E338" s="438"/>
      <c r="F338" s="438"/>
      <c r="G338" s="438"/>
      <c r="H338" s="438"/>
      <c r="I338" s="438"/>
      <c r="J338" s="438"/>
      <c r="K338" s="439"/>
      <c r="L338" s="61">
        <v>514110</v>
      </c>
      <c r="M338" s="61"/>
      <c r="N338" s="61"/>
      <c r="O338" s="61"/>
      <c r="BR338" s="41"/>
      <c r="BS338" s="2" t="s">
        <v>4616</v>
      </c>
    </row>
    <row r="339" spans="1:72" s="3" customFormat="1" ht="15" x14ac:dyDescent="0.25">
      <c r="A339" s="437" t="s">
        <v>958</v>
      </c>
      <c r="B339" s="438"/>
      <c r="C339" s="438"/>
      <c r="D339" s="438"/>
      <c r="E339" s="438"/>
      <c r="F339" s="438"/>
      <c r="G339" s="438"/>
      <c r="H339" s="438"/>
      <c r="I339" s="438"/>
      <c r="J339" s="438"/>
      <c r="K339" s="439"/>
      <c r="L339" s="61">
        <v>514110</v>
      </c>
      <c r="M339" s="61"/>
      <c r="N339" s="61"/>
      <c r="O339" s="61"/>
      <c r="BR339" s="41"/>
      <c r="BS339" s="2" t="s">
        <v>958</v>
      </c>
    </row>
    <row r="340" spans="1:72" s="3" customFormat="1" ht="15" x14ac:dyDescent="0.25">
      <c r="A340" s="437" t="s">
        <v>988</v>
      </c>
      <c r="B340" s="438"/>
      <c r="C340" s="438"/>
      <c r="D340" s="438"/>
      <c r="E340" s="438"/>
      <c r="F340" s="438"/>
      <c r="G340" s="438"/>
      <c r="H340" s="438"/>
      <c r="I340" s="438"/>
      <c r="J340" s="438"/>
      <c r="K340" s="439"/>
      <c r="L340" s="61">
        <v>62544143</v>
      </c>
      <c r="M340" s="61"/>
      <c r="N340" s="61"/>
      <c r="O340" s="61"/>
      <c r="BR340" s="41"/>
      <c r="BS340" s="2" t="s">
        <v>988</v>
      </c>
    </row>
    <row r="341" spans="1:72" s="3" customFormat="1" ht="15" x14ac:dyDescent="0.25">
      <c r="A341" s="437" t="s">
        <v>989</v>
      </c>
      <c r="B341" s="438"/>
      <c r="C341" s="438"/>
      <c r="D341" s="438"/>
      <c r="E341" s="438"/>
      <c r="F341" s="438"/>
      <c r="G341" s="438"/>
      <c r="H341" s="438"/>
      <c r="I341" s="438"/>
      <c r="J341" s="438"/>
      <c r="K341" s="439"/>
      <c r="L341" s="61"/>
      <c r="M341" s="61"/>
      <c r="N341" s="61"/>
      <c r="O341" s="61"/>
      <c r="BR341" s="41"/>
      <c r="BS341" s="2" t="s">
        <v>989</v>
      </c>
    </row>
    <row r="342" spans="1:72" s="3" customFormat="1" ht="15" x14ac:dyDescent="0.25">
      <c r="A342" s="437" t="s">
        <v>1254</v>
      </c>
      <c r="B342" s="438"/>
      <c r="C342" s="438"/>
      <c r="D342" s="438"/>
      <c r="E342" s="438"/>
      <c r="F342" s="438"/>
      <c r="G342" s="438"/>
      <c r="H342" s="438"/>
      <c r="I342" s="438"/>
      <c r="J342" s="438"/>
      <c r="K342" s="439"/>
      <c r="L342" s="61">
        <v>2225161</v>
      </c>
      <c r="M342" s="61"/>
      <c r="N342" s="61"/>
      <c r="O342" s="61"/>
      <c r="BR342" s="41"/>
      <c r="BS342" s="2" t="s">
        <v>1254</v>
      </c>
    </row>
    <row r="343" spans="1:72" s="3" customFormat="1" ht="15" x14ac:dyDescent="0.25">
      <c r="A343" s="437" t="s">
        <v>990</v>
      </c>
      <c r="B343" s="438"/>
      <c r="C343" s="438"/>
      <c r="D343" s="438"/>
      <c r="E343" s="438"/>
      <c r="F343" s="438"/>
      <c r="G343" s="438"/>
      <c r="H343" s="438"/>
      <c r="I343" s="438"/>
      <c r="J343" s="438"/>
      <c r="K343" s="439"/>
      <c r="L343" s="61">
        <v>56010005</v>
      </c>
      <c r="M343" s="61"/>
      <c r="N343" s="61"/>
      <c r="O343" s="61"/>
      <c r="BR343" s="41"/>
      <c r="BS343" s="2" t="s">
        <v>990</v>
      </c>
    </row>
    <row r="344" spans="1:72" s="3" customFormat="1" ht="15" x14ac:dyDescent="0.25">
      <c r="A344" s="437" t="s">
        <v>991</v>
      </c>
      <c r="B344" s="438"/>
      <c r="C344" s="438"/>
      <c r="D344" s="438"/>
      <c r="E344" s="438"/>
      <c r="F344" s="438"/>
      <c r="G344" s="438"/>
      <c r="H344" s="438"/>
      <c r="I344" s="438"/>
      <c r="J344" s="438"/>
      <c r="K344" s="439"/>
      <c r="L344" s="61">
        <v>463180</v>
      </c>
      <c r="M344" s="61"/>
      <c r="N344" s="61"/>
      <c r="O344" s="61"/>
      <c r="BR344" s="41"/>
      <c r="BS344" s="2" t="s">
        <v>991</v>
      </c>
    </row>
    <row r="345" spans="1:72" s="3" customFormat="1" ht="15" x14ac:dyDescent="0.25">
      <c r="A345" s="437" t="s">
        <v>1255</v>
      </c>
      <c r="B345" s="438"/>
      <c r="C345" s="438"/>
      <c r="D345" s="438"/>
      <c r="E345" s="438"/>
      <c r="F345" s="438"/>
      <c r="G345" s="438"/>
      <c r="H345" s="438"/>
      <c r="I345" s="438"/>
      <c r="J345" s="438"/>
      <c r="K345" s="439"/>
      <c r="L345" s="61">
        <v>93245</v>
      </c>
      <c r="M345" s="61"/>
      <c r="N345" s="61"/>
      <c r="O345" s="61"/>
      <c r="BR345" s="41"/>
      <c r="BS345" s="2" t="s">
        <v>1255</v>
      </c>
    </row>
    <row r="346" spans="1:72" s="3" customFormat="1" ht="15" x14ac:dyDescent="0.25">
      <c r="A346" s="437" t="s">
        <v>993</v>
      </c>
      <c r="B346" s="438"/>
      <c r="C346" s="438"/>
      <c r="D346" s="438"/>
      <c r="E346" s="438"/>
      <c r="F346" s="438"/>
      <c r="G346" s="438"/>
      <c r="H346" s="438"/>
      <c r="I346" s="438"/>
      <c r="J346" s="438"/>
      <c r="K346" s="439"/>
      <c r="L346" s="61">
        <v>514110</v>
      </c>
      <c r="M346" s="61"/>
      <c r="N346" s="61"/>
      <c r="O346" s="61"/>
      <c r="BR346" s="41"/>
      <c r="BS346" s="2" t="s">
        <v>993</v>
      </c>
    </row>
    <row r="347" spans="1:72" s="3" customFormat="1" ht="15" x14ac:dyDescent="0.25">
      <c r="A347" s="437" t="s">
        <v>994</v>
      </c>
      <c r="B347" s="438"/>
      <c r="C347" s="438"/>
      <c r="D347" s="438"/>
      <c r="E347" s="438"/>
      <c r="F347" s="438"/>
      <c r="G347" s="438"/>
      <c r="H347" s="438"/>
      <c r="I347" s="438"/>
      <c r="J347" s="438"/>
      <c r="K347" s="439"/>
      <c r="L347" s="61">
        <v>2203679</v>
      </c>
      <c r="M347" s="61"/>
      <c r="N347" s="61"/>
      <c r="O347" s="61"/>
      <c r="BR347" s="41"/>
      <c r="BS347" s="2" t="s">
        <v>994</v>
      </c>
    </row>
    <row r="348" spans="1:72" s="3" customFormat="1" ht="15" x14ac:dyDescent="0.25">
      <c r="A348" s="437" t="s">
        <v>995</v>
      </c>
      <c r="B348" s="438"/>
      <c r="C348" s="438"/>
      <c r="D348" s="438"/>
      <c r="E348" s="438"/>
      <c r="F348" s="438"/>
      <c r="G348" s="438"/>
      <c r="H348" s="438"/>
      <c r="I348" s="438"/>
      <c r="J348" s="438"/>
      <c r="K348" s="439"/>
      <c r="L348" s="61">
        <v>1128008</v>
      </c>
      <c r="M348" s="61"/>
      <c r="N348" s="61"/>
      <c r="O348" s="61"/>
      <c r="BR348" s="41"/>
      <c r="BS348" s="2" t="s">
        <v>995</v>
      </c>
    </row>
    <row r="349" spans="1:72" s="3" customFormat="1" ht="15" x14ac:dyDescent="0.25">
      <c r="A349" s="437" t="s">
        <v>996</v>
      </c>
      <c r="B349" s="438"/>
      <c r="C349" s="438"/>
      <c r="D349" s="438"/>
      <c r="E349" s="438"/>
      <c r="F349" s="438"/>
      <c r="G349" s="438"/>
      <c r="H349" s="438"/>
      <c r="I349" s="438"/>
      <c r="J349" s="438"/>
      <c r="K349" s="439"/>
      <c r="L349" s="61">
        <v>62030033</v>
      </c>
      <c r="M349" s="61"/>
      <c r="N349" s="61"/>
      <c r="O349" s="61"/>
      <c r="BR349" s="41"/>
      <c r="BS349" s="2" t="s">
        <v>996</v>
      </c>
    </row>
    <row r="350" spans="1:72" s="3" customFormat="1" ht="15" x14ac:dyDescent="0.25">
      <c r="A350" s="437" t="s">
        <v>997</v>
      </c>
      <c r="B350" s="438"/>
      <c r="C350" s="438"/>
      <c r="D350" s="438"/>
      <c r="E350" s="438"/>
      <c r="F350" s="438"/>
      <c r="G350" s="438"/>
      <c r="H350" s="438"/>
      <c r="I350" s="438"/>
      <c r="J350" s="438"/>
      <c r="K350" s="439"/>
      <c r="L350" s="61">
        <v>3225562</v>
      </c>
      <c r="M350" s="61"/>
      <c r="N350" s="61"/>
      <c r="O350" s="61"/>
      <c r="BR350" s="41"/>
      <c r="BS350" s="2" t="s">
        <v>997</v>
      </c>
    </row>
    <row r="351" spans="1:72" s="3" customFormat="1" ht="15" x14ac:dyDescent="0.25">
      <c r="A351" s="440" t="s">
        <v>988</v>
      </c>
      <c r="B351" s="441"/>
      <c r="C351" s="441"/>
      <c r="D351" s="441"/>
      <c r="E351" s="441"/>
      <c r="F351" s="441"/>
      <c r="G351" s="441"/>
      <c r="H351" s="441"/>
      <c r="I351" s="441"/>
      <c r="J351" s="441"/>
      <c r="K351" s="442"/>
      <c r="L351" s="39">
        <v>65255595</v>
      </c>
      <c r="M351" s="39"/>
      <c r="N351" s="39"/>
      <c r="O351" s="39"/>
      <c r="BR351" s="41"/>
      <c r="BT351" s="41" t="s">
        <v>988</v>
      </c>
    </row>
    <row r="352" spans="1:72" s="3" customFormat="1" ht="15" x14ac:dyDescent="0.25">
      <c r="A352" s="437" t="s">
        <v>998</v>
      </c>
      <c r="B352" s="438"/>
      <c r="C352" s="438"/>
      <c r="D352" s="438"/>
      <c r="E352" s="438"/>
      <c r="F352" s="438"/>
      <c r="G352" s="438"/>
      <c r="H352" s="438"/>
      <c r="I352" s="438"/>
      <c r="J352" s="438"/>
      <c r="K352" s="439"/>
      <c r="L352" s="61">
        <v>1370367</v>
      </c>
      <c r="M352" s="61"/>
      <c r="N352" s="61"/>
      <c r="O352" s="61"/>
      <c r="BR352" s="41"/>
      <c r="BS352" s="2" t="s">
        <v>998</v>
      </c>
      <c r="BT352" s="41"/>
    </row>
    <row r="353" spans="1:73" s="3" customFormat="1" ht="15" x14ac:dyDescent="0.25">
      <c r="A353" s="437" t="s">
        <v>999</v>
      </c>
      <c r="B353" s="438"/>
      <c r="C353" s="438"/>
      <c r="D353" s="438"/>
      <c r="E353" s="438"/>
      <c r="F353" s="438"/>
      <c r="G353" s="438"/>
      <c r="H353" s="438"/>
      <c r="I353" s="438"/>
      <c r="J353" s="438"/>
      <c r="K353" s="439"/>
      <c r="L353" s="61">
        <v>2283946</v>
      </c>
      <c r="M353" s="61"/>
      <c r="N353" s="61"/>
      <c r="O353" s="61"/>
      <c r="BR353" s="41"/>
      <c r="BS353" s="2" t="s">
        <v>999</v>
      </c>
      <c r="BT353" s="41"/>
    </row>
    <row r="354" spans="1:73" s="3" customFormat="1" ht="15" x14ac:dyDescent="0.25">
      <c r="A354" s="437" t="s">
        <v>1000</v>
      </c>
      <c r="B354" s="438"/>
      <c r="C354" s="438"/>
      <c r="D354" s="438"/>
      <c r="E354" s="438"/>
      <c r="F354" s="438"/>
      <c r="G354" s="438"/>
      <c r="H354" s="438"/>
      <c r="I354" s="438"/>
      <c r="J354" s="438"/>
      <c r="K354" s="439"/>
      <c r="L354" s="61">
        <v>1631390</v>
      </c>
      <c r="M354" s="61"/>
      <c r="N354" s="61"/>
      <c r="O354" s="61"/>
      <c r="BR354" s="41"/>
      <c r="BS354" s="2" t="s">
        <v>1000</v>
      </c>
      <c r="BT354" s="41"/>
    </row>
    <row r="355" spans="1:73" s="3" customFormat="1" ht="15" x14ac:dyDescent="0.25">
      <c r="A355" s="437" t="s">
        <v>1001</v>
      </c>
      <c r="B355" s="438"/>
      <c r="C355" s="438"/>
      <c r="D355" s="438"/>
      <c r="E355" s="438"/>
      <c r="F355" s="438"/>
      <c r="G355" s="438"/>
      <c r="H355" s="438"/>
      <c r="I355" s="438"/>
      <c r="J355" s="438"/>
      <c r="K355" s="439"/>
      <c r="L355" s="61">
        <v>1305112</v>
      </c>
      <c r="M355" s="61"/>
      <c r="N355" s="61"/>
      <c r="O355" s="61"/>
      <c r="BR355" s="41"/>
      <c r="BS355" s="2" t="s">
        <v>1001</v>
      </c>
      <c r="BT355" s="41"/>
    </row>
    <row r="356" spans="1:73" s="3" customFormat="1" ht="15" x14ac:dyDescent="0.25">
      <c r="A356" s="440" t="s">
        <v>988</v>
      </c>
      <c r="B356" s="441"/>
      <c r="C356" s="441"/>
      <c r="D356" s="441"/>
      <c r="E356" s="441"/>
      <c r="F356" s="441"/>
      <c r="G356" s="441"/>
      <c r="H356" s="441"/>
      <c r="I356" s="441"/>
      <c r="J356" s="441"/>
      <c r="K356" s="442"/>
      <c r="L356" s="39">
        <v>71846410</v>
      </c>
      <c r="M356" s="39"/>
      <c r="N356" s="39"/>
      <c r="O356" s="39"/>
      <c r="BR356" s="41"/>
      <c r="BT356" s="41" t="s">
        <v>988</v>
      </c>
    </row>
    <row r="357" spans="1:73" s="3" customFormat="1" ht="15" x14ac:dyDescent="0.25">
      <c r="A357" s="437" t="s">
        <v>4617</v>
      </c>
      <c r="B357" s="438"/>
      <c r="C357" s="438"/>
      <c r="D357" s="438"/>
      <c r="E357" s="438"/>
      <c r="F357" s="438"/>
      <c r="G357" s="438"/>
      <c r="H357" s="438"/>
      <c r="I357" s="438"/>
      <c r="J357" s="438"/>
      <c r="K357" s="439"/>
      <c r="L357" s="61">
        <v>72360520</v>
      </c>
      <c r="M357" s="61"/>
      <c r="N357" s="61"/>
      <c r="O357" s="61"/>
      <c r="BR357" s="41"/>
      <c r="BS357" s="2" t="s">
        <v>4617</v>
      </c>
      <c r="BT357" s="41"/>
    </row>
    <row r="358" spans="1:73" s="3" customFormat="1" ht="15" x14ac:dyDescent="0.25">
      <c r="A358" s="437" t="s">
        <v>1003</v>
      </c>
      <c r="B358" s="438"/>
      <c r="C358" s="438"/>
      <c r="D358" s="438"/>
      <c r="E358" s="438"/>
      <c r="F358" s="438"/>
      <c r="G358" s="438"/>
      <c r="H358" s="438"/>
      <c r="I358" s="438"/>
      <c r="J358" s="438"/>
      <c r="K358" s="439"/>
      <c r="L358" s="61">
        <v>2170816</v>
      </c>
      <c r="M358" s="61"/>
      <c r="N358" s="61"/>
      <c r="O358" s="61"/>
      <c r="BR358" s="41"/>
      <c r="BS358" s="2" t="s">
        <v>1003</v>
      </c>
      <c r="BT358" s="41"/>
    </row>
    <row r="359" spans="1:73" s="3" customFormat="1" ht="15" x14ac:dyDescent="0.25">
      <c r="A359" s="440" t="s">
        <v>1004</v>
      </c>
      <c r="B359" s="441"/>
      <c r="C359" s="441"/>
      <c r="D359" s="441"/>
      <c r="E359" s="441"/>
      <c r="F359" s="441"/>
      <c r="G359" s="441"/>
      <c r="H359" s="441"/>
      <c r="I359" s="441"/>
      <c r="J359" s="441"/>
      <c r="K359" s="442"/>
      <c r="L359" s="39">
        <v>74531336</v>
      </c>
      <c r="M359" s="39"/>
      <c r="N359" s="39"/>
      <c r="O359" s="39"/>
      <c r="BR359" s="41"/>
      <c r="BT359" s="41" t="s">
        <v>1004</v>
      </c>
    </row>
    <row r="360" spans="1:73" s="3" customFormat="1" ht="15" x14ac:dyDescent="0.25">
      <c r="A360" s="437" t="s">
        <v>1005</v>
      </c>
      <c r="B360" s="438"/>
      <c r="C360" s="438"/>
      <c r="D360" s="438"/>
      <c r="E360" s="438"/>
      <c r="F360" s="438"/>
      <c r="G360" s="438"/>
      <c r="H360" s="438"/>
      <c r="I360" s="438"/>
      <c r="J360" s="438"/>
      <c r="K360" s="439"/>
      <c r="L360" s="61">
        <v>14906267.199999999</v>
      </c>
      <c r="M360" s="61"/>
      <c r="N360" s="61"/>
      <c r="O360" s="61"/>
      <c r="BR360" s="41"/>
      <c r="BS360" s="2" t="s">
        <v>1005</v>
      </c>
      <c r="BT360" s="41"/>
    </row>
    <row r="361" spans="1:73" s="3" customFormat="1" ht="15" x14ac:dyDescent="0.25">
      <c r="A361" s="440" t="s">
        <v>1006</v>
      </c>
      <c r="B361" s="441"/>
      <c r="C361" s="441"/>
      <c r="D361" s="441"/>
      <c r="E361" s="441"/>
      <c r="F361" s="441"/>
      <c r="G361" s="441"/>
      <c r="H361" s="441"/>
      <c r="I361" s="441"/>
      <c r="J361" s="441"/>
      <c r="K361" s="442"/>
      <c r="L361" s="39">
        <v>89437603.200000003</v>
      </c>
      <c r="M361" s="39"/>
      <c r="N361" s="39"/>
      <c r="O361" s="39"/>
      <c r="BR361" s="41"/>
      <c r="BT361" s="41"/>
      <c r="BU361" s="41" t="s">
        <v>1006</v>
      </c>
    </row>
    <row r="362" spans="1:73" s="3" customFormat="1" ht="53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73" s="16" customFormat="1" ht="12.75" customHeight="1" x14ac:dyDescent="0.2">
      <c r="A363" s="444" t="s">
        <v>1257</v>
      </c>
      <c r="B363" s="444"/>
      <c r="C363" s="444"/>
      <c r="D363" s="444"/>
      <c r="E363" s="444"/>
      <c r="F363" s="444"/>
      <c r="G363" s="444"/>
      <c r="H363" s="444"/>
      <c r="I363" s="444"/>
      <c r="J363" s="444"/>
      <c r="K363" s="444"/>
      <c r="L363" s="444"/>
      <c r="M363" s="444"/>
      <c r="N363" s="444"/>
      <c r="O363" s="444"/>
      <c r="P363" s="62"/>
      <c r="Q363" s="62"/>
      <c r="R363" s="62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</row>
    <row r="364" spans="1:73" s="16" customFormat="1" ht="12.75" customHeight="1" x14ac:dyDescent="0.2">
      <c r="A364" s="443" t="s">
        <v>1008</v>
      </c>
      <c r="B364" s="443"/>
      <c r="C364" s="443"/>
      <c r="D364" s="443"/>
      <c r="E364" s="443"/>
      <c r="F364" s="443"/>
      <c r="G364" s="443"/>
      <c r="H364" s="443"/>
      <c r="I364" s="443"/>
      <c r="J364" s="443"/>
      <c r="K364" s="443"/>
      <c r="L364" s="443"/>
      <c r="M364" s="443"/>
      <c r="N364" s="443"/>
      <c r="O364" s="443"/>
      <c r="P364" s="63"/>
      <c r="Q364" s="63"/>
      <c r="R364" s="63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</row>
    <row r="365" spans="1:73" s="16" customFormat="1" ht="13.5" customHeight="1" x14ac:dyDescent="0.25">
      <c r="A365" s="14"/>
      <c r="B365" s="14"/>
      <c r="C365" s="14"/>
      <c r="D365" s="14"/>
      <c r="E365" s="14"/>
      <c r="F365" s="14"/>
      <c r="G365" s="14"/>
      <c r="H365" s="64"/>
      <c r="I365" s="10"/>
      <c r="J365" s="10"/>
      <c r="K365" s="10"/>
      <c r="L365" s="10"/>
      <c r="M365" s="14"/>
      <c r="N365" s="14"/>
      <c r="O365" s="14"/>
      <c r="P365" s="3"/>
      <c r="Q365" s="3"/>
      <c r="R365" s="3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</row>
    <row r="366" spans="1:73" s="16" customFormat="1" ht="12.75" customHeight="1" x14ac:dyDescent="0.2">
      <c r="A366" s="444" t="s">
        <v>1010</v>
      </c>
      <c r="B366" s="444"/>
      <c r="C366" s="444"/>
      <c r="D366" s="444"/>
      <c r="E366" s="444"/>
      <c r="F366" s="444"/>
      <c r="G366" s="444"/>
      <c r="H366" s="444"/>
      <c r="I366" s="444"/>
      <c r="J366" s="444"/>
      <c r="K366" s="444"/>
      <c r="L366" s="444"/>
      <c r="M366" s="444"/>
      <c r="N366" s="444"/>
      <c r="O366" s="444"/>
      <c r="P366" s="62"/>
      <c r="Q366" s="62"/>
      <c r="R366" s="62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</row>
    <row r="367" spans="1:73" s="16" customFormat="1" ht="12.75" customHeight="1" x14ac:dyDescent="0.2">
      <c r="A367" s="443" t="s">
        <v>1008</v>
      </c>
      <c r="B367" s="443"/>
      <c r="C367" s="443"/>
      <c r="D367" s="443"/>
      <c r="E367" s="443"/>
      <c r="F367" s="443"/>
      <c r="G367" s="443"/>
      <c r="H367" s="443"/>
      <c r="I367" s="443"/>
      <c r="J367" s="443"/>
      <c r="K367" s="443"/>
      <c r="L367" s="443"/>
      <c r="M367" s="443"/>
      <c r="N367" s="443"/>
      <c r="O367" s="443"/>
      <c r="P367" s="63"/>
      <c r="Q367" s="63"/>
      <c r="R367" s="63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</row>
    <row r="368" spans="1:73" s="16" customFormat="1" ht="13.5" customHeight="1" x14ac:dyDescent="0.25">
      <c r="A368" s="14"/>
      <c r="B368" s="14"/>
      <c r="C368" s="14"/>
      <c r="D368" s="14"/>
      <c r="E368" s="14"/>
      <c r="F368" s="14"/>
      <c r="G368" s="14"/>
      <c r="H368" s="64"/>
      <c r="I368" s="10"/>
      <c r="J368" s="10"/>
      <c r="K368" s="10"/>
      <c r="L368" s="10"/>
      <c r="M368" s="14"/>
      <c r="N368" s="14"/>
      <c r="O368" s="14"/>
      <c r="P368" s="3"/>
      <c r="Q368" s="3"/>
      <c r="R368" s="3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</row>
    <row r="369" spans="1:73" s="16" customFormat="1" ht="12.75" customHeight="1" x14ac:dyDescent="0.2">
      <c r="A369" s="444" t="s">
        <v>1011</v>
      </c>
      <c r="B369" s="444"/>
      <c r="C369" s="444"/>
      <c r="D369" s="444"/>
      <c r="E369" s="444"/>
      <c r="F369" s="444"/>
      <c r="G369" s="444"/>
      <c r="H369" s="444"/>
      <c r="I369" s="444"/>
      <c r="J369" s="444"/>
      <c r="K369" s="444"/>
      <c r="L369" s="444"/>
      <c r="M369" s="444"/>
      <c r="N369" s="444"/>
      <c r="O369" s="444"/>
      <c r="P369" s="62"/>
      <c r="Q369" s="62"/>
      <c r="R369" s="62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</row>
    <row r="370" spans="1:73" s="16" customFormat="1" ht="12.75" customHeight="1" x14ac:dyDescent="0.2">
      <c r="A370" s="443" t="s">
        <v>1008</v>
      </c>
      <c r="B370" s="443"/>
      <c r="C370" s="443"/>
      <c r="D370" s="443"/>
      <c r="E370" s="443"/>
      <c r="F370" s="443"/>
      <c r="G370" s="443"/>
      <c r="H370" s="443"/>
      <c r="I370" s="443"/>
      <c r="J370" s="443"/>
      <c r="K370" s="443"/>
      <c r="L370" s="443"/>
      <c r="M370" s="443"/>
      <c r="N370" s="443"/>
      <c r="O370" s="443"/>
      <c r="P370" s="63"/>
      <c r="Q370" s="63"/>
      <c r="R370" s="63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</row>
    <row r="371" spans="1:73" s="16" customFormat="1" ht="13.5" customHeight="1" x14ac:dyDescent="0.25">
      <c r="A371" s="14"/>
      <c r="B371" s="14"/>
      <c r="C371" s="14"/>
      <c r="D371" s="14"/>
      <c r="E371" s="14"/>
      <c r="F371" s="14"/>
      <c r="G371" s="14"/>
      <c r="H371" s="64"/>
      <c r="I371" s="10"/>
      <c r="J371" s="10"/>
      <c r="K371" s="10"/>
      <c r="L371" s="10"/>
      <c r="M371" s="14"/>
      <c r="N371" s="14"/>
      <c r="O371" s="14"/>
      <c r="P371" s="3"/>
      <c r="Q371" s="3"/>
      <c r="R371" s="3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</row>
    <row r="372" spans="1:73" s="3" customFormat="1" ht="15" x14ac:dyDescent="0.25">
      <c r="A372" s="4"/>
      <c r="B372" s="4"/>
      <c r="C372" s="4"/>
      <c r="D372" s="4"/>
      <c r="E372" s="4"/>
      <c r="F372" s="4"/>
      <c r="G372" s="4"/>
      <c r="H372" s="14"/>
      <c r="I372" s="65"/>
      <c r="J372" s="65"/>
      <c r="K372" s="65"/>
      <c r="L372" s="65"/>
      <c r="M372" s="4"/>
      <c r="N372" s="4"/>
      <c r="O372" s="4"/>
    </row>
  </sheetData>
  <mergeCells count="233">
    <mergeCell ref="A370:O370"/>
    <mergeCell ref="A363:O363"/>
    <mergeCell ref="A364:O364"/>
    <mergeCell ref="A366:O366"/>
    <mergeCell ref="A367:O367"/>
    <mergeCell ref="A369:O369"/>
    <mergeCell ref="A357:K357"/>
    <mergeCell ref="A358:K358"/>
    <mergeCell ref="A359:K359"/>
    <mergeCell ref="A360:K360"/>
    <mergeCell ref="A361:K361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U43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4618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39" x14ac:dyDescent="0.25">
      <c r="A13" s="411" t="s">
        <v>4619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4619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3353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60663.498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26737.482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10280.709999999999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6204.1049999999996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1146.616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2826.03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1264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1264</v>
      </c>
    </row>
    <row r="30" spans="1:69" s="3" customFormat="1" ht="67.5" x14ac:dyDescent="0.25">
      <c r="A30" s="35" t="s">
        <v>36</v>
      </c>
      <c r="B30" s="36" t="s">
        <v>4620</v>
      </c>
      <c r="C30" s="432" t="s">
        <v>4621</v>
      </c>
      <c r="D30" s="432"/>
      <c r="E30" s="432"/>
      <c r="F30" s="35" t="s">
        <v>109</v>
      </c>
      <c r="G30" s="55">
        <v>1</v>
      </c>
      <c r="H30" s="39" t="s">
        <v>4622</v>
      </c>
      <c r="I30" s="39" t="s">
        <v>4623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4624</v>
      </c>
      <c r="O30" s="39">
        <v>2734</v>
      </c>
      <c r="BP30" s="33"/>
      <c r="BQ30" s="41" t="s">
        <v>4621</v>
      </c>
    </row>
    <row r="31" spans="1:69" s="3" customFormat="1" ht="15" x14ac:dyDescent="0.25">
      <c r="A31" s="47"/>
      <c r="B31" s="48"/>
      <c r="C31" s="48"/>
      <c r="D31" s="48"/>
      <c r="E31" s="49" t="s">
        <v>4625</v>
      </c>
      <c r="F31" s="49"/>
      <c r="G31" s="50"/>
      <c r="H31" s="51"/>
      <c r="I31" s="17"/>
      <c r="J31" s="17"/>
      <c r="K31" s="17"/>
      <c r="L31" s="52">
        <v>1853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4626</v>
      </c>
      <c r="F32" s="49"/>
      <c r="G32" s="50"/>
      <c r="H32" s="51"/>
      <c r="I32" s="17"/>
      <c r="J32" s="17"/>
      <c r="K32" s="17"/>
      <c r="L32" s="52">
        <v>974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8565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432" t="s">
        <v>2868</v>
      </c>
      <c r="D34" s="432"/>
      <c r="E34" s="432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432" t="s">
        <v>2038</v>
      </c>
      <c r="D35" s="432"/>
      <c r="E35" s="432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3362</v>
      </c>
      <c r="O35" s="39">
        <v>748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3363</v>
      </c>
      <c r="F37" s="49"/>
      <c r="G37" s="50"/>
      <c r="H37" s="51"/>
      <c r="I37" s="17"/>
      <c r="J37" s="17"/>
      <c r="K37" s="17"/>
      <c r="L37" s="52">
        <v>2616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3364</v>
      </c>
      <c r="F38" s="49"/>
      <c r="G38" s="50"/>
      <c r="H38" s="51"/>
      <c r="I38" s="17"/>
      <c r="J38" s="17"/>
      <c r="K38" s="17"/>
      <c r="L38" s="52">
        <v>1375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7587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432" t="s">
        <v>2871</v>
      </c>
      <c r="D40" s="432"/>
      <c r="E40" s="432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352331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432" t="s">
        <v>2872</v>
      </c>
      <c r="D41" s="432"/>
      <c r="E41" s="432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432" t="s">
        <v>133</v>
      </c>
      <c r="D42" s="432"/>
      <c r="E42" s="432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3365</v>
      </c>
      <c r="O42" s="39">
        <v>71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3366</v>
      </c>
      <c r="F44" s="49"/>
      <c r="G44" s="50"/>
      <c r="H44" s="51"/>
      <c r="I44" s="17"/>
      <c r="J44" s="17"/>
      <c r="K44" s="17"/>
      <c r="L44" s="52">
        <v>2528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3367</v>
      </c>
      <c r="F45" s="49"/>
      <c r="G45" s="50"/>
      <c r="H45" s="51"/>
      <c r="I45" s="17"/>
      <c r="J45" s="17"/>
      <c r="K45" s="17"/>
      <c r="L45" s="52">
        <v>1329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7481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432" t="s">
        <v>2874</v>
      </c>
      <c r="D47" s="432"/>
      <c r="E47" s="432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432" t="s">
        <v>2875</v>
      </c>
      <c r="D48" s="432"/>
      <c r="E48" s="432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612827</v>
      </c>
      <c r="M48" s="39"/>
      <c r="N48" s="40"/>
      <c r="O48" s="39"/>
      <c r="BP48" s="33"/>
      <c r="BQ48" s="41" t="s">
        <v>2875</v>
      </c>
    </row>
    <row r="49" spans="1:69" s="3" customFormat="1" ht="15" x14ac:dyDescent="0.25">
      <c r="A49" s="434" t="s">
        <v>1493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6"/>
      <c r="BP49" s="33" t="s">
        <v>1493</v>
      </c>
      <c r="BQ49" s="41"/>
    </row>
    <row r="50" spans="1:69" s="3" customFormat="1" ht="67.5" x14ac:dyDescent="0.25">
      <c r="A50" s="35" t="s">
        <v>101</v>
      </c>
      <c r="B50" s="36" t="s">
        <v>203</v>
      </c>
      <c r="C50" s="432" t="s">
        <v>204</v>
      </c>
      <c r="D50" s="432"/>
      <c r="E50" s="432"/>
      <c r="F50" s="35" t="s">
        <v>174</v>
      </c>
      <c r="G50" s="56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4627</v>
      </c>
      <c r="O50" s="39">
        <v>6360</v>
      </c>
      <c r="BP50" s="33"/>
      <c r="BQ50" s="41" t="s">
        <v>204</v>
      </c>
    </row>
    <row r="51" spans="1:69" s="3" customFormat="1" ht="15" x14ac:dyDescent="0.25">
      <c r="A51" s="42"/>
      <c r="B51" s="43"/>
      <c r="C51" s="44" t="s">
        <v>4628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4629</v>
      </c>
      <c r="F52" s="49"/>
      <c r="G52" s="50"/>
      <c r="H52" s="51"/>
      <c r="I52" s="17"/>
      <c r="J52" s="17"/>
      <c r="K52" s="17"/>
      <c r="L52" s="52">
        <v>48843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4630</v>
      </c>
      <c r="F53" s="49"/>
      <c r="G53" s="50"/>
      <c r="H53" s="51"/>
      <c r="I53" s="17"/>
      <c r="J53" s="17"/>
      <c r="K53" s="17"/>
      <c r="L53" s="52">
        <v>25681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135485</v>
      </c>
      <c r="M54" s="53"/>
      <c r="N54" s="53"/>
      <c r="O54" s="54"/>
      <c r="BP54" s="33"/>
      <c r="BQ54" s="41"/>
    </row>
    <row r="55" spans="1:69" s="3" customFormat="1" ht="67.5" x14ac:dyDescent="0.25">
      <c r="A55" s="35" t="s">
        <v>106</v>
      </c>
      <c r="B55" s="36" t="s">
        <v>2051</v>
      </c>
      <c r="C55" s="432" t="s">
        <v>4631</v>
      </c>
      <c r="D55" s="432"/>
      <c r="E55" s="432"/>
      <c r="F55" s="35" t="s">
        <v>437</v>
      </c>
      <c r="G55" s="55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BP55" s="33"/>
      <c r="BQ55" s="41" t="s">
        <v>4631</v>
      </c>
    </row>
    <row r="56" spans="1:69" s="3" customFormat="1" ht="67.5" x14ac:dyDescent="0.25">
      <c r="A56" s="35" t="s">
        <v>1082</v>
      </c>
      <c r="B56" s="36" t="s">
        <v>2051</v>
      </c>
      <c r="C56" s="432" t="s">
        <v>4079</v>
      </c>
      <c r="D56" s="432"/>
      <c r="E56" s="432"/>
      <c r="F56" s="35" t="s">
        <v>437</v>
      </c>
      <c r="G56" s="55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BP56" s="33"/>
      <c r="BQ56" s="41" t="s">
        <v>4079</v>
      </c>
    </row>
    <row r="57" spans="1:69" s="3" customFormat="1" ht="67.5" x14ac:dyDescent="0.25">
      <c r="A57" s="35" t="s">
        <v>119</v>
      </c>
      <c r="B57" s="36" t="s">
        <v>2051</v>
      </c>
      <c r="C57" s="432" t="s">
        <v>3734</v>
      </c>
      <c r="D57" s="432"/>
      <c r="E57" s="432"/>
      <c r="F57" s="35" t="s">
        <v>437</v>
      </c>
      <c r="G57" s="55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BP57" s="33"/>
      <c r="BQ57" s="41" t="s">
        <v>3734</v>
      </c>
    </row>
    <row r="58" spans="1:69" s="3" customFormat="1" ht="67.5" x14ac:dyDescent="0.25">
      <c r="A58" s="35" t="s">
        <v>1088</v>
      </c>
      <c r="B58" s="36" t="s">
        <v>2051</v>
      </c>
      <c r="C58" s="432" t="s">
        <v>4632</v>
      </c>
      <c r="D58" s="432"/>
      <c r="E58" s="432"/>
      <c r="F58" s="35" t="s">
        <v>437</v>
      </c>
      <c r="G58" s="55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BP58" s="33"/>
      <c r="BQ58" s="41" t="s">
        <v>4632</v>
      </c>
    </row>
    <row r="59" spans="1:69" s="3" customFormat="1" ht="67.5" x14ac:dyDescent="0.25">
      <c r="A59" s="35" t="s">
        <v>126</v>
      </c>
      <c r="B59" s="36" t="s">
        <v>2621</v>
      </c>
      <c r="C59" s="432" t="s">
        <v>2622</v>
      </c>
      <c r="D59" s="432"/>
      <c r="E59" s="432"/>
      <c r="F59" s="35" t="s">
        <v>174</v>
      </c>
      <c r="G59" s="56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BP59" s="33"/>
      <c r="BQ59" s="41" t="s">
        <v>2622</v>
      </c>
    </row>
    <row r="60" spans="1:69" s="3" customFormat="1" ht="15" x14ac:dyDescent="0.25">
      <c r="A60" s="42"/>
      <c r="B60" s="43"/>
      <c r="C60" s="44" t="s">
        <v>3700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434" t="s">
        <v>2053</v>
      </c>
      <c r="B61" s="435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6"/>
      <c r="BP61" s="33" t="s">
        <v>2053</v>
      </c>
      <c r="BQ61" s="41"/>
    </row>
    <row r="62" spans="1:69" s="3" customFormat="1" ht="67.5" x14ac:dyDescent="0.25">
      <c r="A62" s="35" t="s">
        <v>1097</v>
      </c>
      <c r="B62" s="36" t="s">
        <v>255</v>
      </c>
      <c r="C62" s="432" t="s">
        <v>256</v>
      </c>
      <c r="D62" s="432"/>
      <c r="E62" s="432"/>
      <c r="F62" s="35" t="s">
        <v>238</v>
      </c>
      <c r="G62" s="56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4633</v>
      </c>
      <c r="O62" s="39">
        <v>12646</v>
      </c>
      <c r="BP62" s="33"/>
      <c r="BQ62" s="41" t="s">
        <v>256</v>
      </c>
    </row>
    <row r="63" spans="1:69" s="3" customFormat="1" ht="15" x14ac:dyDescent="0.25">
      <c r="A63" s="42"/>
      <c r="B63" s="43"/>
      <c r="C63" s="44" t="s">
        <v>4634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4635</v>
      </c>
      <c r="F64" s="49"/>
      <c r="G64" s="50"/>
      <c r="H64" s="51"/>
      <c r="I64" s="17"/>
      <c r="J64" s="17"/>
      <c r="K64" s="17"/>
      <c r="L64" s="52">
        <v>141711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4636</v>
      </c>
      <c r="F65" s="49"/>
      <c r="G65" s="50"/>
      <c r="H65" s="51"/>
      <c r="I65" s="17"/>
      <c r="J65" s="17"/>
      <c r="K65" s="17"/>
      <c r="L65" s="52">
        <v>74508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390299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142</v>
      </c>
      <c r="B67" s="36" t="s">
        <v>246</v>
      </c>
      <c r="C67" s="432" t="s">
        <v>247</v>
      </c>
      <c r="D67" s="432"/>
      <c r="E67" s="432"/>
      <c r="F67" s="35" t="s">
        <v>238</v>
      </c>
      <c r="G67" s="38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4637</v>
      </c>
      <c r="O67" s="39">
        <v>6419</v>
      </c>
      <c r="BP67" s="33"/>
      <c r="BQ67" s="41" t="s">
        <v>247</v>
      </c>
    </row>
    <row r="68" spans="1:69" s="3" customFormat="1" ht="15" x14ac:dyDescent="0.25">
      <c r="A68" s="42"/>
      <c r="B68" s="43"/>
      <c r="C68" s="44" t="s">
        <v>4638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4639</v>
      </c>
      <c r="F69" s="49"/>
      <c r="G69" s="50"/>
      <c r="H69" s="51"/>
      <c r="I69" s="17"/>
      <c r="J69" s="17"/>
      <c r="K69" s="17"/>
      <c r="L69" s="52">
        <v>40288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4640</v>
      </c>
      <c r="F70" s="49"/>
      <c r="G70" s="50"/>
      <c r="H70" s="51"/>
      <c r="I70" s="17"/>
      <c r="J70" s="17"/>
      <c r="K70" s="17"/>
      <c r="L70" s="52">
        <v>21182</v>
      </c>
      <c r="M70" s="53"/>
      <c r="N70" s="53"/>
      <c r="O70" s="54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110652</v>
      </c>
      <c r="M71" s="53"/>
      <c r="N71" s="53"/>
      <c r="O71" s="54"/>
      <c r="BP71" s="33"/>
      <c r="BQ71" s="41"/>
    </row>
    <row r="72" spans="1:69" s="3" customFormat="1" ht="67.5" x14ac:dyDescent="0.25">
      <c r="A72" s="35" t="s">
        <v>1103</v>
      </c>
      <c r="B72" s="36" t="s">
        <v>1559</v>
      </c>
      <c r="C72" s="432" t="s">
        <v>3383</v>
      </c>
      <c r="D72" s="432"/>
      <c r="E72" s="432"/>
      <c r="F72" s="35" t="s">
        <v>265</v>
      </c>
      <c r="G72" s="38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BP72" s="33"/>
      <c r="BQ72" s="41" t="s">
        <v>3383</v>
      </c>
    </row>
    <row r="73" spans="1:69" s="3" customFormat="1" ht="15" x14ac:dyDescent="0.25">
      <c r="A73" s="42"/>
      <c r="B73" s="43"/>
      <c r="C73" s="44" t="s">
        <v>268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67.5" x14ac:dyDescent="0.25">
      <c r="A74" s="35" t="s">
        <v>1105</v>
      </c>
      <c r="B74" s="36" t="s">
        <v>1559</v>
      </c>
      <c r="C74" s="432" t="s">
        <v>2908</v>
      </c>
      <c r="D74" s="432"/>
      <c r="E74" s="432"/>
      <c r="F74" s="35" t="s">
        <v>265</v>
      </c>
      <c r="G74" s="38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BP74" s="33"/>
      <c r="BQ74" s="41" t="s">
        <v>2908</v>
      </c>
    </row>
    <row r="75" spans="1:69" s="3" customFormat="1" ht="15" x14ac:dyDescent="0.25">
      <c r="A75" s="42"/>
      <c r="B75" s="43"/>
      <c r="C75" s="44" t="s">
        <v>266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7.5" x14ac:dyDescent="0.25">
      <c r="A76" s="35" t="s">
        <v>151</v>
      </c>
      <c r="B76" s="36" t="s">
        <v>1559</v>
      </c>
      <c r="C76" s="432" t="s">
        <v>3385</v>
      </c>
      <c r="D76" s="432"/>
      <c r="E76" s="432"/>
      <c r="F76" s="35" t="s">
        <v>265</v>
      </c>
      <c r="G76" s="38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BP76" s="33"/>
      <c r="BQ76" s="41" t="s">
        <v>3385</v>
      </c>
    </row>
    <row r="77" spans="1:69" s="3" customFormat="1" ht="15" x14ac:dyDescent="0.25">
      <c r="A77" s="42"/>
      <c r="B77" s="43"/>
      <c r="C77" s="44" t="s">
        <v>4100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156</v>
      </c>
      <c r="B78" s="36" t="s">
        <v>2647</v>
      </c>
      <c r="C78" s="432" t="s">
        <v>3386</v>
      </c>
      <c r="D78" s="432"/>
      <c r="E78" s="432"/>
      <c r="F78" s="35" t="s">
        <v>265</v>
      </c>
      <c r="G78" s="38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BP78" s="33"/>
      <c r="BQ78" s="41" t="s">
        <v>3386</v>
      </c>
    </row>
    <row r="79" spans="1:69" s="3" customFormat="1" ht="15" x14ac:dyDescent="0.25">
      <c r="A79" s="42"/>
      <c r="B79" s="43"/>
      <c r="C79" s="44" t="s">
        <v>4641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7.5" x14ac:dyDescent="0.25">
      <c r="A80" s="35" t="s">
        <v>1127</v>
      </c>
      <c r="B80" s="36" t="s">
        <v>1572</v>
      </c>
      <c r="C80" s="432" t="s">
        <v>3388</v>
      </c>
      <c r="D80" s="432"/>
      <c r="E80" s="432"/>
      <c r="F80" s="35" t="s">
        <v>265</v>
      </c>
      <c r="G80" s="38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BP80" s="33"/>
      <c r="BQ80" s="41" t="s">
        <v>3388</v>
      </c>
    </row>
    <row r="81" spans="1:69" s="3" customFormat="1" ht="15" x14ac:dyDescent="0.25">
      <c r="A81" s="42"/>
      <c r="B81" s="43"/>
      <c r="C81" s="44" t="s">
        <v>4642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7.5" x14ac:dyDescent="0.25">
      <c r="A82" s="35" t="s">
        <v>1137</v>
      </c>
      <c r="B82" s="36" t="s">
        <v>3968</v>
      </c>
      <c r="C82" s="432" t="s">
        <v>2912</v>
      </c>
      <c r="D82" s="432"/>
      <c r="E82" s="432"/>
      <c r="F82" s="35" t="s">
        <v>265</v>
      </c>
      <c r="G82" s="55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BP82" s="33"/>
      <c r="BQ82" s="41" t="s">
        <v>2912</v>
      </c>
    </row>
    <row r="83" spans="1:69" s="3" customFormat="1" ht="15" x14ac:dyDescent="0.25">
      <c r="A83" s="42"/>
      <c r="B83" s="43"/>
      <c r="C83" s="44" t="s">
        <v>287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7.5" x14ac:dyDescent="0.25">
      <c r="A84" s="35" t="s">
        <v>171</v>
      </c>
      <c r="B84" s="36" t="s">
        <v>2652</v>
      </c>
      <c r="C84" s="432" t="s">
        <v>2914</v>
      </c>
      <c r="D84" s="432"/>
      <c r="E84" s="432"/>
      <c r="F84" s="35" t="s">
        <v>265</v>
      </c>
      <c r="G84" s="38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BP84" s="33"/>
      <c r="BQ84" s="41" t="s">
        <v>2914</v>
      </c>
    </row>
    <row r="85" spans="1:69" s="3" customFormat="1" ht="15" x14ac:dyDescent="0.25">
      <c r="A85" s="42"/>
      <c r="B85" s="43"/>
      <c r="C85" s="44" t="s">
        <v>4345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7.5" x14ac:dyDescent="0.25">
      <c r="A86" s="35" t="s">
        <v>181</v>
      </c>
      <c r="B86" s="36" t="s">
        <v>1581</v>
      </c>
      <c r="C86" s="432" t="s">
        <v>2916</v>
      </c>
      <c r="D86" s="432"/>
      <c r="E86" s="432"/>
      <c r="F86" s="35" t="s">
        <v>265</v>
      </c>
      <c r="G86" s="38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BP86" s="33"/>
      <c r="BQ86" s="41" t="s">
        <v>2916</v>
      </c>
    </row>
    <row r="87" spans="1:69" s="3" customFormat="1" ht="15" x14ac:dyDescent="0.25">
      <c r="A87" s="42"/>
      <c r="B87" s="43"/>
      <c r="C87" s="44" t="s">
        <v>4643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8.25" x14ac:dyDescent="0.25">
      <c r="A88" s="35" t="s">
        <v>185</v>
      </c>
      <c r="B88" s="36" t="s">
        <v>1581</v>
      </c>
      <c r="C88" s="432" t="s">
        <v>2920</v>
      </c>
      <c r="D88" s="432"/>
      <c r="E88" s="432"/>
      <c r="F88" s="35" t="s">
        <v>265</v>
      </c>
      <c r="G88" s="38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BP88" s="33"/>
      <c r="BQ88" s="41" t="s">
        <v>2920</v>
      </c>
    </row>
    <row r="89" spans="1:69" s="3" customFormat="1" ht="15" x14ac:dyDescent="0.25">
      <c r="A89" s="42"/>
      <c r="B89" s="43"/>
      <c r="C89" s="44" t="s">
        <v>4644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8.25" x14ac:dyDescent="0.25">
      <c r="A90" s="35" t="s">
        <v>187</v>
      </c>
      <c r="B90" s="36" t="s">
        <v>1581</v>
      </c>
      <c r="C90" s="432" t="s">
        <v>2923</v>
      </c>
      <c r="D90" s="432"/>
      <c r="E90" s="432"/>
      <c r="F90" s="35" t="s">
        <v>265</v>
      </c>
      <c r="G90" s="38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BP90" s="33"/>
      <c r="BQ90" s="41" t="s">
        <v>2923</v>
      </c>
    </row>
    <row r="91" spans="1:69" s="3" customFormat="1" ht="15" x14ac:dyDescent="0.25">
      <c r="A91" s="42"/>
      <c r="B91" s="43"/>
      <c r="C91" s="44" t="s">
        <v>4645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8.25" x14ac:dyDescent="0.25">
      <c r="A92" s="35" t="s">
        <v>196</v>
      </c>
      <c r="B92" s="36" t="s">
        <v>1581</v>
      </c>
      <c r="C92" s="432" t="s">
        <v>2925</v>
      </c>
      <c r="D92" s="432"/>
      <c r="E92" s="432"/>
      <c r="F92" s="35" t="s">
        <v>265</v>
      </c>
      <c r="G92" s="38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BP92" s="33"/>
      <c r="BQ92" s="41" t="s">
        <v>2925</v>
      </c>
    </row>
    <row r="93" spans="1:69" s="3" customFormat="1" ht="15" x14ac:dyDescent="0.25">
      <c r="A93" s="42"/>
      <c r="B93" s="43"/>
      <c r="C93" s="44" t="s">
        <v>4646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67.5" x14ac:dyDescent="0.25">
      <c r="A94" s="35" t="s">
        <v>198</v>
      </c>
      <c r="B94" s="36" t="s">
        <v>4647</v>
      </c>
      <c r="C94" s="432" t="s">
        <v>4648</v>
      </c>
      <c r="D94" s="432"/>
      <c r="E94" s="432"/>
      <c r="F94" s="35" t="s">
        <v>265</v>
      </c>
      <c r="G94" s="55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BP94" s="33"/>
      <c r="BQ94" s="41" t="s">
        <v>4648</v>
      </c>
    </row>
    <row r="95" spans="1:69" s="3" customFormat="1" ht="15" x14ac:dyDescent="0.25">
      <c r="A95" s="42"/>
      <c r="B95" s="43"/>
      <c r="C95" s="44" t="s">
        <v>287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7.5" x14ac:dyDescent="0.25">
      <c r="A96" s="35" t="s">
        <v>200</v>
      </c>
      <c r="B96" s="36" t="s">
        <v>310</v>
      </c>
      <c r="C96" s="432" t="s">
        <v>311</v>
      </c>
      <c r="D96" s="432"/>
      <c r="E96" s="432"/>
      <c r="F96" s="35" t="s">
        <v>238</v>
      </c>
      <c r="G96" s="56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4649</v>
      </c>
      <c r="O96" s="39">
        <v>2133</v>
      </c>
      <c r="BP96" s="33"/>
      <c r="BQ96" s="41" t="s">
        <v>311</v>
      </c>
    </row>
    <row r="97" spans="1:69" s="3" customFormat="1" ht="15" x14ac:dyDescent="0.25">
      <c r="A97" s="42"/>
      <c r="B97" s="43"/>
      <c r="C97" s="44" t="s">
        <v>4650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4651</v>
      </c>
      <c r="F98" s="49"/>
      <c r="G98" s="50"/>
      <c r="H98" s="51"/>
      <c r="I98" s="17"/>
      <c r="J98" s="17"/>
      <c r="K98" s="17"/>
      <c r="L98" s="52">
        <v>20923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4652</v>
      </c>
      <c r="F99" s="49"/>
      <c r="G99" s="50"/>
      <c r="H99" s="51"/>
      <c r="I99" s="17"/>
      <c r="J99" s="17"/>
      <c r="K99" s="17"/>
      <c r="L99" s="52">
        <v>11001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47</v>
      </c>
      <c r="F100" s="49"/>
      <c r="G100" s="50"/>
      <c r="H100" s="51"/>
      <c r="I100" s="17"/>
      <c r="J100" s="17"/>
      <c r="K100" s="17"/>
      <c r="L100" s="52">
        <v>56233</v>
      </c>
      <c r="M100" s="53"/>
      <c r="N100" s="53"/>
      <c r="O100" s="54"/>
      <c r="BP100" s="33"/>
      <c r="BQ100" s="41"/>
    </row>
    <row r="101" spans="1:69" s="3" customFormat="1" ht="67.5" x14ac:dyDescent="0.25">
      <c r="A101" s="35" t="s">
        <v>202</v>
      </c>
      <c r="B101" s="36" t="s">
        <v>4653</v>
      </c>
      <c r="C101" s="432" t="s">
        <v>4654</v>
      </c>
      <c r="D101" s="432"/>
      <c r="E101" s="432"/>
      <c r="F101" s="35" t="s">
        <v>265</v>
      </c>
      <c r="G101" s="38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BP101" s="33"/>
      <c r="BQ101" s="41" t="s">
        <v>4654</v>
      </c>
    </row>
    <row r="102" spans="1:69" s="3" customFormat="1" ht="15" x14ac:dyDescent="0.25">
      <c r="A102" s="42"/>
      <c r="B102" s="43"/>
      <c r="C102" s="44" t="s">
        <v>283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7.5" x14ac:dyDescent="0.25">
      <c r="A103" s="35" t="s">
        <v>211</v>
      </c>
      <c r="B103" s="36" t="s">
        <v>4653</v>
      </c>
      <c r="C103" s="432" t="s">
        <v>1595</v>
      </c>
      <c r="D103" s="432"/>
      <c r="E103" s="432"/>
      <c r="F103" s="35" t="s">
        <v>265</v>
      </c>
      <c r="G103" s="38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BP103" s="33"/>
      <c r="BQ103" s="41" t="s">
        <v>1595</v>
      </c>
    </row>
    <row r="104" spans="1:69" s="3" customFormat="1" ht="15" x14ac:dyDescent="0.25">
      <c r="A104" s="42"/>
      <c r="B104" s="43"/>
      <c r="C104" s="44" t="s">
        <v>283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7.5" x14ac:dyDescent="0.25">
      <c r="A105" s="35" t="s">
        <v>213</v>
      </c>
      <c r="B105" s="36" t="s">
        <v>4653</v>
      </c>
      <c r="C105" s="432" t="s">
        <v>2102</v>
      </c>
      <c r="D105" s="432"/>
      <c r="E105" s="432"/>
      <c r="F105" s="35" t="s">
        <v>265</v>
      </c>
      <c r="G105" s="38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BP105" s="33"/>
      <c r="BQ105" s="41" t="s">
        <v>2102</v>
      </c>
    </row>
    <row r="106" spans="1:69" s="3" customFormat="1" ht="15" x14ac:dyDescent="0.25">
      <c r="A106" s="42"/>
      <c r="B106" s="43"/>
      <c r="C106" s="44" t="s">
        <v>4655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7.5" x14ac:dyDescent="0.25">
      <c r="A107" s="35" t="s">
        <v>215</v>
      </c>
      <c r="B107" s="36" t="s">
        <v>4656</v>
      </c>
      <c r="C107" s="432" t="s">
        <v>2103</v>
      </c>
      <c r="D107" s="432"/>
      <c r="E107" s="432"/>
      <c r="F107" s="35" t="s">
        <v>265</v>
      </c>
      <c r="G107" s="38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BP107" s="33"/>
      <c r="BQ107" s="41" t="s">
        <v>2103</v>
      </c>
    </row>
    <row r="108" spans="1:69" s="3" customFormat="1" ht="15" x14ac:dyDescent="0.25">
      <c r="A108" s="42"/>
      <c r="B108" s="43"/>
      <c r="C108" s="44" t="s">
        <v>321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5" x14ac:dyDescent="0.25">
      <c r="A109" s="434" t="s">
        <v>2107</v>
      </c>
      <c r="B109" s="435"/>
      <c r="C109" s="435"/>
      <c r="D109" s="435"/>
      <c r="E109" s="435"/>
      <c r="F109" s="435"/>
      <c r="G109" s="435"/>
      <c r="H109" s="435"/>
      <c r="I109" s="435"/>
      <c r="J109" s="435"/>
      <c r="K109" s="435"/>
      <c r="L109" s="435"/>
      <c r="M109" s="435"/>
      <c r="N109" s="435"/>
      <c r="O109" s="436"/>
      <c r="BP109" s="33" t="s">
        <v>2107</v>
      </c>
      <c r="BQ109" s="41"/>
    </row>
    <row r="110" spans="1:69" s="3" customFormat="1" ht="67.5" x14ac:dyDescent="0.25">
      <c r="A110" s="35" t="s">
        <v>217</v>
      </c>
      <c r="B110" s="36" t="s">
        <v>589</v>
      </c>
      <c r="C110" s="432" t="s">
        <v>590</v>
      </c>
      <c r="D110" s="432"/>
      <c r="E110" s="432"/>
      <c r="F110" s="35" t="s">
        <v>174</v>
      </c>
      <c r="G110" s="56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BP110" s="33"/>
      <c r="BQ110" s="41" t="s">
        <v>590</v>
      </c>
    </row>
    <row r="111" spans="1:69" s="3" customFormat="1" ht="15" x14ac:dyDescent="0.25">
      <c r="A111" s="42"/>
      <c r="B111" s="43"/>
      <c r="C111" s="44" t="s">
        <v>2314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4657</v>
      </c>
      <c r="F112" s="49"/>
      <c r="G112" s="50"/>
      <c r="H112" s="51"/>
      <c r="I112" s="17"/>
      <c r="J112" s="17"/>
      <c r="K112" s="17"/>
      <c r="L112" s="52">
        <v>149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4658</v>
      </c>
      <c r="F113" s="49"/>
      <c r="G113" s="50"/>
      <c r="H113" s="51"/>
      <c r="I113" s="17"/>
      <c r="J113" s="17"/>
      <c r="K113" s="17"/>
      <c r="L113" s="52">
        <v>79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393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219</v>
      </c>
      <c r="B115" s="36" t="s">
        <v>1613</v>
      </c>
      <c r="C115" s="432" t="s">
        <v>1612</v>
      </c>
      <c r="D115" s="432"/>
      <c r="E115" s="432"/>
      <c r="F115" s="35" t="s">
        <v>437</v>
      </c>
      <c r="G115" s="55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BP115" s="33"/>
      <c r="BQ115" s="41" t="s">
        <v>1612</v>
      </c>
    </row>
    <row r="116" spans="1:69" s="3" customFormat="1" ht="15" x14ac:dyDescent="0.25">
      <c r="A116" s="434" t="s">
        <v>2679</v>
      </c>
      <c r="B116" s="435"/>
      <c r="C116" s="435"/>
      <c r="D116" s="435"/>
      <c r="E116" s="435"/>
      <c r="F116" s="435"/>
      <c r="G116" s="435"/>
      <c r="H116" s="435"/>
      <c r="I116" s="435"/>
      <c r="J116" s="435"/>
      <c r="K116" s="435"/>
      <c r="L116" s="435"/>
      <c r="M116" s="435"/>
      <c r="N116" s="435"/>
      <c r="O116" s="436"/>
      <c r="BP116" s="33" t="s">
        <v>2679</v>
      </c>
      <c r="BQ116" s="41"/>
    </row>
    <row r="117" spans="1:69" s="3" customFormat="1" ht="67.5" x14ac:dyDescent="0.25">
      <c r="A117" s="35" t="s">
        <v>221</v>
      </c>
      <c r="B117" s="36" t="s">
        <v>324</v>
      </c>
      <c r="C117" s="432" t="s">
        <v>325</v>
      </c>
      <c r="D117" s="432"/>
      <c r="E117" s="432"/>
      <c r="F117" s="35" t="s">
        <v>326</v>
      </c>
      <c r="G117" s="55">
        <v>10</v>
      </c>
      <c r="H117" s="39" t="s">
        <v>1438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BP117" s="33"/>
      <c r="BQ117" s="41" t="s">
        <v>325</v>
      </c>
    </row>
    <row r="118" spans="1:69" s="3" customFormat="1" ht="15" x14ac:dyDescent="0.25">
      <c r="A118" s="47"/>
      <c r="B118" s="48"/>
      <c r="C118" s="48"/>
      <c r="D118" s="48"/>
      <c r="E118" s="49" t="s">
        <v>3403</v>
      </c>
      <c r="F118" s="49"/>
      <c r="G118" s="50"/>
      <c r="H118" s="51"/>
      <c r="I118" s="17"/>
      <c r="J118" s="17"/>
      <c r="K118" s="17"/>
      <c r="L118" s="52">
        <v>1742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3404</v>
      </c>
      <c r="F119" s="49"/>
      <c r="G119" s="50"/>
      <c r="H119" s="51"/>
      <c r="I119" s="17"/>
      <c r="J119" s="17"/>
      <c r="K119" s="17"/>
      <c r="L119" s="52">
        <v>916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4586</v>
      </c>
      <c r="M120" s="53"/>
      <c r="N120" s="53"/>
      <c r="O120" s="54"/>
      <c r="BP120" s="33"/>
      <c r="BQ120" s="41"/>
    </row>
    <row r="121" spans="1:69" s="3" customFormat="1" ht="67.5" x14ac:dyDescent="0.25">
      <c r="A121" s="35" t="s">
        <v>230</v>
      </c>
      <c r="B121" s="36" t="s">
        <v>4659</v>
      </c>
      <c r="C121" s="432" t="s">
        <v>1681</v>
      </c>
      <c r="D121" s="432"/>
      <c r="E121" s="432"/>
      <c r="F121" s="35" t="s">
        <v>437</v>
      </c>
      <c r="G121" s="55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BP121" s="33"/>
      <c r="BQ121" s="41" t="s">
        <v>1681</v>
      </c>
    </row>
    <row r="122" spans="1:69" s="3" customFormat="1" ht="67.5" x14ac:dyDescent="0.25">
      <c r="A122" s="35" t="s">
        <v>232</v>
      </c>
      <c r="B122" s="36" t="s">
        <v>4660</v>
      </c>
      <c r="C122" s="432" t="s">
        <v>1683</v>
      </c>
      <c r="D122" s="432"/>
      <c r="E122" s="432"/>
      <c r="F122" s="35" t="s">
        <v>437</v>
      </c>
      <c r="G122" s="55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BP122" s="33"/>
      <c r="BQ122" s="41" t="s">
        <v>1683</v>
      </c>
    </row>
    <row r="123" spans="1:69" s="3" customFormat="1" ht="67.5" x14ac:dyDescent="0.25">
      <c r="A123" s="35" t="s">
        <v>235</v>
      </c>
      <c r="B123" s="36" t="s">
        <v>4661</v>
      </c>
      <c r="C123" s="432" t="s">
        <v>1685</v>
      </c>
      <c r="D123" s="432"/>
      <c r="E123" s="432"/>
      <c r="F123" s="35" t="s">
        <v>437</v>
      </c>
      <c r="G123" s="55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BP123" s="33"/>
      <c r="BQ123" s="41" t="s">
        <v>1685</v>
      </c>
    </row>
    <row r="124" spans="1:69" s="3" customFormat="1" ht="15" x14ac:dyDescent="0.25">
      <c r="A124" s="434" t="s">
        <v>2684</v>
      </c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6"/>
      <c r="BP124" s="33" t="s">
        <v>2684</v>
      </c>
      <c r="BQ124" s="41"/>
    </row>
    <row r="125" spans="1:69" s="3" customFormat="1" ht="67.5" x14ac:dyDescent="0.25">
      <c r="A125" s="35" t="s">
        <v>245</v>
      </c>
      <c r="B125" s="36" t="s">
        <v>578</v>
      </c>
      <c r="C125" s="432" t="s">
        <v>579</v>
      </c>
      <c r="D125" s="432"/>
      <c r="E125" s="432"/>
      <c r="F125" s="35" t="s">
        <v>109</v>
      </c>
      <c r="G125" s="55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2116</v>
      </c>
      <c r="O125" s="39">
        <v>61</v>
      </c>
      <c r="BP125" s="33"/>
      <c r="BQ125" s="41" t="s">
        <v>579</v>
      </c>
    </row>
    <row r="126" spans="1:69" s="3" customFormat="1" ht="15" x14ac:dyDescent="0.25">
      <c r="A126" s="47"/>
      <c r="B126" s="48"/>
      <c r="C126" s="48"/>
      <c r="D126" s="48"/>
      <c r="E126" s="49" t="s">
        <v>2117</v>
      </c>
      <c r="F126" s="49"/>
      <c r="G126" s="50"/>
      <c r="H126" s="51"/>
      <c r="I126" s="17"/>
      <c r="J126" s="17"/>
      <c r="K126" s="17"/>
      <c r="L126" s="52">
        <v>1089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2118</v>
      </c>
      <c r="F127" s="49"/>
      <c r="G127" s="50"/>
      <c r="H127" s="51"/>
      <c r="I127" s="17"/>
      <c r="J127" s="17"/>
      <c r="K127" s="17"/>
      <c r="L127" s="52">
        <v>573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2912</v>
      </c>
      <c r="M128" s="53"/>
      <c r="N128" s="53"/>
      <c r="O128" s="54"/>
      <c r="BP128" s="33"/>
      <c r="BQ128" s="41"/>
    </row>
    <row r="129" spans="1:69" s="3" customFormat="1" ht="45" x14ac:dyDescent="0.25">
      <c r="A129" s="35" t="s">
        <v>4662</v>
      </c>
      <c r="B129" s="36" t="s">
        <v>1618</v>
      </c>
      <c r="C129" s="432" t="s">
        <v>1619</v>
      </c>
      <c r="D129" s="432"/>
      <c r="E129" s="432"/>
      <c r="F129" s="35" t="s">
        <v>437</v>
      </c>
      <c r="G129" s="55">
        <v>2</v>
      </c>
      <c r="H129" s="39">
        <v>1576.88</v>
      </c>
      <c r="I129" s="39"/>
      <c r="J129" s="39"/>
      <c r="K129" s="37" t="s">
        <v>52</v>
      </c>
      <c r="L129" s="39">
        <v>19648</v>
      </c>
      <c r="M129" s="39"/>
      <c r="N129" s="40"/>
      <c r="O129" s="39"/>
      <c r="BP129" s="33"/>
      <c r="BQ129" s="41" t="s">
        <v>1619</v>
      </c>
    </row>
    <row r="130" spans="1:69" s="3" customFormat="1" ht="67.5" x14ac:dyDescent="0.25">
      <c r="A130" s="35" t="s">
        <v>288</v>
      </c>
      <c r="B130" s="36" t="s">
        <v>1629</v>
      </c>
      <c r="C130" s="432" t="s">
        <v>1630</v>
      </c>
      <c r="D130" s="432"/>
      <c r="E130" s="432"/>
      <c r="F130" s="35" t="s">
        <v>109</v>
      </c>
      <c r="G130" s="55">
        <v>6</v>
      </c>
      <c r="H130" s="39" t="s">
        <v>1631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BP130" s="33"/>
      <c r="BQ130" s="41" t="s">
        <v>1630</v>
      </c>
    </row>
    <row r="131" spans="1:69" s="3" customFormat="1" ht="15" x14ac:dyDescent="0.25">
      <c r="A131" s="47"/>
      <c r="B131" s="48"/>
      <c r="C131" s="48"/>
      <c r="D131" s="48"/>
      <c r="E131" s="49" t="s">
        <v>4663</v>
      </c>
      <c r="F131" s="49"/>
      <c r="G131" s="50"/>
      <c r="H131" s="51"/>
      <c r="I131" s="17"/>
      <c r="J131" s="17"/>
      <c r="K131" s="17"/>
      <c r="L131" s="52">
        <v>4894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4664</v>
      </c>
      <c r="F132" s="49"/>
      <c r="G132" s="50"/>
      <c r="H132" s="51"/>
      <c r="I132" s="17"/>
      <c r="J132" s="17"/>
      <c r="K132" s="17"/>
      <c r="L132" s="52">
        <v>2573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14326</v>
      </c>
      <c r="M133" s="53"/>
      <c r="N133" s="53"/>
      <c r="O133" s="54"/>
      <c r="BP133" s="33"/>
      <c r="BQ133" s="41"/>
    </row>
    <row r="134" spans="1:69" s="3" customFormat="1" ht="45" x14ac:dyDescent="0.25">
      <c r="A134" s="35" t="s">
        <v>4665</v>
      </c>
      <c r="B134" s="36" t="s">
        <v>1626</v>
      </c>
      <c r="C134" s="432" t="s">
        <v>2126</v>
      </c>
      <c r="D134" s="432"/>
      <c r="E134" s="432"/>
      <c r="F134" s="35" t="s">
        <v>437</v>
      </c>
      <c r="G134" s="55">
        <v>6</v>
      </c>
      <c r="H134" s="39">
        <v>2403.11</v>
      </c>
      <c r="I134" s="39"/>
      <c r="J134" s="39"/>
      <c r="K134" s="37" t="s">
        <v>52</v>
      </c>
      <c r="L134" s="39">
        <v>89828</v>
      </c>
      <c r="M134" s="39"/>
      <c r="N134" s="40"/>
      <c r="O134" s="39"/>
      <c r="BP134" s="33"/>
      <c r="BQ134" s="41" t="s">
        <v>2126</v>
      </c>
    </row>
    <row r="135" spans="1:69" s="3" customFormat="1" ht="67.5" x14ac:dyDescent="0.25">
      <c r="A135" s="35" t="s">
        <v>309</v>
      </c>
      <c r="B135" s="36" t="s">
        <v>1629</v>
      </c>
      <c r="C135" s="432" t="s">
        <v>1630</v>
      </c>
      <c r="D135" s="432"/>
      <c r="E135" s="432"/>
      <c r="F135" s="35" t="s">
        <v>109</v>
      </c>
      <c r="G135" s="55">
        <v>40</v>
      </c>
      <c r="H135" s="39" t="s">
        <v>1631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BP135" s="33"/>
      <c r="BQ135" s="41" t="s">
        <v>1630</v>
      </c>
    </row>
    <row r="136" spans="1:69" s="3" customFormat="1" ht="15" x14ac:dyDescent="0.25">
      <c r="A136" s="47"/>
      <c r="B136" s="48"/>
      <c r="C136" s="48"/>
      <c r="D136" s="48"/>
      <c r="E136" s="49" t="s">
        <v>4666</v>
      </c>
      <c r="F136" s="49"/>
      <c r="G136" s="50"/>
      <c r="H136" s="51"/>
      <c r="I136" s="17"/>
      <c r="J136" s="17"/>
      <c r="K136" s="17"/>
      <c r="L136" s="52">
        <v>32622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4667</v>
      </c>
      <c r="F137" s="49"/>
      <c r="G137" s="50"/>
      <c r="H137" s="51"/>
      <c r="I137" s="17"/>
      <c r="J137" s="17"/>
      <c r="K137" s="17"/>
      <c r="L137" s="52">
        <v>17152</v>
      </c>
      <c r="M137" s="53"/>
      <c r="N137" s="53"/>
      <c r="O137" s="54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95498</v>
      </c>
      <c r="M138" s="53"/>
      <c r="N138" s="53"/>
      <c r="O138" s="54"/>
      <c r="BP138" s="33"/>
      <c r="BQ138" s="41"/>
    </row>
    <row r="139" spans="1:69" s="3" customFormat="1" ht="45.75" x14ac:dyDescent="0.25">
      <c r="A139" s="35" t="s">
        <v>3780</v>
      </c>
      <c r="B139" s="36" t="s">
        <v>4668</v>
      </c>
      <c r="C139" s="432" t="s">
        <v>2694</v>
      </c>
      <c r="D139" s="432"/>
      <c r="E139" s="432"/>
      <c r="F139" s="35" t="s">
        <v>437</v>
      </c>
      <c r="G139" s="55">
        <v>40</v>
      </c>
      <c r="H139" s="39">
        <v>2292.27</v>
      </c>
      <c r="I139" s="39"/>
      <c r="J139" s="39"/>
      <c r="K139" s="37" t="s">
        <v>52</v>
      </c>
      <c r="L139" s="39">
        <v>571234</v>
      </c>
      <c r="M139" s="39"/>
      <c r="N139" s="40"/>
      <c r="O139" s="39"/>
      <c r="BP139" s="33"/>
      <c r="BQ139" s="41" t="s">
        <v>2694</v>
      </c>
    </row>
    <row r="140" spans="1:69" s="3" customFormat="1" ht="67.5" x14ac:dyDescent="0.25">
      <c r="A140" s="35" t="s">
        <v>331</v>
      </c>
      <c r="B140" s="36" t="s">
        <v>132</v>
      </c>
      <c r="C140" s="432" t="s">
        <v>133</v>
      </c>
      <c r="D140" s="432"/>
      <c r="E140" s="432"/>
      <c r="F140" s="35" t="s">
        <v>109</v>
      </c>
      <c r="G140" s="55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4669</v>
      </c>
      <c r="O140" s="39">
        <v>385</v>
      </c>
      <c r="BP140" s="33"/>
      <c r="BQ140" s="41" t="s">
        <v>133</v>
      </c>
    </row>
    <row r="141" spans="1:69" s="3" customFormat="1" ht="15" x14ac:dyDescent="0.25">
      <c r="A141" s="42"/>
      <c r="B141" s="43"/>
      <c r="C141" s="44" t="s">
        <v>4670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4671</v>
      </c>
      <c r="F142" s="49"/>
      <c r="G142" s="50"/>
      <c r="H142" s="51"/>
      <c r="I142" s="17"/>
      <c r="J142" s="17"/>
      <c r="K142" s="17"/>
      <c r="L142" s="52">
        <v>13903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4672</v>
      </c>
      <c r="F143" s="49"/>
      <c r="G143" s="50"/>
      <c r="H143" s="51"/>
      <c r="I143" s="17"/>
      <c r="J143" s="17"/>
      <c r="K143" s="17"/>
      <c r="L143" s="52">
        <v>7310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41143</v>
      </c>
      <c r="M144" s="53"/>
      <c r="N144" s="53"/>
      <c r="O144" s="54"/>
      <c r="BP144" s="33"/>
      <c r="BQ144" s="41"/>
    </row>
    <row r="145" spans="1:69" s="3" customFormat="1" ht="45" x14ac:dyDescent="0.25">
      <c r="A145" s="35" t="s">
        <v>4673</v>
      </c>
      <c r="B145" s="36" t="s">
        <v>4524</v>
      </c>
      <c r="C145" s="432" t="s">
        <v>2146</v>
      </c>
      <c r="D145" s="432"/>
      <c r="E145" s="432"/>
      <c r="F145" s="35" t="s">
        <v>437</v>
      </c>
      <c r="G145" s="55">
        <v>2</v>
      </c>
      <c r="H145" s="39">
        <v>6225.34</v>
      </c>
      <c r="I145" s="39"/>
      <c r="J145" s="39"/>
      <c r="K145" s="37" t="s">
        <v>52</v>
      </c>
      <c r="L145" s="39">
        <v>77568</v>
      </c>
      <c r="M145" s="39"/>
      <c r="N145" s="40"/>
      <c r="O145" s="39"/>
      <c r="BP145" s="33"/>
      <c r="BQ145" s="41" t="s">
        <v>2146</v>
      </c>
    </row>
    <row r="146" spans="1:69" s="3" customFormat="1" ht="45" x14ac:dyDescent="0.25">
      <c r="A146" s="35" t="s">
        <v>2112</v>
      </c>
      <c r="B146" s="36" t="s">
        <v>4524</v>
      </c>
      <c r="C146" s="432" t="s">
        <v>1663</v>
      </c>
      <c r="D146" s="432"/>
      <c r="E146" s="432"/>
      <c r="F146" s="35" t="s">
        <v>437</v>
      </c>
      <c r="G146" s="55">
        <v>9</v>
      </c>
      <c r="H146" s="39">
        <v>3276.91</v>
      </c>
      <c r="I146" s="39"/>
      <c r="J146" s="39"/>
      <c r="K146" s="37" t="s">
        <v>52</v>
      </c>
      <c r="L146" s="39">
        <v>183736</v>
      </c>
      <c r="M146" s="39"/>
      <c r="N146" s="40"/>
      <c r="O146" s="39"/>
      <c r="BP146" s="33"/>
      <c r="BQ146" s="41" t="s">
        <v>1663</v>
      </c>
    </row>
    <row r="147" spans="1:69" s="3" customFormat="1" ht="67.5" x14ac:dyDescent="0.25">
      <c r="A147" s="35" t="s">
        <v>342</v>
      </c>
      <c r="B147" s="36" t="s">
        <v>429</v>
      </c>
      <c r="C147" s="432" t="s">
        <v>430</v>
      </c>
      <c r="D147" s="432"/>
      <c r="E147" s="432"/>
      <c r="F147" s="35" t="s">
        <v>109</v>
      </c>
      <c r="G147" s="55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BP147" s="33"/>
      <c r="BQ147" s="41" t="s">
        <v>430</v>
      </c>
    </row>
    <row r="148" spans="1:69" s="3" customFormat="1" ht="15" x14ac:dyDescent="0.25">
      <c r="A148" s="42"/>
      <c r="B148" s="43"/>
      <c r="C148" s="44" t="s">
        <v>4674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4675</v>
      </c>
      <c r="F149" s="49"/>
      <c r="G149" s="50"/>
      <c r="H149" s="51"/>
      <c r="I149" s="17"/>
      <c r="J149" s="17"/>
      <c r="K149" s="17"/>
      <c r="L149" s="52">
        <v>160795</v>
      </c>
      <c r="M149" s="53"/>
      <c r="N149" s="53"/>
      <c r="O149" s="54"/>
      <c r="BP149" s="33"/>
      <c r="BQ149" s="41"/>
    </row>
    <row r="150" spans="1:69" s="3" customFormat="1" ht="15" x14ac:dyDescent="0.25">
      <c r="A150" s="47"/>
      <c r="B150" s="48"/>
      <c r="C150" s="48"/>
      <c r="D150" s="48"/>
      <c r="E150" s="49" t="s">
        <v>4676</v>
      </c>
      <c r="F150" s="49"/>
      <c r="G150" s="50"/>
      <c r="H150" s="51"/>
      <c r="I150" s="17"/>
      <c r="J150" s="17"/>
      <c r="K150" s="17"/>
      <c r="L150" s="52">
        <v>89707</v>
      </c>
      <c r="M150" s="53"/>
      <c r="N150" s="53"/>
      <c r="O150" s="54"/>
      <c r="BP150" s="33"/>
      <c r="BQ150" s="41"/>
    </row>
    <row r="151" spans="1:69" s="3" customFormat="1" ht="15" x14ac:dyDescent="0.25">
      <c r="A151" s="47"/>
      <c r="B151" s="48"/>
      <c r="C151" s="48"/>
      <c r="D151" s="48"/>
      <c r="E151" s="49" t="s">
        <v>47</v>
      </c>
      <c r="F151" s="49"/>
      <c r="G151" s="50"/>
      <c r="H151" s="51"/>
      <c r="I151" s="17"/>
      <c r="J151" s="17"/>
      <c r="K151" s="17"/>
      <c r="L151" s="52">
        <v>426201</v>
      </c>
      <c r="M151" s="53"/>
      <c r="N151" s="53"/>
      <c r="O151" s="54"/>
      <c r="BP151" s="33"/>
      <c r="BQ151" s="41"/>
    </row>
    <row r="152" spans="1:69" s="3" customFormat="1" ht="67.5" x14ac:dyDescent="0.25">
      <c r="A152" s="35" t="s">
        <v>350</v>
      </c>
      <c r="B152" s="36" t="s">
        <v>1644</v>
      </c>
      <c r="C152" s="432" t="s">
        <v>2134</v>
      </c>
      <c r="D152" s="432"/>
      <c r="E152" s="432"/>
      <c r="F152" s="35" t="s">
        <v>437</v>
      </c>
      <c r="G152" s="55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BP152" s="33"/>
      <c r="BQ152" s="41" t="s">
        <v>2134</v>
      </c>
    </row>
    <row r="153" spans="1:69" s="3" customFormat="1" ht="67.5" x14ac:dyDescent="0.25">
      <c r="A153" s="35" t="s">
        <v>353</v>
      </c>
      <c r="B153" s="36" t="s">
        <v>1644</v>
      </c>
      <c r="C153" s="432" t="s">
        <v>2135</v>
      </c>
      <c r="D153" s="432"/>
      <c r="E153" s="432"/>
      <c r="F153" s="35" t="s">
        <v>437</v>
      </c>
      <c r="G153" s="55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BP153" s="33"/>
      <c r="BQ153" s="41" t="s">
        <v>2135</v>
      </c>
    </row>
    <row r="154" spans="1:69" s="3" customFormat="1" ht="15" x14ac:dyDescent="0.25">
      <c r="A154" s="434" t="s">
        <v>2700</v>
      </c>
      <c r="B154" s="435"/>
      <c r="C154" s="435"/>
      <c r="D154" s="435"/>
      <c r="E154" s="435"/>
      <c r="F154" s="435"/>
      <c r="G154" s="435"/>
      <c r="H154" s="435"/>
      <c r="I154" s="435"/>
      <c r="J154" s="435"/>
      <c r="K154" s="435"/>
      <c r="L154" s="435"/>
      <c r="M154" s="435"/>
      <c r="N154" s="435"/>
      <c r="O154" s="436"/>
      <c r="BP154" s="33" t="s">
        <v>2700</v>
      </c>
      <c r="BQ154" s="41"/>
    </row>
    <row r="155" spans="1:69" s="3" customFormat="1" ht="67.5" x14ac:dyDescent="0.25">
      <c r="A155" s="35" t="s">
        <v>363</v>
      </c>
      <c r="B155" s="36" t="s">
        <v>1916</v>
      </c>
      <c r="C155" s="432" t="s">
        <v>1917</v>
      </c>
      <c r="D155" s="432"/>
      <c r="E155" s="432"/>
      <c r="F155" s="35" t="s">
        <v>1918</v>
      </c>
      <c r="G155" s="58">
        <v>0.51249999999999996</v>
      </c>
      <c r="H155" s="39" t="s">
        <v>1919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BP155" s="33"/>
      <c r="BQ155" s="41" t="s">
        <v>1917</v>
      </c>
    </row>
    <row r="156" spans="1:69" s="3" customFormat="1" ht="15" x14ac:dyDescent="0.25">
      <c r="A156" s="42"/>
      <c r="B156" s="43"/>
      <c r="C156" s="44" t="s">
        <v>4677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4678</v>
      </c>
      <c r="F157" s="49"/>
      <c r="G157" s="50"/>
      <c r="H157" s="51"/>
      <c r="I157" s="17"/>
      <c r="J157" s="17"/>
      <c r="K157" s="17"/>
      <c r="L157" s="52">
        <v>26917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4679</v>
      </c>
      <c r="F158" s="49"/>
      <c r="G158" s="50"/>
      <c r="H158" s="51"/>
      <c r="I158" s="17"/>
      <c r="J158" s="17"/>
      <c r="K158" s="17"/>
      <c r="L158" s="52">
        <v>12098</v>
      </c>
      <c r="M158" s="53"/>
      <c r="N158" s="53"/>
      <c r="O158" s="54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69259</v>
      </c>
      <c r="M159" s="53"/>
      <c r="N159" s="53"/>
      <c r="O159" s="54"/>
      <c r="BP159" s="33"/>
      <c r="BQ159" s="41"/>
    </row>
    <row r="160" spans="1:69" s="3" customFormat="1" ht="67.5" x14ac:dyDescent="0.25">
      <c r="A160" s="35" t="s">
        <v>1410</v>
      </c>
      <c r="B160" s="36" t="s">
        <v>1923</v>
      </c>
      <c r="C160" s="432" t="s">
        <v>1924</v>
      </c>
      <c r="D160" s="432"/>
      <c r="E160" s="432"/>
      <c r="F160" s="35" t="s">
        <v>1918</v>
      </c>
      <c r="G160" s="58">
        <v>0.51249999999999996</v>
      </c>
      <c r="H160" s="39" t="s">
        <v>1925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BP160" s="33"/>
      <c r="BQ160" s="41" t="s">
        <v>1924</v>
      </c>
    </row>
    <row r="161" spans="1:69" s="3" customFormat="1" ht="15" x14ac:dyDescent="0.25">
      <c r="A161" s="47"/>
      <c r="B161" s="48"/>
      <c r="C161" s="48"/>
      <c r="D161" s="48"/>
      <c r="E161" s="49" t="s">
        <v>4680</v>
      </c>
      <c r="F161" s="49"/>
      <c r="G161" s="50"/>
      <c r="H161" s="51"/>
      <c r="I161" s="17"/>
      <c r="J161" s="17"/>
      <c r="K161" s="17"/>
      <c r="L161" s="52">
        <v>14873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4681</v>
      </c>
      <c r="F162" s="49"/>
      <c r="G162" s="50"/>
      <c r="H162" s="51"/>
      <c r="I162" s="17"/>
      <c r="J162" s="17"/>
      <c r="K162" s="17"/>
      <c r="L162" s="52">
        <v>6684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38268</v>
      </c>
      <c r="M163" s="53"/>
      <c r="N163" s="53"/>
      <c r="O163" s="54"/>
      <c r="BP163" s="33"/>
      <c r="BQ163" s="41"/>
    </row>
    <row r="164" spans="1:69" s="3" customFormat="1" ht="67.5" x14ac:dyDescent="0.25">
      <c r="A164" s="35" t="s">
        <v>371</v>
      </c>
      <c r="B164" s="36" t="s">
        <v>1064</v>
      </c>
      <c r="C164" s="432" t="s">
        <v>1929</v>
      </c>
      <c r="D164" s="432"/>
      <c r="E164" s="432"/>
      <c r="F164" s="35" t="s">
        <v>238</v>
      </c>
      <c r="G164" s="56">
        <v>2.0499999999999998</v>
      </c>
      <c r="H164" s="39" t="s">
        <v>1066</v>
      </c>
      <c r="I164" s="39" t="s">
        <v>1067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4682</v>
      </c>
      <c r="O164" s="39">
        <v>2178</v>
      </c>
      <c r="BP164" s="33"/>
      <c r="BQ164" s="41" t="s">
        <v>1929</v>
      </c>
    </row>
    <row r="165" spans="1:69" s="3" customFormat="1" ht="15" x14ac:dyDescent="0.25">
      <c r="A165" s="42"/>
      <c r="B165" s="43"/>
      <c r="C165" s="44" t="s">
        <v>4683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4684</v>
      </c>
      <c r="F166" s="49"/>
      <c r="G166" s="50"/>
      <c r="H166" s="51"/>
      <c r="I166" s="17"/>
      <c r="J166" s="17"/>
      <c r="K166" s="17"/>
      <c r="L166" s="52">
        <v>15528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4685</v>
      </c>
      <c r="F167" s="49"/>
      <c r="G167" s="50"/>
      <c r="H167" s="51"/>
      <c r="I167" s="17"/>
      <c r="J167" s="17"/>
      <c r="K167" s="17"/>
      <c r="L167" s="52">
        <v>8164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43881</v>
      </c>
      <c r="M168" s="53"/>
      <c r="N168" s="53"/>
      <c r="O168" s="54"/>
      <c r="BP168" s="33"/>
      <c r="BQ168" s="41"/>
    </row>
    <row r="169" spans="1:69" s="3" customFormat="1" ht="67.5" x14ac:dyDescent="0.25">
      <c r="A169" s="35" t="s">
        <v>381</v>
      </c>
      <c r="B169" s="36" t="s">
        <v>812</v>
      </c>
      <c r="C169" s="432" t="s">
        <v>813</v>
      </c>
      <c r="D169" s="432"/>
      <c r="E169" s="432"/>
      <c r="F169" s="35" t="s">
        <v>238</v>
      </c>
      <c r="G169" s="56">
        <v>9.4499999999999993</v>
      </c>
      <c r="H169" s="39" t="s">
        <v>1934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4686</v>
      </c>
      <c r="O169" s="39">
        <v>1806</v>
      </c>
      <c r="BP169" s="33"/>
      <c r="BQ169" s="41" t="s">
        <v>813</v>
      </c>
    </row>
    <row r="170" spans="1:69" s="3" customFormat="1" ht="15" x14ac:dyDescent="0.25">
      <c r="A170" s="42"/>
      <c r="B170" s="43"/>
      <c r="C170" s="44" t="s">
        <v>4687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4688</v>
      </c>
      <c r="F171" s="49"/>
      <c r="G171" s="50"/>
      <c r="H171" s="51"/>
      <c r="I171" s="17"/>
      <c r="J171" s="17"/>
      <c r="K171" s="17"/>
      <c r="L171" s="52">
        <v>91653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4689</v>
      </c>
      <c r="F172" s="49"/>
      <c r="G172" s="50"/>
      <c r="H172" s="51"/>
      <c r="I172" s="17"/>
      <c r="J172" s="17"/>
      <c r="K172" s="17"/>
      <c r="L172" s="52">
        <v>48189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246426</v>
      </c>
      <c r="M173" s="53"/>
      <c r="N173" s="53"/>
      <c r="O173" s="54"/>
      <c r="BP173" s="33"/>
      <c r="BQ173" s="41"/>
    </row>
    <row r="174" spans="1:69" s="3" customFormat="1" ht="67.5" x14ac:dyDescent="0.25">
      <c r="A174" s="35" t="s">
        <v>384</v>
      </c>
      <c r="B174" s="36" t="s">
        <v>4690</v>
      </c>
      <c r="C174" s="432" t="s">
        <v>822</v>
      </c>
      <c r="D174" s="432"/>
      <c r="E174" s="432"/>
      <c r="F174" s="35" t="s">
        <v>265</v>
      </c>
      <c r="G174" s="55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BP174" s="33"/>
      <c r="BQ174" s="41" t="s">
        <v>822</v>
      </c>
    </row>
    <row r="175" spans="1:69" s="3" customFormat="1" ht="67.5" x14ac:dyDescent="0.25">
      <c r="A175" s="35" t="s">
        <v>386</v>
      </c>
      <c r="B175" s="36" t="s">
        <v>849</v>
      </c>
      <c r="C175" s="432" t="s">
        <v>850</v>
      </c>
      <c r="D175" s="432"/>
      <c r="E175" s="432"/>
      <c r="F175" s="35" t="s">
        <v>520</v>
      </c>
      <c r="G175" s="55">
        <v>1</v>
      </c>
      <c r="H175" s="39" t="s">
        <v>1965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4691</v>
      </c>
      <c r="O175" s="39">
        <v>95</v>
      </c>
      <c r="BP175" s="33"/>
      <c r="BQ175" s="41" t="s">
        <v>850</v>
      </c>
    </row>
    <row r="176" spans="1:69" s="3" customFormat="1" ht="15" x14ac:dyDescent="0.25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4692</v>
      </c>
      <c r="F177" s="49"/>
      <c r="G177" s="50"/>
      <c r="H177" s="51"/>
      <c r="I177" s="17"/>
      <c r="J177" s="17"/>
      <c r="K177" s="17"/>
      <c r="L177" s="52">
        <v>4912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4693</v>
      </c>
      <c r="F178" s="49"/>
      <c r="G178" s="50"/>
      <c r="H178" s="51"/>
      <c r="I178" s="17"/>
      <c r="J178" s="17"/>
      <c r="K178" s="17"/>
      <c r="L178" s="52">
        <v>2583</v>
      </c>
      <c r="M178" s="53"/>
      <c r="N178" s="53"/>
      <c r="O178" s="54"/>
      <c r="BP178" s="33"/>
      <c r="BQ178" s="41"/>
    </row>
    <row r="179" spans="1:69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13394</v>
      </c>
      <c r="M179" s="53"/>
      <c r="N179" s="53"/>
      <c r="O179" s="54"/>
      <c r="BP179" s="33"/>
      <c r="BQ179" s="41"/>
    </row>
    <row r="180" spans="1:69" s="3" customFormat="1" ht="67.5" x14ac:dyDescent="0.25">
      <c r="A180" s="35" t="s">
        <v>388</v>
      </c>
      <c r="B180" s="36" t="s">
        <v>2720</v>
      </c>
      <c r="C180" s="432" t="s">
        <v>4135</v>
      </c>
      <c r="D180" s="432"/>
      <c r="E180" s="432"/>
      <c r="F180" s="35" t="s">
        <v>437</v>
      </c>
      <c r="G180" s="55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BP180" s="33"/>
      <c r="BQ180" s="41" t="s">
        <v>4135</v>
      </c>
    </row>
    <row r="181" spans="1:69" s="3" customFormat="1" ht="15" x14ac:dyDescent="0.25">
      <c r="A181" s="42"/>
      <c r="B181" s="43"/>
      <c r="C181" s="44" t="s">
        <v>4694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67.5" x14ac:dyDescent="0.25">
      <c r="A182" s="35" t="s">
        <v>391</v>
      </c>
      <c r="B182" s="36" t="s">
        <v>4695</v>
      </c>
      <c r="C182" s="432" t="s">
        <v>824</v>
      </c>
      <c r="D182" s="432"/>
      <c r="E182" s="432"/>
      <c r="F182" s="35" t="s">
        <v>437</v>
      </c>
      <c r="G182" s="55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BP182" s="33"/>
      <c r="BQ182" s="41" t="s">
        <v>824</v>
      </c>
    </row>
    <row r="183" spans="1:69" s="3" customFormat="1" ht="67.5" x14ac:dyDescent="0.25">
      <c r="A183" s="35" t="s">
        <v>393</v>
      </c>
      <c r="B183" s="36" t="s">
        <v>4696</v>
      </c>
      <c r="C183" s="432" t="s">
        <v>3434</v>
      </c>
      <c r="D183" s="432"/>
      <c r="E183" s="432"/>
      <c r="F183" s="35" t="s">
        <v>437</v>
      </c>
      <c r="G183" s="55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BP183" s="33"/>
      <c r="BQ183" s="41" t="s">
        <v>3434</v>
      </c>
    </row>
    <row r="184" spans="1:69" s="3" customFormat="1" ht="67.5" x14ac:dyDescent="0.25">
      <c r="A184" s="35" t="s">
        <v>395</v>
      </c>
      <c r="B184" s="36" t="s">
        <v>4697</v>
      </c>
      <c r="C184" s="432" t="s">
        <v>4698</v>
      </c>
      <c r="D184" s="432"/>
      <c r="E184" s="432"/>
      <c r="F184" s="35" t="s">
        <v>437</v>
      </c>
      <c r="G184" s="55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BP184" s="33"/>
      <c r="BQ184" s="41" t="s">
        <v>4698</v>
      </c>
    </row>
    <row r="185" spans="1:69" s="3" customFormat="1" ht="67.5" x14ac:dyDescent="0.25">
      <c r="A185" s="35" t="s">
        <v>397</v>
      </c>
      <c r="B185" s="36" t="s">
        <v>1988</v>
      </c>
      <c r="C185" s="432" t="s">
        <v>1989</v>
      </c>
      <c r="D185" s="432"/>
      <c r="E185" s="432"/>
      <c r="F185" s="35" t="s">
        <v>238</v>
      </c>
      <c r="G185" s="60">
        <v>5.0000000000000001E-3</v>
      </c>
      <c r="H185" s="39" t="s">
        <v>1990</v>
      </c>
      <c r="I185" s="39" t="s">
        <v>1991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4699</v>
      </c>
      <c r="O185" s="39">
        <v>10</v>
      </c>
      <c r="BP185" s="33"/>
      <c r="BQ185" s="41" t="s">
        <v>1989</v>
      </c>
    </row>
    <row r="186" spans="1:69" s="3" customFormat="1" ht="15" x14ac:dyDescent="0.25">
      <c r="A186" s="42"/>
      <c r="B186" s="43"/>
      <c r="C186" s="44" t="s">
        <v>1993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4700</v>
      </c>
      <c r="F187" s="49"/>
      <c r="G187" s="50"/>
      <c r="H187" s="51"/>
      <c r="I187" s="17"/>
      <c r="J187" s="17"/>
      <c r="K187" s="17"/>
      <c r="L187" s="52">
        <v>167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4701</v>
      </c>
      <c r="F188" s="49"/>
      <c r="G188" s="50"/>
      <c r="H188" s="51"/>
      <c r="I188" s="17"/>
      <c r="J188" s="17"/>
      <c r="K188" s="17"/>
      <c r="L188" s="52">
        <v>88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439</v>
      </c>
      <c r="M189" s="53"/>
      <c r="N189" s="53"/>
      <c r="O189" s="54"/>
      <c r="BP189" s="33"/>
      <c r="BQ189" s="41"/>
    </row>
    <row r="190" spans="1:69" s="3" customFormat="1" ht="67.5" x14ac:dyDescent="0.25">
      <c r="A190" s="35" t="s">
        <v>399</v>
      </c>
      <c r="B190" s="36" t="s">
        <v>2972</v>
      </c>
      <c r="C190" s="432" t="s">
        <v>4702</v>
      </c>
      <c r="D190" s="432"/>
      <c r="E190" s="432"/>
      <c r="F190" s="35" t="s">
        <v>2406</v>
      </c>
      <c r="G190" s="55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BP190" s="33"/>
      <c r="BQ190" s="41" t="s">
        <v>4702</v>
      </c>
    </row>
    <row r="191" spans="1:69" s="3" customFormat="1" ht="15" x14ac:dyDescent="0.25">
      <c r="A191" s="434" t="s">
        <v>2723</v>
      </c>
      <c r="B191" s="435"/>
      <c r="C191" s="435"/>
      <c r="D191" s="435"/>
      <c r="E191" s="435"/>
      <c r="F191" s="435"/>
      <c r="G191" s="435"/>
      <c r="H191" s="435"/>
      <c r="I191" s="435"/>
      <c r="J191" s="435"/>
      <c r="K191" s="435"/>
      <c r="L191" s="435"/>
      <c r="M191" s="435"/>
      <c r="N191" s="435"/>
      <c r="O191" s="436"/>
      <c r="BP191" s="33" t="s">
        <v>2723</v>
      </c>
      <c r="BQ191" s="41"/>
    </row>
    <row r="192" spans="1:69" s="3" customFormat="1" ht="67.5" x14ac:dyDescent="0.25">
      <c r="A192" s="35" t="s">
        <v>401</v>
      </c>
      <c r="B192" s="36" t="s">
        <v>737</v>
      </c>
      <c r="C192" s="432" t="s">
        <v>738</v>
      </c>
      <c r="D192" s="432"/>
      <c r="E192" s="432"/>
      <c r="F192" s="35" t="s">
        <v>739</v>
      </c>
      <c r="G192" s="56">
        <v>3.95</v>
      </c>
      <c r="H192" s="39" t="s">
        <v>2322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4703</v>
      </c>
      <c r="O192" s="39">
        <v>1456</v>
      </c>
      <c r="BP192" s="33"/>
      <c r="BQ192" s="41" t="s">
        <v>738</v>
      </c>
    </row>
    <row r="193" spans="1:69" s="3" customFormat="1" ht="15" x14ac:dyDescent="0.25">
      <c r="A193" s="42"/>
      <c r="B193" s="43"/>
      <c r="C193" s="44" t="s">
        <v>4704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6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4705</v>
      </c>
      <c r="F194" s="49"/>
      <c r="G194" s="50"/>
      <c r="H194" s="51"/>
      <c r="I194" s="17"/>
      <c r="J194" s="17"/>
      <c r="K194" s="17"/>
      <c r="L194" s="52">
        <v>18450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4706</v>
      </c>
      <c r="F195" s="49"/>
      <c r="G195" s="50"/>
      <c r="H195" s="51"/>
      <c r="I195" s="17"/>
      <c r="J195" s="17"/>
      <c r="K195" s="17"/>
      <c r="L195" s="52">
        <v>9701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51634</v>
      </c>
      <c r="M196" s="53"/>
      <c r="N196" s="53"/>
      <c r="O196" s="54"/>
      <c r="BP196" s="33"/>
      <c r="BQ196" s="41"/>
    </row>
    <row r="197" spans="1:69" s="3" customFormat="1" ht="67.5" x14ac:dyDescent="0.25">
      <c r="A197" s="35" t="s">
        <v>403</v>
      </c>
      <c r="B197" s="36" t="s">
        <v>2979</v>
      </c>
      <c r="C197" s="432" t="s">
        <v>2329</v>
      </c>
      <c r="D197" s="432"/>
      <c r="E197" s="432"/>
      <c r="F197" s="35" t="s">
        <v>265</v>
      </c>
      <c r="G197" s="38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BP197" s="33"/>
      <c r="BQ197" s="41" t="s">
        <v>2329</v>
      </c>
    </row>
    <row r="198" spans="1:69" s="3" customFormat="1" ht="15" x14ac:dyDescent="0.25">
      <c r="A198" s="42"/>
      <c r="B198" s="43"/>
      <c r="C198" s="44" t="s">
        <v>4707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67.5" x14ac:dyDescent="0.25">
      <c r="A199" s="35" t="s">
        <v>405</v>
      </c>
      <c r="B199" s="36" t="s">
        <v>2378</v>
      </c>
      <c r="C199" s="432" t="s">
        <v>2389</v>
      </c>
      <c r="D199" s="432"/>
      <c r="E199" s="432"/>
      <c r="F199" s="35" t="s">
        <v>437</v>
      </c>
      <c r="G199" s="55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BP199" s="33"/>
      <c r="BQ199" s="41" t="s">
        <v>2389</v>
      </c>
    </row>
    <row r="200" spans="1:69" s="3" customFormat="1" ht="67.5" x14ac:dyDescent="0.25">
      <c r="A200" s="35" t="s">
        <v>407</v>
      </c>
      <c r="B200" s="36" t="s">
        <v>2450</v>
      </c>
      <c r="C200" s="432" t="s">
        <v>2451</v>
      </c>
      <c r="D200" s="432"/>
      <c r="E200" s="432"/>
      <c r="F200" s="35" t="s">
        <v>739</v>
      </c>
      <c r="G200" s="38">
        <v>2.5</v>
      </c>
      <c r="H200" s="39" t="s">
        <v>2452</v>
      </c>
      <c r="I200" s="39" t="s">
        <v>2453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4708</v>
      </c>
      <c r="O200" s="39">
        <v>9042</v>
      </c>
      <c r="BP200" s="33"/>
      <c r="BQ200" s="41" t="s">
        <v>2451</v>
      </c>
    </row>
    <row r="201" spans="1:69" s="3" customFormat="1" ht="15" x14ac:dyDescent="0.25">
      <c r="A201" s="42"/>
      <c r="B201" s="43"/>
      <c r="C201" s="44" t="s">
        <v>4367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5" x14ac:dyDescent="0.25">
      <c r="A202" s="47"/>
      <c r="B202" s="48"/>
      <c r="C202" s="48"/>
      <c r="D202" s="48"/>
      <c r="E202" s="49" t="s">
        <v>4709</v>
      </c>
      <c r="F202" s="49"/>
      <c r="G202" s="50"/>
      <c r="H202" s="51"/>
      <c r="I202" s="17"/>
      <c r="J202" s="17"/>
      <c r="K202" s="17"/>
      <c r="L202" s="52">
        <v>32384</v>
      </c>
      <c r="M202" s="53"/>
      <c r="N202" s="53"/>
      <c r="O202" s="54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4710</v>
      </c>
      <c r="F203" s="49"/>
      <c r="G203" s="50"/>
      <c r="H203" s="51"/>
      <c r="I203" s="17"/>
      <c r="J203" s="17"/>
      <c r="K203" s="17"/>
      <c r="L203" s="52">
        <v>17027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132485</v>
      </c>
      <c r="M204" s="53"/>
      <c r="N204" s="53"/>
      <c r="O204" s="54"/>
      <c r="BP204" s="33"/>
      <c r="BQ204" s="41"/>
    </row>
    <row r="205" spans="1:69" s="3" customFormat="1" ht="67.5" x14ac:dyDescent="0.25">
      <c r="A205" s="35" t="s">
        <v>409</v>
      </c>
      <c r="B205" s="36" t="s">
        <v>2459</v>
      </c>
      <c r="C205" s="432" t="s">
        <v>2985</v>
      </c>
      <c r="D205" s="432"/>
      <c r="E205" s="432"/>
      <c r="F205" s="35" t="s">
        <v>265</v>
      </c>
      <c r="G205" s="38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BP205" s="33"/>
      <c r="BQ205" s="41" t="s">
        <v>2985</v>
      </c>
    </row>
    <row r="206" spans="1:69" s="3" customFormat="1" ht="15" x14ac:dyDescent="0.25">
      <c r="A206" s="42"/>
      <c r="B206" s="43"/>
      <c r="C206" s="44" t="s">
        <v>2104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67.5" x14ac:dyDescent="0.25">
      <c r="A207" s="35" t="s">
        <v>411</v>
      </c>
      <c r="B207" s="36" t="s">
        <v>4711</v>
      </c>
      <c r="C207" s="432" t="s">
        <v>2464</v>
      </c>
      <c r="D207" s="432"/>
      <c r="E207" s="432"/>
      <c r="F207" s="35" t="s">
        <v>437</v>
      </c>
      <c r="G207" s="55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BP207" s="33"/>
      <c r="BQ207" s="41" t="s">
        <v>2464</v>
      </c>
    </row>
    <row r="208" spans="1:69" s="3" customFormat="1" ht="67.5" x14ac:dyDescent="0.25">
      <c r="A208" s="35" t="s">
        <v>413</v>
      </c>
      <c r="B208" s="36" t="s">
        <v>4711</v>
      </c>
      <c r="C208" s="432" t="s">
        <v>2466</v>
      </c>
      <c r="D208" s="432"/>
      <c r="E208" s="432"/>
      <c r="F208" s="35" t="s">
        <v>437</v>
      </c>
      <c r="G208" s="55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BP208" s="33"/>
      <c r="BQ208" s="41" t="s">
        <v>2466</v>
      </c>
    </row>
    <row r="209" spans="1:69" s="3" customFormat="1" ht="67.5" x14ac:dyDescent="0.25">
      <c r="A209" s="35" t="s">
        <v>415</v>
      </c>
      <c r="B209" s="36" t="s">
        <v>4712</v>
      </c>
      <c r="C209" s="432" t="s">
        <v>2431</v>
      </c>
      <c r="D209" s="432"/>
      <c r="E209" s="432"/>
      <c r="F209" s="35" t="s">
        <v>437</v>
      </c>
      <c r="G209" s="55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BP209" s="33"/>
      <c r="BQ209" s="41" t="s">
        <v>2431</v>
      </c>
    </row>
    <row r="210" spans="1:69" s="3" customFormat="1" ht="67.5" x14ac:dyDescent="0.25">
      <c r="A210" s="35" t="s">
        <v>417</v>
      </c>
      <c r="B210" s="36" t="s">
        <v>4712</v>
      </c>
      <c r="C210" s="432" t="s">
        <v>2433</v>
      </c>
      <c r="D210" s="432"/>
      <c r="E210" s="432"/>
      <c r="F210" s="35" t="s">
        <v>437</v>
      </c>
      <c r="G210" s="55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BP210" s="33"/>
      <c r="BQ210" s="41" t="s">
        <v>2433</v>
      </c>
    </row>
    <row r="211" spans="1:69" s="3" customFormat="1" ht="67.5" x14ac:dyDescent="0.25">
      <c r="A211" s="35" t="s">
        <v>426</v>
      </c>
      <c r="B211" s="36" t="s">
        <v>2443</v>
      </c>
      <c r="C211" s="432" t="s">
        <v>2444</v>
      </c>
      <c r="D211" s="432"/>
      <c r="E211" s="432"/>
      <c r="F211" s="35" t="s">
        <v>265</v>
      </c>
      <c r="G211" s="38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BP211" s="33"/>
      <c r="BQ211" s="41" t="s">
        <v>2444</v>
      </c>
    </row>
    <row r="212" spans="1:69" s="3" customFormat="1" ht="15" x14ac:dyDescent="0.25">
      <c r="A212" s="42"/>
      <c r="B212" s="43"/>
      <c r="C212" s="44" t="s">
        <v>4713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7.5" x14ac:dyDescent="0.25">
      <c r="A213" s="35" t="s">
        <v>428</v>
      </c>
      <c r="B213" s="36" t="s">
        <v>2440</v>
      </c>
      <c r="C213" s="432" t="s">
        <v>2441</v>
      </c>
      <c r="D213" s="432"/>
      <c r="E213" s="432"/>
      <c r="F213" s="35" t="s">
        <v>437</v>
      </c>
      <c r="G213" s="55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BP213" s="33"/>
      <c r="BQ213" s="41" t="s">
        <v>2441</v>
      </c>
    </row>
    <row r="214" spans="1:69" s="3" customFormat="1" ht="67.5" x14ac:dyDescent="0.25">
      <c r="A214" s="35" t="s">
        <v>434</v>
      </c>
      <c r="B214" s="36" t="s">
        <v>324</v>
      </c>
      <c r="C214" s="432" t="s">
        <v>325</v>
      </c>
      <c r="D214" s="432"/>
      <c r="E214" s="432"/>
      <c r="F214" s="35" t="s">
        <v>326</v>
      </c>
      <c r="G214" s="55">
        <v>2</v>
      </c>
      <c r="H214" s="39" t="s">
        <v>1438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BP214" s="33"/>
      <c r="BQ214" s="41" t="s">
        <v>325</v>
      </c>
    </row>
    <row r="215" spans="1:69" s="3" customFormat="1" ht="15" x14ac:dyDescent="0.25">
      <c r="A215" s="47"/>
      <c r="B215" s="48"/>
      <c r="C215" s="48"/>
      <c r="D215" s="48"/>
      <c r="E215" s="49" t="s">
        <v>4714</v>
      </c>
      <c r="F215" s="49"/>
      <c r="G215" s="50"/>
      <c r="H215" s="51"/>
      <c r="I215" s="17"/>
      <c r="J215" s="17"/>
      <c r="K215" s="17"/>
      <c r="L215" s="52">
        <v>348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4715</v>
      </c>
      <c r="F216" s="49"/>
      <c r="G216" s="50"/>
      <c r="H216" s="51"/>
      <c r="I216" s="17"/>
      <c r="J216" s="17"/>
      <c r="K216" s="17"/>
      <c r="L216" s="52">
        <v>183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47</v>
      </c>
      <c r="F217" s="49"/>
      <c r="G217" s="50"/>
      <c r="H217" s="51"/>
      <c r="I217" s="17"/>
      <c r="J217" s="17"/>
      <c r="K217" s="17"/>
      <c r="L217" s="52">
        <v>917</v>
      </c>
      <c r="M217" s="53"/>
      <c r="N217" s="53"/>
      <c r="O217" s="54"/>
      <c r="BP217" s="33"/>
      <c r="BQ217" s="41"/>
    </row>
    <row r="218" spans="1:69" s="3" customFormat="1" ht="67.5" x14ac:dyDescent="0.25">
      <c r="A218" s="35" t="s">
        <v>438</v>
      </c>
      <c r="B218" s="36" t="s">
        <v>4716</v>
      </c>
      <c r="C218" s="432" t="s">
        <v>2734</v>
      </c>
      <c r="D218" s="432"/>
      <c r="E218" s="432"/>
      <c r="F218" s="35" t="s">
        <v>437</v>
      </c>
      <c r="G218" s="55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BP218" s="33"/>
      <c r="BQ218" s="41" t="s">
        <v>2734</v>
      </c>
    </row>
    <row r="219" spans="1:69" s="3" customFormat="1" ht="67.5" x14ac:dyDescent="0.25">
      <c r="A219" s="35" t="s">
        <v>1457</v>
      </c>
      <c r="B219" s="36" t="s">
        <v>1757</v>
      </c>
      <c r="C219" s="432" t="s">
        <v>1758</v>
      </c>
      <c r="D219" s="432"/>
      <c r="E219" s="432"/>
      <c r="F219" s="35" t="s">
        <v>238</v>
      </c>
      <c r="G219" s="56">
        <v>1.1499999999999999</v>
      </c>
      <c r="H219" s="39" t="s">
        <v>1759</v>
      </c>
      <c r="I219" s="39" t="s">
        <v>1760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4717</v>
      </c>
      <c r="O219" s="39">
        <v>5936</v>
      </c>
      <c r="BP219" s="33"/>
      <c r="BQ219" s="41" t="s">
        <v>1758</v>
      </c>
    </row>
    <row r="220" spans="1:69" s="3" customFormat="1" ht="15" x14ac:dyDescent="0.25">
      <c r="A220" s="42"/>
      <c r="B220" s="43"/>
      <c r="C220" s="44" t="s">
        <v>4718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4719</v>
      </c>
      <c r="F221" s="49"/>
      <c r="G221" s="50"/>
      <c r="H221" s="51"/>
      <c r="I221" s="17"/>
      <c r="J221" s="17"/>
      <c r="K221" s="17"/>
      <c r="L221" s="52">
        <v>14434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4720</v>
      </c>
      <c r="F222" s="49"/>
      <c r="G222" s="50"/>
      <c r="H222" s="51"/>
      <c r="I222" s="17"/>
      <c r="J222" s="17"/>
      <c r="K222" s="17"/>
      <c r="L222" s="52">
        <v>7589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45346</v>
      </c>
      <c r="M223" s="53"/>
      <c r="N223" s="53"/>
      <c r="O223" s="54"/>
      <c r="BP223" s="33"/>
      <c r="BQ223" s="41"/>
    </row>
    <row r="224" spans="1:69" s="3" customFormat="1" ht="67.5" x14ac:dyDescent="0.25">
      <c r="A224" s="35" t="s">
        <v>450</v>
      </c>
      <c r="B224" s="36" t="s">
        <v>2281</v>
      </c>
      <c r="C224" s="432" t="s">
        <v>4721</v>
      </c>
      <c r="D224" s="432"/>
      <c r="E224" s="432"/>
      <c r="F224" s="35"/>
      <c r="G224" s="56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BP224" s="33"/>
      <c r="BQ224" s="41" t="s">
        <v>4721</v>
      </c>
    </row>
    <row r="225" spans="1:69" s="3" customFormat="1" ht="15" x14ac:dyDescent="0.25">
      <c r="A225" s="42"/>
      <c r="B225" s="43"/>
      <c r="C225" s="44" t="s">
        <v>4722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15" x14ac:dyDescent="0.25">
      <c r="A226" s="434" t="s">
        <v>2739</v>
      </c>
      <c r="B226" s="435"/>
      <c r="C226" s="435"/>
      <c r="D226" s="435"/>
      <c r="E226" s="435"/>
      <c r="F226" s="435"/>
      <c r="G226" s="435"/>
      <c r="H226" s="435"/>
      <c r="I226" s="435"/>
      <c r="J226" s="435"/>
      <c r="K226" s="435"/>
      <c r="L226" s="435"/>
      <c r="M226" s="435"/>
      <c r="N226" s="435"/>
      <c r="O226" s="436"/>
      <c r="BP226" s="33" t="s">
        <v>2739</v>
      </c>
      <c r="BQ226" s="41"/>
    </row>
    <row r="227" spans="1:69" s="3" customFormat="1" ht="67.5" x14ac:dyDescent="0.25">
      <c r="A227" s="35" t="s">
        <v>1708</v>
      </c>
      <c r="B227" s="36" t="s">
        <v>372</v>
      </c>
      <c r="C227" s="432" t="s">
        <v>373</v>
      </c>
      <c r="D227" s="432"/>
      <c r="E227" s="432"/>
      <c r="F227" s="35" t="s">
        <v>374</v>
      </c>
      <c r="G227" s="57">
        <v>3.9136639999999998</v>
      </c>
      <c r="H227" s="39" t="s">
        <v>1696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4723</v>
      </c>
      <c r="O227" s="39">
        <v>1919</v>
      </c>
      <c r="BP227" s="33"/>
      <c r="BQ227" s="41" t="s">
        <v>373</v>
      </c>
    </row>
    <row r="228" spans="1:69" s="3" customFormat="1" ht="15" x14ac:dyDescent="0.25">
      <c r="A228" s="42"/>
      <c r="B228" s="43"/>
      <c r="C228" s="44" t="s">
        <v>4724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4725</v>
      </c>
      <c r="F229" s="49"/>
      <c r="G229" s="50"/>
      <c r="H229" s="51"/>
      <c r="I229" s="17"/>
      <c r="J229" s="17"/>
      <c r="K229" s="17"/>
      <c r="L229" s="52">
        <v>102453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4726</v>
      </c>
      <c r="F230" s="49"/>
      <c r="G230" s="50"/>
      <c r="H230" s="51"/>
      <c r="I230" s="17"/>
      <c r="J230" s="17"/>
      <c r="K230" s="17"/>
      <c r="L230" s="52">
        <v>53867</v>
      </c>
      <c r="M230" s="53"/>
      <c r="N230" s="53"/>
      <c r="O230" s="54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47</v>
      </c>
      <c r="F231" s="49"/>
      <c r="G231" s="50"/>
      <c r="H231" s="51"/>
      <c r="I231" s="17"/>
      <c r="J231" s="17"/>
      <c r="K231" s="17"/>
      <c r="L231" s="52">
        <v>282468</v>
      </c>
      <c r="M231" s="53"/>
      <c r="N231" s="53"/>
      <c r="O231" s="54"/>
      <c r="BP231" s="33"/>
      <c r="BQ231" s="41"/>
    </row>
    <row r="232" spans="1:69" s="3" customFormat="1" ht="67.5" x14ac:dyDescent="0.25">
      <c r="A232" s="35" t="s">
        <v>462</v>
      </c>
      <c r="B232" s="36" t="s">
        <v>4727</v>
      </c>
      <c r="C232" s="432" t="s">
        <v>4150</v>
      </c>
      <c r="D232" s="432"/>
      <c r="E232" s="432"/>
      <c r="F232" s="35" t="s">
        <v>437</v>
      </c>
      <c r="G232" s="57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BP232" s="33"/>
      <c r="BQ232" s="41" t="s">
        <v>4150</v>
      </c>
    </row>
    <row r="233" spans="1:69" s="3" customFormat="1" ht="15" x14ac:dyDescent="0.25">
      <c r="A233" s="42"/>
      <c r="B233" s="43"/>
      <c r="C233" s="44" t="s">
        <v>4728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67.5" x14ac:dyDescent="0.25">
      <c r="A234" s="35" t="s">
        <v>464</v>
      </c>
      <c r="B234" s="36" t="s">
        <v>4729</v>
      </c>
      <c r="C234" s="432" t="s">
        <v>4561</v>
      </c>
      <c r="D234" s="432"/>
      <c r="E234" s="432"/>
      <c r="F234" s="35" t="s">
        <v>437</v>
      </c>
      <c r="G234" s="55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BP234" s="33"/>
      <c r="BQ234" s="41" t="s">
        <v>4561</v>
      </c>
    </row>
    <row r="235" spans="1:69" s="3" customFormat="1" ht="67.5" x14ac:dyDescent="0.25">
      <c r="A235" s="35" t="s">
        <v>466</v>
      </c>
      <c r="B235" s="36" t="s">
        <v>4727</v>
      </c>
      <c r="C235" s="432" t="s">
        <v>4730</v>
      </c>
      <c r="D235" s="432"/>
      <c r="E235" s="432"/>
      <c r="F235" s="35" t="s">
        <v>437</v>
      </c>
      <c r="G235" s="55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BP235" s="33"/>
      <c r="BQ235" s="41" t="s">
        <v>4730</v>
      </c>
    </row>
    <row r="236" spans="1:69" s="3" customFormat="1" ht="67.5" x14ac:dyDescent="0.25">
      <c r="A236" s="35" t="s">
        <v>469</v>
      </c>
      <c r="B236" s="36" t="s">
        <v>4727</v>
      </c>
      <c r="C236" s="432" t="s">
        <v>4151</v>
      </c>
      <c r="D236" s="432"/>
      <c r="E236" s="432"/>
      <c r="F236" s="35" t="s">
        <v>437</v>
      </c>
      <c r="G236" s="55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BP236" s="33"/>
      <c r="BQ236" s="41" t="s">
        <v>4151</v>
      </c>
    </row>
    <row r="237" spans="1:69" s="3" customFormat="1" ht="67.5" x14ac:dyDescent="0.25">
      <c r="A237" s="35" t="s">
        <v>478</v>
      </c>
      <c r="B237" s="36" t="s">
        <v>4727</v>
      </c>
      <c r="C237" s="432" t="s">
        <v>3223</v>
      </c>
      <c r="D237" s="432"/>
      <c r="E237" s="432"/>
      <c r="F237" s="35" t="s">
        <v>437</v>
      </c>
      <c r="G237" s="55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BP237" s="33"/>
      <c r="BQ237" s="41" t="s">
        <v>3223</v>
      </c>
    </row>
    <row r="238" spans="1:69" s="3" customFormat="1" ht="67.5" x14ac:dyDescent="0.25">
      <c r="A238" s="35" t="s">
        <v>480</v>
      </c>
      <c r="B238" s="36" t="s">
        <v>4727</v>
      </c>
      <c r="C238" s="432" t="s">
        <v>4731</v>
      </c>
      <c r="D238" s="432"/>
      <c r="E238" s="432"/>
      <c r="F238" s="35" t="s">
        <v>437</v>
      </c>
      <c r="G238" s="55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BP238" s="33"/>
      <c r="BQ238" s="41" t="s">
        <v>4731</v>
      </c>
    </row>
    <row r="239" spans="1:69" s="3" customFormat="1" ht="67.5" x14ac:dyDescent="0.25">
      <c r="A239" s="35" t="s">
        <v>482</v>
      </c>
      <c r="B239" s="36" t="s">
        <v>4732</v>
      </c>
      <c r="C239" s="432" t="s">
        <v>4733</v>
      </c>
      <c r="D239" s="432"/>
      <c r="E239" s="432"/>
      <c r="F239" s="35" t="s">
        <v>437</v>
      </c>
      <c r="G239" s="55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BP239" s="33"/>
      <c r="BQ239" s="41" t="s">
        <v>4733</v>
      </c>
    </row>
    <row r="240" spans="1:69" s="3" customFormat="1" ht="67.5" x14ac:dyDescent="0.25">
      <c r="A240" s="35" t="s">
        <v>484</v>
      </c>
      <c r="B240" s="36" t="s">
        <v>4734</v>
      </c>
      <c r="C240" s="432" t="s">
        <v>4735</v>
      </c>
      <c r="D240" s="432"/>
      <c r="E240" s="432"/>
      <c r="F240" s="35" t="s">
        <v>437</v>
      </c>
      <c r="G240" s="55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BP240" s="33"/>
      <c r="BQ240" s="41" t="s">
        <v>4735</v>
      </c>
    </row>
    <row r="241" spans="1:69" s="3" customFormat="1" ht="67.5" x14ac:dyDescent="0.25">
      <c r="A241" s="35" t="s">
        <v>486</v>
      </c>
      <c r="B241" s="36" t="s">
        <v>4736</v>
      </c>
      <c r="C241" s="432" t="s">
        <v>3231</v>
      </c>
      <c r="D241" s="432"/>
      <c r="E241" s="432"/>
      <c r="F241" s="35" t="s">
        <v>437</v>
      </c>
      <c r="G241" s="55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BP241" s="33"/>
      <c r="BQ241" s="41" t="s">
        <v>3231</v>
      </c>
    </row>
    <row r="242" spans="1:69" s="3" customFormat="1" ht="67.5" x14ac:dyDescent="0.25">
      <c r="A242" s="35" t="s">
        <v>487</v>
      </c>
      <c r="B242" s="36" t="s">
        <v>4736</v>
      </c>
      <c r="C242" s="432" t="s">
        <v>3288</v>
      </c>
      <c r="D242" s="432"/>
      <c r="E242" s="432"/>
      <c r="F242" s="35" t="s">
        <v>437</v>
      </c>
      <c r="G242" s="55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BP242" s="33"/>
      <c r="BQ242" s="41" t="s">
        <v>3288</v>
      </c>
    </row>
    <row r="243" spans="1:69" s="3" customFormat="1" ht="67.5" x14ac:dyDescent="0.25">
      <c r="A243" s="35" t="s">
        <v>488</v>
      </c>
      <c r="B243" s="36" t="s">
        <v>4736</v>
      </c>
      <c r="C243" s="432" t="s">
        <v>4737</v>
      </c>
      <c r="D243" s="432"/>
      <c r="E243" s="432"/>
      <c r="F243" s="35" t="s">
        <v>437</v>
      </c>
      <c r="G243" s="55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BP243" s="33"/>
      <c r="BQ243" s="41" t="s">
        <v>4737</v>
      </c>
    </row>
    <row r="244" spans="1:69" s="3" customFormat="1" ht="67.5" x14ac:dyDescent="0.25">
      <c r="A244" s="35" t="s">
        <v>490</v>
      </c>
      <c r="B244" s="36" t="s">
        <v>4736</v>
      </c>
      <c r="C244" s="432" t="s">
        <v>3234</v>
      </c>
      <c r="D244" s="432"/>
      <c r="E244" s="432"/>
      <c r="F244" s="35" t="s">
        <v>437</v>
      </c>
      <c r="G244" s="55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BP244" s="33"/>
      <c r="BQ244" s="41" t="s">
        <v>3234</v>
      </c>
    </row>
    <row r="245" spans="1:69" s="3" customFormat="1" ht="67.5" x14ac:dyDescent="0.25">
      <c r="A245" s="35" t="s">
        <v>492</v>
      </c>
      <c r="B245" s="36" t="s">
        <v>4736</v>
      </c>
      <c r="C245" s="432" t="s">
        <v>3235</v>
      </c>
      <c r="D245" s="432"/>
      <c r="E245" s="432"/>
      <c r="F245" s="35" t="s">
        <v>437</v>
      </c>
      <c r="G245" s="55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BP245" s="33"/>
      <c r="BQ245" s="41" t="s">
        <v>3235</v>
      </c>
    </row>
    <row r="246" spans="1:69" s="3" customFormat="1" ht="67.5" x14ac:dyDescent="0.25">
      <c r="A246" s="35" t="s">
        <v>493</v>
      </c>
      <c r="B246" s="36" t="s">
        <v>1727</v>
      </c>
      <c r="C246" s="432" t="s">
        <v>1728</v>
      </c>
      <c r="D246" s="432"/>
      <c r="E246" s="432"/>
      <c r="F246" s="35" t="s">
        <v>174</v>
      </c>
      <c r="G246" s="56">
        <v>0.55000000000000004</v>
      </c>
      <c r="H246" s="39" t="s">
        <v>1729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4738</v>
      </c>
      <c r="O246" s="39">
        <v>318</v>
      </c>
      <c r="BP246" s="33"/>
      <c r="BQ246" s="41" t="s">
        <v>1728</v>
      </c>
    </row>
    <row r="247" spans="1:69" s="3" customFormat="1" ht="15" x14ac:dyDescent="0.25">
      <c r="A247" s="42"/>
      <c r="B247" s="43"/>
      <c r="C247" s="44" t="s">
        <v>3700</v>
      </c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6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4739</v>
      </c>
      <c r="F248" s="49"/>
      <c r="G248" s="50"/>
      <c r="H248" s="51"/>
      <c r="I248" s="17"/>
      <c r="J248" s="17"/>
      <c r="K248" s="17"/>
      <c r="L248" s="52">
        <v>5732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4740</v>
      </c>
      <c r="F249" s="49"/>
      <c r="G249" s="50"/>
      <c r="H249" s="51"/>
      <c r="I249" s="17"/>
      <c r="J249" s="17"/>
      <c r="K249" s="17"/>
      <c r="L249" s="52">
        <v>3014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47</v>
      </c>
      <c r="F250" s="49"/>
      <c r="G250" s="50"/>
      <c r="H250" s="51"/>
      <c r="I250" s="17"/>
      <c r="J250" s="17"/>
      <c r="K250" s="17"/>
      <c r="L250" s="52">
        <v>16045</v>
      </c>
      <c r="M250" s="53"/>
      <c r="N250" s="53"/>
      <c r="O250" s="54"/>
      <c r="BP250" s="33"/>
      <c r="BQ250" s="41"/>
    </row>
    <row r="251" spans="1:69" s="3" customFormat="1" ht="67.5" x14ac:dyDescent="0.25">
      <c r="A251" s="35" t="s">
        <v>494</v>
      </c>
      <c r="B251" s="36" t="s">
        <v>4741</v>
      </c>
      <c r="C251" s="432" t="s">
        <v>3244</v>
      </c>
      <c r="D251" s="432"/>
      <c r="E251" s="432"/>
      <c r="F251" s="35" t="s">
        <v>437</v>
      </c>
      <c r="G251" s="55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BP251" s="33"/>
      <c r="BQ251" s="41" t="s">
        <v>3244</v>
      </c>
    </row>
    <row r="252" spans="1:69" s="3" customFormat="1" ht="67.5" x14ac:dyDescent="0.25">
      <c r="A252" s="35" t="s">
        <v>495</v>
      </c>
      <c r="B252" s="36" t="s">
        <v>4727</v>
      </c>
      <c r="C252" s="432" t="s">
        <v>3246</v>
      </c>
      <c r="D252" s="432"/>
      <c r="E252" s="432"/>
      <c r="F252" s="35" t="s">
        <v>437</v>
      </c>
      <c r="G252" s="55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BP252" s="33"/>
      <c r="BQ252" s="41" t="s">
        <v>3246</v>
      </c>
    </row>
    <row r="253" spans="1:69" s="3" customFormat="1" ht="67.5" x14ac:dyDescent="0.25">
      <c r="A253" s="35" t="s">
        <v>496</v>
      </c>
      <c r="B253" s="36" t="s">
        <v>4736</v>
      </c>
      <c r="C253" s="432" t="s">
        <v>3247</v>
      </c>
      <c r="D253" s="432"/>
      <c r="E253" s="432"/>
      <c r="F253" s="35" t="s">
        <v>437</v>
      </c>
      <c r="G253" s="55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BP253" s="33"/>
      <c r="BQ253" s="41" t="s">
        <v>3247</v>
      </c>
    </row>
    <row r="254" spans="1:69" s="3" customFormat="1" ht="67.5" x14ac:dyDescent="0.25">
      <c r="A254" s="35" t="s">
        <v>498</v>
      </c>
      <c r="B254" s="36" t="s">
        <v>4736</v>
      </c>
      <c r="C254" s="432" t="s">
        <v>3248</v>
      </c>
      <c r="D254" s="432"/>
      <c r="E254" s="432"/>
      <c r="F254" s="35" t="s">
        <v>437</v>
      </c>
      <c r="G254" s="55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BP254" s="33"/>
      <c r="BQ254" s="41" t="s">
        <v>3248</v>
      </c>
    </row>
    <row r="255" spans="1:69" s="3" customFormat="1" ht="67.5" x14ac:dyDescent="0.25">
      <c r="A255" s="35" t="s">
        <v>500</v>
      </c>
      <c r="B255" s="36" t="s">
        <v>4736</v>
      </c>
      <c r="C255" s="432" t="s">
        <v>1822</v>
      </c>
      <c r="D255" s="432"/>
      <c r="E255" s="432"/>
      <c r="F255" s="35" t="s">
        <v>437</v>
      </c>
      <c r="G255" s="55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BP255" s="33"/>
      <c r="BQ255" s="41" t="s">
        <v>1822</v>
      </c>
    </row>
    <row r="256" spans="1:69" s="3" customFormat="1" ht="67.5" x14ac:dyDescent="0.25">
      <c r="A256" s="35" t="s">
        <v>502</v>
      </c>
      <c r="B256" s="36" t="s">
        <v>4742</v>
      </c>
      <c r="C256" s="432" t="s">
        <v>1768</v>
      </c>
      <c r="D256" s="432"/>
      <c r="E256" s="432"/>
      <c r="F256" s="35" t="s">
        <v>437</v>
      </c>
      <c r="G256" s="55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BP256" s="33"/>
      <c r="BQ256" s="41" t="s">
        <v>1768</v>
      </c>
    </row>
    <row r="257" spans="1:69" s="3" customFormat="1" ht="67.5" x14ac:dyDescent="0.25">
      <c r="A257" s="35" t="s">
        <v>504</v>
      </c>
      <c r="B257" s="36" t="s">
        <v>1757</v>
      </c>
      <c r="C257" s="432" t="s">
        <v>1758</v>
      </c>
      <c r="D257" s="432"/>
      <c r="E257" s="432"/>
      <c r="F257" s="35" t="s">
        <v>238</v>
      </c>
      <c r="G257" s="38">
        <v>4.3</v>
      </c>
      <c r="H257" s="39" t="s">
        <v>1759</v>
      </c>
      <c r="I257" s="39" t="s">
        <v>1760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4743</v>
      </c>
      <c r="O257" s="39">
        <v>22197</v>
      </c>
      <c r="BP257" s="33"/>
      <c r="BQ257" s="41" t="s">
        <v>1758</v>
      </c>
    </row>
    <row r="258" spans="1:69" s="3" customFormat="1" ht="15" x14ac:dyDescent="0.25">
      <c r="A258" s="42"/>
      <c r="B258" s="43"/>
      <c r="C258" s="44" t="s">
        <v>3045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4744</v>
      </c>
      <c r="F259" s="49"/>
      <c r="G259" s="50"/>
      <c r="H259" s="51"/>
      <c r="I259" s="17"/>
      <c r="J259" s="17"/>
      <c r="K259" s="17"/>
      <c r="L259" s="52">
        <v>53967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4745</v>
      </c>
      <c r="F260" s="49"/>
      <c r="G260" s="50"/>
      <c r="H260" s="51"/>
      <c r="I260" s="17"/>
      <c r="J260" s="17"/>
      <c r="K260" s="17"/>
      <c r="L260" s="52">
        <v>28374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169549</v>
      </c>
      <c r="M261" s="53"/>
      <c r="N261" s="53"/>
      <c r="O261" s="54"/>
      <c r="BP261" s="33"/>
      <c r="BQ261" s="41"/>
    </row>
    <row r="262" spans="1:69" s="3" customFormat="1" ht="67.5" x14ac:dyDescent="0.25">
      <c r="A262" s="35" t="s">
        <v>506</v>
      </c>
      <c r="B262" s="36" t="s">
        <v>1765</v>
      </c>
      <c r="C262" s="432" t="s">
        <v>4163</v>
      </c>
      <c r="D262" s="432"/>
      <c r="E262" s="432"/>
      <c r="F262" s="35" t="s">
        <v>265</v>
      </c>
      <c r="G262" s="38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BP262" s="33"/>
      <c r="BQ262" s="41" t="s">
        <v>4163</v>
      </c>
    </row>
    <row r="263" spans="1:69" s="3" customFormat="1" ht="15" x14ac:dyDescent="0.25">
      <c r="A263" s="42"/>
      <c r="B263" s="43"/>
      <c r="C263" s="44" t="s">
        <v>3048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508</v>
      </c>
      <c r="B264" s="36" t="s">
        <v>1773</v>
      </c>
      <c r="C264" s="432" t="s">
        <v>1774</v>
      </c>
      <c r="D264" s="432"/>
      <c r="E264" s="432"/>
      <c r="F264" s="35" t="s">
        <v>1775</v>
      </c>
      <c r="G264" s="55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BP264" s="33"/>
      <c r="BQ264" s="41" t="s">
        <v>1774</v>
      </c>
    </row>
    <row r="265" spans="1:69" s="3" customFormat="1" ht="67.5" x14ac:dyDescent="0.25">
      <c r="A265" s="35" t="s">
        <v>510</v>
      </c>
      <c r="B265" s="36" t="s">
        <v>4746</v>
      </c>
      <c r="C265" s="432" t="s">
        <v>2779</v>
      </c>
      <c r="D265" s="432"/>
      <c r="E265" s="432"/>
      <c r="F265" s="35" t="s">
        <v>437</v>
      </c>
      <c r="G265" s="55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BP265" s="33"/>
      <c r="BQ265" s="41" t="s">
        <v>2779</v>
      </c>
    </row>
    <row r="266" spans="1:69" s="3" customFormat="1" ht="67.5" x14ac:dyDescent="0.25">
      <c r="A266" s="35" t="s">
        <v>511</v>
      </c>
      <c r="B266" s="36" t="s">
        <v>4696</v>
      </c>
      <c r="C266" s="432" t="s">
        <v>1784</v>
      </c>
      <c r="D266" s="432"/>
      <c r="E266" s="432"/>
      <c r="F266" s="35" t="s">
        <v>437</v>
      </c>
      <c r="G266" s="55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BP266" s="33"/>
      <c r="BQ266" s="41" t="s">
        <v>1784</v>
      </c>
    </row>
    <row r="267" spans="1:69" s="3" customFormat="1" ht="67.5" x14ac:dyDescent="0.25">
      <c r="A267" s="35" t="s">
        <v>515</v>
      </c>
      <c r="B267" s="36" t="s">
        <v>4696</v>
      </c>
      <c r="C267" s="432" t="s">
        <v>3258</v>
      </c>
      <c r="D267" s="432"/>
      <c r="E267" s="432"/>
      <c r="F267" s="35" t="s">
        <v>437</v>
      </c>
      <c r="G267" s="55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BP267" s="33"/>
      <c r="BQ267" s="41" t="s">
        <v>3258</v>
      </c>
    </row>
    <row r="268" spans="1:69" s="3" customFormat="1" ht="67.5" x14ac:dyDescent="0.25">
      <c r="A268" s="35" t="s">
        <v>517</v>
      </c>
      <c r="B268" s="36" t="s">
        <v>3646</v>
      </c>
      <c r="C268" s="432" t="s">
        <v>3259</v>
      </c>
      <c r="D268" s="432"/>
      <c r="E268" s="432"/>
      <c r="F268" s="35" t="s">
        <v>437</v>
      </c>
      <c r="G268" s="55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BP268" s="33"/>
      <c r="BQ268" s="41" t="s">
        <v>3259</v>
      </c>
    </row>
    <row r="269" spans="1:69" s="3" customFormat="1" ht="67.5" x14ac:dyDescent="0.25">
      <c r="A269" s="35" t="s">
        <v>522</v>
      </c>
      <c r="B269" s="36" t="s">
        <v>4747</v>
      </c>
      <c r="C269" s="432" t="s">
        <v>2839</v>
      </c>
      <c r="D269" s="432"/>
      <c r="E269" s="432"/>
      <c r="F269" s="35" t="s">
        <v>437</v>
      </c>
      <c r="G269" s="55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BP269" s="33"/>
      <c r="BQ269" s="41" t="s">
        <v>2839</v>
      </c>
    </row>
    <row r="270" spans="1:69" s="3" customFormat="1" ht="67.5" x14ac:dyDescent="0.25">
      <c r="A270" s="35" t="s">
        <v>1785</v>
      </c>
      <c r="B270" s="36" t="s">
        <v>4747</v>
      </c>
      <c r="C270" s="432" t="s">
        <v>3261</v>
      </c>
      <c r="D270" s="432"/>
      <c r="E270" s="432"/>
      <c r="F270" s="35" t="s">
        <v>437</v>
      </c>
      <c r="G270" s="55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BP270" s="33"/>
      <c r="BQ270" s="41" t="s">
        <v>3261</v>
      </c>
    </row>
    <row r="271" spans="1:69" s="3" customFormat="1" ht="67.5" x14ac:dyDescent="0.25">
      <c r="A271" s="35" t="s">
        <v>529</v>
      </c>
      <c r="B271" s="36" t="s">
        <v>4747</v>
      </c>
      <c r="C271" s="432" t="s">
        <v>3262</v>
      </c>
      <c r="D271" s="432"/>
      <c r="E271" s="432"/>
      <c r="F271" s="35" t="s">
        <v>437</v>
      </c>
      <c r="G271" s="55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BP271" s="33"/>
      <c r="BQ271" s="41" t="s">
        <v>3262</v>
      </c>
    </row>
    <row r="272" spans="1:69" s="3" customFormat="1" ht="67.5" x14ac:dyDescent="0.25">
      <c r="A272" s="35" t="s">
        <v>531</v>
      </c>
      <c r="B272" s="36" t="s">
        <v>4736</v>
      </c>
      <c r="C272" s="432" t="s">
        <v>1884</v>
      </c>
      <c r="D272" s="432"/>
      <c r="E272" s="432"/>
      <c r="F272" s="35" t="s">
        <v>437</v>
      </c>
      <c r="G272" s="55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BP272" s="33"/>
      <c r="BQ272" s="41" t="s">
        <v>1884</v>
      </c>
    </row>
    <row r="273" spans="1:69" s="3" customFormat="1" ht="67.5" x14ac:dyDescent="0.25">
      <c r="A273" s="35" t="s">
        <v>533</v>
      </c>
      <c r="B273" s="36" t="s">
        <v>870</v>
      </c>
      <c r="C273" s="432" t="s">
        <v>871</v>
      </c>
      <c r="D273" s="432"/>
      <c r="E273" s="432"/>
      <c r="F273" s="35" t="s">
        <v>238</v>
      </c>
      <c r="G273" s="38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4748</v>
      </c>
      <c r="O273" s="39">
        <v>2388</v>
      </c>
      <c r="BP273" s="33"/>
      <c r="BQ273" s="41" t="s">
        <v>871</v>
      </c>
    </row>
    <row r="274" spans="1:69" s="3" customFormat="1" ht="15" x14ac:dyDescent="0.25">
      <c r="A274" s="42"/>
      <c r="B274" s="43"/>
      <c r="C274" s="44" t="s">
        <v>3324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6"/>
      <c r="BP274" s="33"/>
      <c r="BQ274" s="41"/>
    </row>
    <row r="275" spans="1:69" s="3" customFormat="1" ht="15" x14ac:dyDescent="0.25">
      <c r="A275" s="47"/>
      <c r="B275" s="48"/>
      <c r="C275" s="48"/>
      <c r="D275" s="48"/>
      <c r="E275" s="49" t="s">
        <v>4749</v>
      </c>
      <c r="F275" s="49"/>
      <c r="G275" s="50"/>
      <c r="H275" s="51"/>
      <c r="I275" s="17"/>
      <c r="J275" s="17"/>
      <c r="K275" s="17"/>
      <c r="L275" s="52">
        <v>9680</v>
      </c>
      <c r="M275" s="53"/>
      <c r="N275" s="53"/>
      <c r="O275" s="54"/>
      <c r="BP275" s="33"/>
      <c r="BQ275" s="41"/>
    </row>
    <row r="276" spans="1:69" s="3" customFormat="1" ht="15" x14ac:dyDescent="0.25">
      <c r="A276" s="47"/>
      <c r="B276" s="48"/>
      <c r="C276" s="48"/>
      <c r="D276" s="48"/>
      <c r="E276" s="49" t="s">
        <v>4750</v>
      </c>
      <c r="F276" s="49"/>
      <c r="G276" s="50"/>
      <c r="H276" s="51"/>
      <c r="I276" s="17"/>
      <c r="J276" s="17"/>
      <c r="K276" s="17"/>
      <c r="L276" s="52">
        <v>5089</v>
      </c>
      <c r="M276" s="53"/>
      <c r="N276" s="53"/>
      <c r="O276" s="54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47</v>
      </c>
      <c r="F277" s="49"/>
      <c r="G277" s="50"/>
      <c r="H277" s="51"/>
      <c r="I277" s="17"/>
      <c r="J277" s="17"/>
      <c r="K277" s="17"/>
      <c r="L277" s="52">
        <v>28490</v>
      </c>
      <c r="M277" s="53"/>
      <c r="N277" s="53"/>
      <c r="O277" s="54"/>
      <c r="BP277" s="33"/>
      <c r="BQ277" s="41"/>
    </row>
    <row r="278" spans="1:69" s="3" customFormat="1" ht="67.5" x14ac:dyDescent="0.25">
      <c r="A278" s="35" t="s">
        <v>541</v>
      </c>
      <c r="B278" s="36" t="s">
        <v>4751</v>
      </c>
      <c r="C278" s="432" t="s">
        <v>3485</v>
      </c>
      <c r="D278" s="432"/>
      <c r="E278" s="432"/>
      <c r="F278" s="35" t="s">
        <v>265</v>
      </c>
      <c r="G278" s="38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BP278" s="33"/>
      <c r="BQ278" s="41" t="s">
        <v>3485</v>
      </c>
    </row>
    <row r="279" spans="1:69" s="3" customFormat="1" ht="15" x14ac:dyDescent="0.25">
      <c r="A279" s="42"/>
      <c r="B279" s="43"/>
      <c r="C279" s="44" t="s">
        <v>3266</v>
      </c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6"/>
      <c r="BP279" s="33"/>
      <c r="BQ279" s="41"/>
    </row>
    <row r="280" spans="1:69" s="3" customFormat="1" ht="15" x14ac:dyDescent="0.25">
      <c r="A280" s="434" t="s">
        <v>2785</v>
      </c>
      <c r="B280" s="435"/>
      <c r="C280" s="435"/>
      <c r="D280" s="435"/>
      <c r="E280" s="435"/>
      <c r="F280" s="435"/>
      <c r="G280" s="435"/>
      <c r="H280" s="435"/>
      <c r="I280" s="435"/>
      <c r="J280" s="435"/>
      <c r="K280" s="435"/>
      <c r="L280" s="435"/>
      <c r="M280" s="435"/>
      <c r="N280" s="435"/>
      <c r="O280" s="436"/>
      <c r="BP280" s="33" t="s">
        <v>2785</v>
      </c>
      <c r="BQ280" s="41"/>
    </row>
    <row r="281" spans="1:69" s="3" customFormat="1" ht="67.5" x14ac:dyDescent="0.25">
      <c r="A281" s="35" t="s">
        <v>544</v>
      </c>
      <c r="B281" s="36" t="s">
        <v>1717</v>
      </c>
      <c r="C281" s="432" t="s">
        <v>1718</v>
      </c>
      <c r="D281" s="432"/>
      <c r="E281" s="432"/>
      <c r="F281" s="35" t="s">
        <v>374</v>
      </c>
      <c r="G281" s="57">
        <v>5.048222</v>
      </c>
      <c r="H281" s="39" t="s">
        <v>1719</v>
      </c>
      <c r="I281" s="39" t="s">
        <v>1720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4752</v>
      </c>
      <c r="O281" s="39">
        <v>3220</v>
      </c>
      <c r="BP281" s="33"/>
      <c r="BQ281" s="41" t="s">
        <v>1718</v>
      </c>
    </row>
    <row r="282" spans="1:69" s="3" customFormat="1" ht="15" x14ac:dyDescent="0.25">
      <c r="A282" s="42"/>
      <c r="B282" s="43"/>
      <c r="C282" s="44" t="s">
        <v>4753</v>
      </c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6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4754</v>
      </c>
      <c r="F283" s="49"/>
      <c r="G283" s="50"/>
      <c r="H283" s="51"/>
      <c r="I283" s="17"/>
      <c r="J283" s="17"/>
      <c r="K283" s="17"/>
      <c r="L283" s="52">
        <v>114291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4755</v>
      </c>
      <c r="F284" s="49"/>
      <c r="G284" s="50"/>
      <c r="H284" s="51"/>
      <c r="I284" s="17"/>
      <c r="J284" s="17"/>
      <c r="K284" s="17"/>
      <c r="L284" s="52">
        <v>60091</v>
      </c>
      <c r="M284" s="53"/>
      <c r="N284" s="53"/>
      <c r="O284" s="54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47</v>
      </c>
      <c r="F285" s="49"/>
      <c r="G285" s="50"/>
      <c r="H285" s="51"/>
      <c r="I285" s="17"/>
      <c r="J285" s="17"/>
      <c r="K285" s="17"/>
      <c r="L285" s="52">
        <v>318328</v>
      </c>
      <c r="M285" s="53"/>
      <c r="N285" s="53"/>
      <c r="O285" s="54"/>
      <c r="BP285" s="33"/>
      <c r="BQ285" s="41"/>
    </row>
    <row r="286" spans="1:69" s="3" customFormat="1" ht="67.5" x14ac:dyDescent="0.25">
      <c r="A286" s="35" t="s">
        <v>546</v>
      </c>
      <c r="B286" s="36" t="s">
        <v>4727</v>
      </c>
      <c r="C286" s="432" t="s">
        <v>4171</v>
      </c>
      <c r="D286" s="432"/>
      <c r="E286" s="432"/>
      <c r="F286" s="35" t="s">
        <v>437</v>
      </c>
      <c r="G286" s="55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BP286" s="33"/>
      <c r="BQ286" s="41" t="s">
        <v>4171</v>
      </c>
    </row>
    <row r="287" spans="1:69" s="3" customFormat="1" ht="15" x14ac:dyDescent="0.25">
      <c r="A287" s="42"/>
      <c r="B287" s="43"/>
      <c r="C287" s="44" t="s">
        <v>4756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67.5" x14ac:dyDescent="0.25">
      <c r="A288" s="35" t="s">
        <v>554</v>
      </c>
      <c r="B288" s="36" t="s">
        <v>4727</v>
      </c>
      <c r="C288" s="432" t="s">
        <v>4150</v>
      </c>
      <c r="D288" s="432"/>
      <c r="E288" s="432"/>
      <c r="F288" s="35" t="s">
        <v>437</v>
      </c>
      <c r="G288" s="55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BP288" s="33"/>
      <c r="BQ288" s="41" t="s">
        <v>4150</v>
      </c>
    </row>
    <row r="289" spans="1:69" s="3" customFormat="1" ht="15" x14ac:dyDescent="0.25">
      <c r="A289" s="42"/>
      <c r="B289" s="43"/>
      <c r="C289" s="44" t="s">
        <v>4757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67.5" x14ac:dyDescent="0.25">
      <c r="A290" s="35" t="s">
        <v>556</v>
      </c>
      <c r="B290" s="36" t="s">
        <v>4729</v>
      </c>
      <c r="C290" s="432" t="s">
        <v>4587</v>
      </c>
      <c r="D290" s="432"/>
      <c r="E290" s="432"/>
      <c r="F290" s="35" t="s">
        <v>437</v>
      </c>
      <c r="G290" s="55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BP290" s="33"/>
      <c r="BQ290" s="41" t="s">
        <v>4587</v>
      </c>
    </row>
    <row r="291" spans="1:69" s="3" customFormat="1" ht="67.5" x14ac:dyDescent="0.25">
      <c r="A291" s="35" t="s">
        <v>558</v>
      </c>
      <c r="B291" s="36" t="s">
        <v>4729</v>
      </c>
      <c r="C291" s="432" t="s">
        <v>4561</v>
      </c>
      <c r="D291" s="432"/>
      <c r="E291" s="432"/>
      <c r="F291" s="35" t="s">
        <v>437</v>
      </c>
      <c r="G291" s="55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BP291" s="33"/>
      <c r="BQ291" s="41" t="s">
        <v>4561</v>
      </c>
    </row>
    <row r="292" spans="1:69" s="3" customFormat="1" ht="67.5" x14ac:dyDescent="0.25">
      <c r="A292" s="35" t="s">
        <v>567</v>
      </c>
      <c r="B292" s="36" t="s">
        <v>4727</v>
      </c>
      <c r="C292" s="432" t="s">
        <v>4758</v>
      </c>
      <c r="D292" s="432"/>
      <c r="E292" s="432"/>
      <c r="F292" s="35" t="s">
        <v>437</v>
      </c>
      <c r="G292" s="55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BP292" s="33"/>
      <c r="BQ292" s="41" t="s">
        <v>4758</v>
      </c>
    </row>
    <row r="293" spans="1:69" s="3" customFormat="1" ht="67.5" x14ac:dyDescent="0.25">
      <c r="A293" s="35" t="s">
        <v>569</v>
      </c>
      <c r="B293" s="36" t="s">
        <v>4727</v>
      </c>
      <c r="C293" s="432" t="s">
        <v>4759</v>
      </c>
      <c r="D293" s="432"/>
      <c r="E293" s="432"/>
      <c r="F293" s="35" t="s">
        <v>437</v>
      </c>
      <c r="G293" s="55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BP293" s="33"/>
      <c r="BQ293" s="41" t="s">
        <v>4759</v>
      </c>
    </row>
    <row r="294" spans="1:69" s="3" customFormat="1" ht="67.5" x14ac:dyDescent="0.25">
      <c r="A294" s="35" t="s">
        <v>1808</v>
      </c>
      <c r="B294" s="36" t="s">
        <v>4727</v>
      </c>
      <c r="C294" s="432" t="s">
        <v>3223</v>
      </c>
      <c r="D294" s="432"/>
      <c r="E294" s="432"/>
      <c r="F294" s="35" t="s">
        <v>437</v>
      </c>
      <c r="G294" s="55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BP294" s="33"/>
      <c r="BQ294" s="41" t="s">
        <v>3223</v>
      </c>
    </row>
    <row r="295" spans="1:69" s="3" customFormat="1" ht="67.5" x14ac:dyDescent="0.25">
      <c r="A295" s="35" t="s">
        <v>577</v>
      </c>
      <c r="B295" s="36" t="s">
        <v>4727</v>
      </c>
      <c r="C295" s="432" t="s">
        <v>4731</v>
      </c>
      <c r="D295" s="432"/>
      <c r="E295" s="432"/>
      <c r="F295" s="35" t="s">
        <v>437</v>
      </c>
      <c r="G295" s="55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BP295" s="33"/>
      <c r="BQ295" s="41" t="s">
        <v>4731</v>
      </c>
    </row>
    <row r="296" spans="1:69" s="3" customFormat="1" ht="67.5" x14ac:dyDescent="0.25">
      <c r="A296" s="35" t="s">
        <v>1812</v>
      </c>
      <c r="B296" s="36" t="s">
        <v>4732</v>
      </c>
      <c r="C296" s="432" t="s">
        <v>4173</v>
      </c>
      <c r="D296" s="432"/>
      <c r="E296" s="432"/>
      <c r="F296" s="35" t="s">
        <v>437</v>
      </c>
      <c r="G296" s="55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BP296" s="33"/>
      <c r="BQ296" s="41" t="s">
        <v>4173</v>
      </c>
    </row>
    <row r="297" spans="1:69" s="3" customFormat="1" ht="67.5" x14ac:dyDescent="0.25">
      <c r="A297" s="35" t="s">
        <v>588</v>
      </c>
      <c r="B297" s="36" t="s">
        <v>4732</v>
      </c>
      <c r="C297" s="432" t="s">
        <v>3229</v>
      </c>
      <c r="D297" s="432"/>
      <c r="E297" s="432"/>
      <c r="F297" s="35" t="s">
        <v>437</v>
      </c>
      <c r="G297" s="55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BP297" s="33"/>
      <c r="BQ297" s="41" t="s">
        <v>3229</v>
      </c>
    </row>
    <row r="298" spans="1:69" s="3" customFormat="1" ht="67.5" x14ac:dyDescent="0.25">
      <c r="A298" s="35" t="s">
        <v>1815</v>
      </c>
      <c r="B298" s="36" t="s">
        <v>4734</v>
      </c>
      <c r="C298" s="432" t="s">
        <v>3287</v>
      </c>
      <c r="D298" s="432"/>
      <c r="E298" s="432"/>
      <c r="F298" s="35" t="s">
        <v>437</v>
      </c>
      <c r="G298" s="55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BP298" s="33"/>
      <c r="BQ298" s="41" t="s">
        <v>3287</v>
      </c>
    </row>
    <row r="299" spans="1:69" s="3" customFormat="1" ht="67.5" x14ac:dyDescent="0.25">
      <c r="A299" s="35" t="s">
        <v>600</v>
      </c>
      <c r="B299" s="36" t="s">
        <v>4736</v>
      </c>
      <c r="C299" s="432" t="s">
        <v>3231</v>
      </c>
      <c r="D299" s="432"/>
      <c r="E299" s="432"/>
      <c r="F299" s="35" t="s">
        <v>437</v>
      </c>
      <c r="G299" s="55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BP299" s="33"/>
      <c r="BQ299" s="41" t="s">
        <v>3231</v>
      </c>
    </row>
    <row r="300" spans="1:69" s="3" customFormat="1" ht="67.5" x14ac:dyDescent="0.25">
      <c r="A300" s="35" t="s">
        <v>1820</v>
      </c>
      <c r="B300" s="36" t="s">
        <v>4736</v>
      </c>
      <c r="C300" s="432" t="s">
        <v>3288</v>
      </c>
      <c r="D300" s="432"/>
      <c r="E300" s="432"/>
      <c r="F300" s="35" t="s">
        <v>437</v>
      </c>
      <c r="G300" s="55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BP300" s="33"/>
      <c r="BQ300" s="41" t="s">
        <v>3288</v>
      </c>
    </row>
    <row r="301" spans="1:69" s="3" customFormat="1" ht="67.5" x14ac:dyDescent="0.25">
      <c r="A301" s="35" t="s">
        <v>611</v>
      </c>
      <c r="B301" s="36" t="s">
        <v>4736</v>
      </c>
      <c r="C301" s="432" t="s">
        <v>3233</v>
      </c>
      <c r="D301" s="432"/>
      <c r="E301" s="432"/>
      <c r="F301" s="35" t="s">
        <v>437</v>
      </c>
      <c r="G301" s="55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BP301" s="33"/>
      <c r="BQ301" s="41" t="s">
        <v>3233</v>
      </c>
    </row>
    <row r="302" spans="1:69" s="3" customFormat="1" ht="67.5" x14ac:dyDescent="0.25">
      <c r="A302" s="35" t="s">
        <v>619</v>
      </c>
      <c r="B302" s="36" t="s">
        <v>1727</v>
      </c>
      <c r="C302" s="432" t="s">
        <v>1728</v>
      </c>
      <c r="D302" s="432"/>
      <c r="E302" s="432"/>
      <c r="F302" s="35" t="s">
        <v>174</v>
      </c>
      <c r="G302" s="56">
        <v>1.54</v>
      </c>
      <c r="H302" s="39" t="s">
        <v>1729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4760</v>
      </c>
      <c r="O302" s="39">
        <v>890</v>
      </c>
      <c r="BP302" s="33"/>
      <c r="BQ302" s="41" t="s">
        <v>1728</v>
      </c>
    </row>
    <row r="303" spans="1:69" s="3" customFormat="1" ht="15" x14ac:dyDescent="0.25">
      <c r="A303" s="42"/>
      <c r="B303" s="43"/>
      <c r="C303" s="44" t="s">
        <v>4761</v>
      </c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6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4762</v>
      </c>
      <c r="F304" s="49"/>
      <c r="G304" s="50"/>
      <c r="H304" s="51"/>
      <c r="I304" s="17"/>
      <c r="J304" s="17"/>
      <c r="K304" s="17"/>
      <c r="L304" s="52">
        <v>16049</v>
      </c>
      <c r="M304" s="53"/>
      <c r="N304" s="53"/>
      <c r="O304" s="54"/>
      <c r="BP304" s="33"/>
      <c r="BQ304" s="41"/>
    </row>
    <row r="305" spans="1:69" s="3" customFormat="1" ht="15" x14ac:dyDescent="0.25">
      <c r="A305" s="47"/>
      <c r="B305" s="48"/>
      <c r="C305" s="48"/>
      <c r="D305" s="48"/>
      <c r="E305" s="49" t="s">
        <v>4763</v>
      </c>
      <c r="F305" s="49"/>
      <c r="G305" s="50"/>
      <c r="H305" s="51"/>
      <c r="I305" s="17"/>
      <c r="J305" s="17"/>
      <c r="K305" s="17"/>
      <c r="L305" s="52">
        <v>8438</v>
      </c>
      <c r="M305" s="53"/>
      <c r="N305" s="53"/>
      <c r="O305" s="54"/>
      <c r="BP305" s="33"/>
      <c r="BQ305" s="41"/>
    </row>
    <row r="306" spans="1:69" s="3" customFormat="1" ht="15" x14ac:dyDescent="0.25">
      <c r="A306" s="47"/>
      <c r="B306" s="48"/>
      <c r="C306" s="48"/>
      <c r="D306" s="48"/>
      <c r="E306" s="49" t="s">
        <v>47</v>
      </c>
      <c r="F306" s="49"/>
      <c r="G306" s="50"/>
      <c r="H306" s="51"/>
      <c r="I306" s="17"/>
      <c r="J306" s="17"/>
      <c r="K306" s="17"/>
      <c r="L306" s="52">
        <v>44924</v>
      </c>
      <c r="M306" s="53"/>
      <c r="N306" s="53"/>
      <c r="O306" s="54"/>
      <c r="BP306" s="33"/>
      <c r="BQ306" s="41"/>
    </row>
    <row r="307" spans="1:69" s="3" customFormat="1" ht="67.5" x14ac:dyDescent="0.25">
      <c r="A307" s="35" t="s">
        <v>623</v>
      </c>
      <c r="B307" s="36" t="s">
        <v>4741</v>
      </c>
      <c r="C307" s="432" t="s">
        <v>3041</v>
      </c>
      <c r="D307" s="432"/>
      <c r="E307" s="432"/>
      <c r="F307" s="35" t="s">
        <v>437</v>
      </c>
      <c r="G307" s="55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BP307" s="33"/>
      <c r="BQ307" s="41" t="s">
        <v>3041</v>
      </c>
    </row>
    <row r="308" spans="1:69" s="3" customFormat="1" ht="67.5" x14ac:dyDescent="0.25">
      <c r="A308" s="35" t="s">
        <v>627</v>
      </c>
      <c r="B308" s="36" t="s">
        <v>4764</v>
      </c>
      <c r="C308" s="432" t="s">
        <v>3299</v>
      </c>
      <c r="D308" s="432"/>
      <c r="E308" s="432"/>
      <c r="F308" s="35" t="s">
        <v>437</v>
      </c>
      <c r="G308" s="55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BP308" s="33"/>
      <c r="BQ308" s="41" t="s">
        <v>3299</v>
      </c>
    </row>
    <row r="309" spans="1:69" s="3" customFormat="1" ht="67.5" x14ac:dyDescent="0.25">
      <c r="A309" s="35" t="s">
        <v>629</v>
      </c>
      <c r="B309" s="36" t="s">
        <v>4736</v>
      </c>
      <c r="C309" s="432" t="s">
        <v>1886</v>
      </c>
      <c r="D309" s="432"/>
      <c r="E309" s="432"/>
      <c r="F309" s="35" t="s">
        <v>437</v>
      </c>
      <c r="G309" s="55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BP309" s="33"/>
      <c r="BQ309" s="41" t="s">
        <v>1886</v>
      </c>
    </row>
    <row r="310" spans="1:69" s="3" customFormat="1" ht="67.5" x14ac:dyDescent="0.25">
      <c r="A310" s="35" t="s">
        <v>633</v>
      </c>
      <c r="B310" s="36" t="s">
        <v>4765</v>
      </c>
      <c r="C310" s="432" t="s">
        <v>3300</v>
      </c>
      <c r="D310" s="432"/>
      <c r="E310" s="432"/>
      <c r="F310" s="35" t="s">
        <v>437</v>
      </c>
      <c r="G310" s="55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BP310" s="33"/>
      <c r="BQ310" s="41" t="s">
        <v>3300</v>
      </c>
    </row>
    <row r="311" spans="1:69" s="3" customFormat="1" ht="67.5" x14ac:dyDescent="0.25">
      <c r="A311" s="35" t="s">
        <v>636</v>
      </c>
      <c r="B311" s="36" t="s">
        <v>4736</v>
      </c>
      <c r="C311" s="432" t="s">
        <v>1822</v>
      </c>
      <c r="D311" s="432"/>
      <c r="E311" s="432"/>
      <c r="F311" s="35" t="s">
        <v>437</v>
      </c>
      <c r="G311" s="55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BP311" s="33"/>
      <c r="BQ311" s="41" t="s">
        <v>1822</v>
      </c>
    </row>
    <row r="312" spans="1:69" s="3" customFormat="1" ht="67.5" x14ac:dyDescent="0.25">
      <c r="A312" s="35" t="s">
        <v>641</v>
      </c>
      <c r="B312" s="36" t="s">
        <v>4736</v>
      </c>
      <c r="C312" s="432" t="s">
        <v>3043</v>
      </c>
      <c r="D312" s="432"/>
      <c r="E312" s="432"/>
      <c r="F312" s="35" t="s">
        <v>437</v>
      </c>
      <c r="G312" s="55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BP312" s="33"/>
      <c r="BQ312" s="41" t="s">
        <v>3043</v>
      </c>
    </row>
    <row r="313" spans="1:69" s="3" customFormat="1" ht="67.5" x14ac:dyDescent="0.25">
      <c r="A313" s="35" t="s">
        <v>644</v>
      </c>
      <c r="B313" s="36" t="s">
        <v>4766</v>
      </c>
      <c r="C313" s="432" t="s">
        <v>4767</v>
      </c>
      <c r="D313" s="432"/>
      <c r="E313" s="432"/>
      <c r="F313" s="35" t="s">
        <v>437</v>
      </c>
      <c r="G313" s="55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BP313" s="33"/>
      <c r="BQ313" s="41" t="s">
        <v>4767</v>
      </c>
    </row>
    <row r="314" spans="1:69" s="3" customFormat="1" ht="67.5" x14ac:dyDescent="0.25">
      <c r="A314" s="35" t="s">
        <v>647</v>
      </c>
      <c r="B314" s="36" t="s">
        <v>3646</v>
      </c>
      <c r="C314" s="432" t="s">
        <v>3294</v>
      </c>
      <c r="D314" s="432"/>
      <c r="E314" s="432"/>
      <c r="F314" s="35" t="s">
        <v>437</v>
      </c>
      <c r="G314" s="55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BP314" s="33"/>
      <c r="BQ314" s="41" t="s">
        <v>3294</v>
      </c>
    </row>
    <row r="315" spans="1:69" s="3" customFormat="1" ht="67.5" x14ac:dyDescent="0.25">
      <c r="A315" s="35" t="s">
        <v>652</v>
      </c>
      <c r="B315" s="36" t="s">
        <v>4768</v>
      </c>
      <c r="C315" s="432" t="s">
        <v>2837</v>
      </c>
      <c r="D315" s="432"/>
      <c r="E315" s="432"/>
      <c r="F315" s="35" t="s">
        <v>437</v>
      </c>
      <c r="G315" s="55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BP315" s="33"/>
      <c r="BQ315" s="41" t="s">
        <v>2837</v>
      </c>
    </row>
    <row r="316" spans="1:69" s="3" customFormat="1" ht="67.5" x14ac:dyDescent="0.25">
      <c r="A316" s="35" t="s">
        <v>660</v>
      </c>
      <c r="B316" s="36" t="s">
        <v>4736</v>
      </c>
      <c r="C316" s="432" t="s">
        <v>3296</v>
      </c>
      <c r="D316" s="432"/>
      <c r="E316" s="432"/>
      <c r="F316" s="35" t="s">
        <v>437</v>
      </c>
      <c r="G316" s="55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BP316" s="33"/>
      <c r="BQ316" s="41" t="s">
        <v>3296</v>
      </c>
    </row>
    <row r="317" spans="1:69" s="3" customFormat="1" ht="67.5" x14ac:dyDescent="0.25">
      <c r="A317" s="35" t="s">
        <v>662</v>
      </c>
      <c r="B317" s="36" t="s">
        <v>4736</v>
      </c>
      <c r="C317" s="432" t="s">
        <v>3297</v>
      </c>
      <c r="D317" s="432"/>
      <c r="E317" s="432"/>
      <c r="F317" s="35" t="s">
        <v>437</v>
      </c>
      <c r="G317" s="55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BP317" s="33"/>
      <c r="BQ317" s="41" t="s">
        <v>3297</v>
      </c>
    </row>
    <row r="318" spans="1:69" s="3" customFormat="1" ht="67.5" x14ac:dyDescent="0.25">
      <c r="A318" s="35" t="s">
        <v>669</v>
      </c>
      <c r="B318" s="36" t="s">
        <v>1727</v>
      </c>
      <c r="C318" s="432" t="s">
        <v>1728</v>
      </c>
      <c r="D318" s="432"/>
      <c r="E318" s="432"/>
      <c r="F318" s="35" t="s">
        <v>174</v>
      </c>
      <c r="G318" s="38">
        <v>0.2</v>
      </c>
      <c r="H318" s="39" t="s">
        <v>1729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3494</v>
      </c>
      <c r="O318" s="39">
        <v>116</v>
      </c>
      <c r="BP318" s="33"/>
      <c r="BQ318" s="41" t="s">
        <v>1728</v>
      </c>
    </row>
    <row r="319" spans="1:69" s="3" customFormat="1" ht="15" x14ac:dyDescent="0.25">
      <c r="A319" s="42"/>
      <c r="B319" s="43"/>
      <c r="C319" s="44" t="s">
        <v>1544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3495</v>
      </c>
      <c r="F320" s="49"/>
      <c r="G320" s="50"/>
      <c r="H320" s="51"/>
      <c r="I320" s="17"/>
      <c r="J320" s="17"/>
      <c r="K320" s="17"/>
      <c r="L320" s="52">
        <v>2084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3496</v>
      </c>
      <c r="F321" s="49"/>
      <c r="G321" s="50"/>
      <c r="H321" s="51"/>
      <c r="I321" s="17"/>
      <c r="J321" s="17"/>
      <c r="K321" s="17"/>
      <c r="L321" s="52">
        <v>1095</v>
      </c>
      <c r="M321" s="53"/>
      <c r="N321" s="53"/>
      <c r="O321" s="54"/>
      <c r="BP321" s="33"/>
      <c r="BQ321" s="41"/>
    </row>
    <row r="322" spans="1:69" s="3" customFormat="1" ht="15" x14ac:dyDescent="0.25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5833</v>
      </c>
      <c r="M322" s="53"/>
      <c r="N322" s="53"/>
      <c r="O322" s="54"/>
      <c r="BP322" s="33"/>
      <c r="BQ322" s="41"/>
    </row>
    <row r="323" spans="1:69" s="3" customFormat="1" ht="67.5" x14ac:dyDescent="0.25">
      <c r="A323" s="35" t="s">
        <v>671</v>
      </c>
      <c r="B323" s="36" t="s">
        <v>4741</v>
      </c>
      <c r="C323" s="432" t="s">
        <v>3293</v>
      </c>
      <c r="D323" s="432"/>
      <c r="E323" s="432"/>
      <c r="F323" s="35" t="s">
        <v>437</v>
      </c>
      <c r="G323" s="55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BP323" s="33"/>
      <c r="BQ323" s="41" t="s">
        <v>3293</v>
      </c>
    </row>
    <row r="324" spans="1:69" s="3" customFormat="1" ht="67.5" x14ac:dyDescent="0.25">
      <c r="A324" s="35" t="s">
        <v>674</v>
      </c>
      <c r="B324" s="36" t="s">
        <v>4764</v>
      </c>
      <c r="C324" s="432" t="s">
        <v>3299</v>
      </c>
      <c r="D324" s="432"/>
      <c r="E324" s="432"/>
      <c r="F324" s="35" t="s">
        <v>437</v>
      </c>
      <c r="G324" s="55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BP324" s="33"/>
      <c r="BQ324" s="41" t="s">
        <v>3299</v>
      </c>
    </row>
    <row r="325" spans="1:69" s="3" customFormat="1" ht="67.5" x14ac:dyDescent="0.25">
      <c r="A325" s="35" t="s">
        <v>683</v>
      </c>
      <c r="B325" s="36" t="s">
        <v>4765</v>
      </c>
      <c r="C325" s="432" t="s">
        <v>3300</v>
      </c>
      <c r="D325" s="432"/>
      <c r="E325" s="432"/>
      <c r="F325" s="35" t="s">
        <v>437</v>
      </c>
      <c r="G325" s="55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BP325" s="33"/>
      <c r="BQ325" s="41" t="s">
        <v>3300</v>
      </c>
    </row>
    <row r="326" spans="1:69" s="3" customFormat="1" ht="67.5" x14ac:dyDescent="0.25">
      <c r="A326" s="35" t="s">
        <v>685</v>
      </c>
      <c r="B326" s="36" t="s">
        <v>4736</v>
      </c>
      <c r="C326" s="432" t="s">
        <v>1822</v>
      </c>
      <c r="D326" s="432"/>
      <c r="E326" s="432"/>
      <c r="F326" s="35" t="s">
        <v>437</v>
      </c>
      <c r="G326" s="55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BP326" s="33"/>
      <c r="BQ326" s="41" t="s">
        <v>1822</v>
      </c>
    </row>
    <row r="327" spans="1:69" s="3" customFormat="1" ht="67.5" x14ac:dyDescent="0.25">
      <c r="A327" s="35" t="s">
        <v>688</v>
      </c>
      <c r="B327" s="36" t="s">
        <v>4736</v>
      </c>
      <c r="C327" s="432" t="s">
        <v>3043</v>
      </c>
      <c r="D327" s="432"/>
      <c r="E327" s="432"/>
      <c r="F327" s="35" t="s">
        <v>437</v>
      </c>
      <c r="G327" s="55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BP327" s="33"/>
      <c r="BQ327" s="41" t="s">
        <v>3043</v>
      </c>
    </row>
    <row r="328" spans="1:69" s="3" customFormat="1" ht="67.5" x14ac:dyDescent="0.25">
      <c r="A328" s="35" t="s">
        <v>690</v>
      </c>
      <c r="B328" s="36" t="s">
        <v>1727</v>
      </c>
      <c r="C328" s="432" t="s">
        <v>1728</v>
      </c>
      <c r="D328" s="432"/>
      <c r="E328" s="432"/>
      <c r="F328" s="35" t="s">
        <v>174</v>
      </c>
      <c r="G328" s="56">
        <v>0.85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4769</v>
      </c>
      <c r="O328" s="39">
        <v>490</v>
      </c>
      <c r="BP328" s="33"/>
      <c r="BQ328" s="41" t="s">
        <v>1728</v>
      </c>
    </row>
    <row r="329" spans="1:69" s="3" customFormat="1" ht="15" x14ac:dyDescent="0.25">
      <c r="A329" s="42"/>
      <c r="B329" s="43"/>
      <c r="C329" s="44" t="s">
        <v>4770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4771</v>
      </c>
      <c r="F330" s="49"/>
      <c r="G330" s="50"/>
      <c r="H330" s="51"/>
      <c r="I330" s="17"/>
      <c r="J330" s="17"/>
      <c r="K330" s="17"/>
      <c r="L330" s="52">
        <v>8859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4772</v>
      </c>
      <c r="F331" s="49"/>
      <c r="G331" s="50"/>
      <c r="H331" s="51"/>
      <c r="I331" s="17"/>
      <c r="J331" s="17"/>
      <c r="K331" s="17"/>
      <c r="L331" s="52">
        <v>4658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24797</v>
      </c>
      <c r="M332" s="53"/>
      <c r="N332" s="53"/>
      <c r="O332" s="54"/>
      <c r="BP332" s="33"/>
      <c r="BQ332" s="41"/>
    </row>
    <row r="333" spans="1:69" s="3" customFormat="1" ht="67.5" x14ac:dyDescent="0.25">
      <c r="A333" s="35" t="s">
        <v>695</v>
      </c>
      <c r="B333" s="36" t="s">
        <v>4741</v>
      </c>
      <c r="C333" s="432" t="s">
        <v>4773</v>
      </c>
      <c r="D333" s="432"/>
      <c r="E333" s="432"/>
      <c r="F333" s="35" t="s">
        <v>437</v>
      </c>
      <c r="G333" s="55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BP333" s="33"/>
      <c r="BQ333" s="41" t="s">
        <v>4773</v>
      </c>
    </row>
    <row r="334" spans="1:69" s="3" customFormat="1" ht="67.5" x14ac:dyDescent="0.25">
      <c r="A334" s="35" t="s">
        <v>698</v>
      </c>
      <c r="B334" s="36" t="s">
        <v>3245</v>
      </c>
      <c r="C334" s="432" t="s">
        <v>3246</v>
      </c>
      <c r="D334" s="432"/>
      <c r="E334" s="432"/>
      <c r="F334" s="35" t="s">
        <v>437</v>
      </c>
      <c r="G334" s="55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BP334" s="33"/>
      <c r="BQ334" s="41" t="s">
        <v>3246</v>
      </c>
    </row>
    <row r="335" spans="1:69" s="3" customFormat="1" ht="67.5" x14ac:dyDescent="0.25">
      <c r="A335" s="35" t="s">
        <v>700</v>
      </c>
      <c r="B335" s="36" t="s">
        <v>4736</v>
      </c>
      <c r="C335" s="432" t="s">
        <v>3247</v>
      </c>
      <c r="D335" s="432"/>
      <c r="E335" s="432"/>
      <c r="F335" s="35" t="s">
        <v>437</v>
      </c>
      <c r="G335" s="55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BP335" s="33"/>
      <c r="BQ335" s="41" t="s">
        <v>3247</v>
      </c>
    </row>
    <row r="336" spans="1:69" s="3" customFormat="1" ht="67.5" x14ac:dyDescent="0.25">
      <c r="A336" s="35" t="s">
        <v>702</v>
      </c>
      <c r="B336" s="36" t="s">
        <v>4765</v>
      </c>
      <c r="C336" s="432" t="s">
        <v>3248</v>
      </c>
      <c r="D336" s="432"/>
      <c r="E336" s="432"/>
      <c r="F336" s="35" t="s">
        <v>437</v>
      </c>
      <c r="G336" s="55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BP336" s="33"/>
      <c r="BQ336" s="41" t="s">
        <v>3248</v>
      </c>
    </row>
    <row r="337" spans="1:69" s="3" customFormat="1" ht="67.5" x14ac:dyDescent="0.25">
      <c r="A337" s="35" t="s">
        <v>705</v>
      </c>
      <c r="B337" s="36" t="s">
        <v>4736</v>
      </c>
      <c r="C337" s="432" t="s">
        <v>1822</v>
      </c>
      <c r="D337" s="432"/>
      <c r="E337" s="432"/>
      <c r="F337" s="35" t="s">
        <v>437</v>
      </c>
      <c r="G337" s="55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BP337" s="33"/>
      <c r="BQ337" s="41" t="s">
        <v>1822</v>
      </c>
    </row>
    <row r="338" spans="1:69" s="3" customFormat="1" ht="67.5" x14ac:dyDescent="0.25">
      <c r="A338" s="35" t="s">
        <v>707</v>
      </c>
      <c r="B338" s="36" t="s">
        <v>1757</v>
      </c>
      <c r="C338" s="432" t="s">
        <v>1758</v>
      </c>
      <c r="D338" s="432"/>
      <c r="E338" s="432"/>
      <c r="F338" s="35" t="s">
        <v>238</v>
      </c>
      <c r="G338" s="56">
        <v>6.45</v>
      </c>
      <c r="H338" s="39" t="s">
        <v>1759</v>
      </c>
      <c r="I338" s="39" t="s">
        <v>1760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4774</v>
      </c>
      <c r="O338" s="39">
        <v>33296</v>
      </c>
      <c r="BP338" s="33"/>
      <c r="BQ338" s="41" t="s">
        <v>1758</v>
      </c>
    </row>
    <row r="339" spans="1:69" s="3" customFormat="1" ht="15" x14ac:dyDescent="0.25">
      <c r="A339" s="42"/>
      <c r="B339" s="43"/>
      <c r="C339" s="44" t="s">
        <v>4775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</row>
    <row r="340" spans="1:69" s="3" customFormat="1" ht="15" x14ac:dyDescent="0.25">
      <c r="A340" s="47"/>
      <c r="B340" s="48"/>
      <c r="C340" s="48"/>
      <c r="D340" s="48"/>
      <c r="E340" s="49" t="s">
        <v>4776</v>
      </c>
      <c r="F340" s="49"/>
      <c r="G340" s="50"/>
      <c r="H340" s="51"/>
      <c r="I340" s="17"/>
      <c r="J340" s="17"/>
      <c r="K340" s="17"/>
      <c r="L340" s="52">
        <v>80951</v>
      </c>
      <c r="M340" s="53"/>
      <c r="N340" s="53"/>
      <c r="O340" s="54"/>
      <c r="BP340" s="33"/>
      <c r="BQ340" s="41"/>
    </row>
    <row r="341" spans="1:69" s="3" customFormat="1" ht="15" x14ac:dyDescent="0.25">
      <c r="A341" s="47"/>
      <c r="B341" s="48"/>
      <c r="C341" s="48"/>
      <c r="D341" s="48"/>
      <c r="E341" s="49" t="s">
        <v>4777</v>
      </c>
      <c r="F341" s="49"/>
      <c r="G341" s="50"/>
      <c r="H341" s="51"/>
      <c r="I341" s="17"/>
      <c r="J341" s="17"/>
      <c r="K341" s="17"/>
      <c r="L341" s="52">
        <v>42562</v>
      </c>
      <c r="M341" s="53"/>
      <c r="N341" s="53"/>
      <c r="O341" s="54"/>
      <c r="BP341" s="33"/>
      <c r="BQ341" s="41"/>
    </row>
    <row r="342" spans="1:69" s="3" customFormat="1" ht="15" x14ac:dyDescent="0.25">
      <c r="A342" s="47"/>
      <c r="B342" s="48"/>
      <c r="C342" s="48"/>
      <c r="D342" s="48"/>
      <c r="E342" s="49" t="s">
        <v>47</v>
      </c>
      <c r="F342" s="49"/>
      <c r="G342" s="50"/>
      <c r="H342" s="51"/>
      <c r="I342" s="17"/>
      <c r="J342" s="17"/>
      <c r="K342" s="17"/>
      <c r="L342" s="52">
        <v>254325</v>
      </c>
      <c r="M342" s="53"/>
      <c r="N342" s="53"/>
      <c r="O342" s="54"/>
      <c r="BP342" s="33"/>
      <c r="BQ342" s="41"/>
    </row>
    <row r="343" spans="1:69" s="3" customFormat="1" ht="67.5" x14ac:dyDescent="0.25">
      <c r="A343" s="35" t="s">
        <v>710</v>
      </c>
      <c r="B343" s="36" t="s">
        <v>2281</v>
      </c>
      <c r="C343" s="432" t="s">
        <v>4183</v>
      </c>
      <c r="D343" s="432"/>
      <c r="E343" s="432"/>
      <c r="F343" s="35" t="s">
        <v>265</v>
      </c>
      <c r="G343" s="56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BP343" s="33"/>
      <c r="BQ343" s="41" t="s">
        <v>4183</v>
      </c>
    </row>
    <row r="344" spans="1:69" s="3" customFormat="1" ht="15" x14ac:dyDescent="0.25">
      <c r="A344" s="42"/>
      <c r="B344" s="43"/>
      <c r="C344" s="44" t="s">
        <v>4778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7.5" x14ac:dyDescent="0.25">
      <c r="A345" s="35" t="s">
        <v>713</v>
      </c>
      <c r="B345" s="36" t="s">
        <v>2824</v>
      </c>
      <c r="C345" s="432" t="s">
        <v>2825</v>
      </c>
      <c r="D345" s="432"/>
      <c r="E345" s="432"/>
      <c r="F345" s="35" t="s">
        <v>238</v>
      </c>
      <c r="G345" s="38">
        <v>0.5</v>
      </c>
      <c r="H345" s="39" t="s">
        <v>2826</v>
      </c>
      <c r="I345" s="39" t="s">
        <v>2827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4779</v>
      </c>
      <c r="O345" s="39">
        <v>2583</v>
      </c>
      <c r="BP345" s="33"/>
      <c r="BQ345" s="41" t="s">
        <v>2825</v>
      </c>
    </row>
    <row r="346" spans="1:69" s="3" customFormat="1" ht="15" x14ac:dyDescent="0.25">
      <c r="A346" s="42"/>
      <c r="B346" s="43"/>
      <c r="C346" s="44" t="s">
        <v>1406</v>
      </c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6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4780</v>
      </c>
      <c r="F347" s="49"/>
      <c r="G347" s="50"/>
      <c r="H347" s="51"/>
      <c r="I347" s="17"/>
      <c r="J347" s="17"/>
      <c r="K347" s="17"/>
      <c r="L347" s="52">
        <v>6497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4781</v>
      </c>
      <c r="F348" s="49"/>
      <c r="G348" s="50"/>
      <c r="H348" s="51"/>
      <c r="I348" s="17"/>
      <c r="J348" s="17"/>
      <c r="K348" s="17"/>
      <c r="L348" s="52">
        <v>3416</v>
      </c>
      <c r="M348" s="53"/>
      <c r="N348" s="53"/>
      <c r="O348" s="54"/>
      <c r="BP348" s="33"/>
      <c r="BQ348" s="41"/>
    </row>
    <row r="349" spans="1:69" s="3" customFormat="1" ht="15" x14ac:dyDescent="0.25">
      <c r="A349" s="47"/>
      <c r="B349" s="48"/>
      <c r="C349" s="48"/>
      <c r="D349" s="48"/>
      <c r="E349" s="49" t="s">
        <v>47</v>
      </c>
      <c r="F349" s="49"/>
      <c r="G349" s="50"/>
      <c r="H349" s="51"/>
      <c r="I349" s="17"/>
      <c r="J349" s="17"/>
      <c r="K349" s="17"/>
      <c r="L349" s="52">
        <v>20401</v>
      </c>
      <c r="M349" s="53"/>
      <c r="N349" s="53"/>
      <c r="O349" s="54"/>
      <c r="BP349" s="33"/>
      <c r="BQ349" s="41"/>
    </row>
    <row r="350" spans="1:69" s="3" customFormat="1" ht="67.5" x14ac:dyDescent="0.25">
      <c r="A350" s="35" t="s">
        <v>1872</v>
      </c>
      <c r="B350" s="36" t="s">
        <v>2281</v>
      </c>
      <c r="C350" s="432" t="s">
        <v>3052</v>
      </c>
      <c r="D350" s="432"/>
      <c r="E350" s="432"/>
      <c r="F350" s="35" t="s">
        <v>265</v>
      </c>
      <c r="G350" s="38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BP350" s="33"/>
      <c r="BQ350" s="41" t="s">
        <v>3052</v>
      </c>
    </row>
    <row r="351" spans="1:69" s="3" customFormat="1" ht="15" x14ac:dyDescent="0.25">
      <c r="A351" s="42"/>
      <c r="B351" s="43"/>
      <c r="C351" s="44" t="s">
        <v>321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41"/>
    </row>
    <row r="352" spans="1:69" s="3" customFormat="1" ht="67.5" x14ac:dyDescent="0.25">
      <c r="A352" s="35" t="s">
        <v>724</v>
      </c>
      <c r="B352" s="36" t="s">
        <v>2286</v>
      </c>
      <c r="C352" s="432" t="s">
        <v>1774</v>
      </c>
      <c r="D352" s="432"/>
      <c r="E352" s="432"/>
      <c r="F352" s="35" t="s">
        <v>1775</v>
      </c>
      <c r="G352" s="55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BP352" s="33"/>
      <c r="BQ352" s="41" t="s">
        <v>1774</v>
      </c>
    </row>
    <row r="353" spans="1:70" s="3" customFormat="1" ht="67.5" x14ac:dyDescent="0.25">
      <c r="A353" s="35" t="s">
        <v>1874</v>
      </c>
      <c r="B353" s="36" t="s">
        <v>4746</v>
      </c>
      <c r="C353" s="432" t="s">
        <v>2779</v>
      </c>
      <c r="D353" s="432"/>
      <c r="E353" s="432"/>
      <c r="F353" s="35" t="s">
        <v>437</v>
      </c>
      <c r="G353" s="55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BP353" s="33"/>
      <c r="BQ353" s="41" t="s">
        <v>2779</v>
      </c>
    </row>
    <row r="354" spans="1:70" s="3" customFormat="1" ht="67.5" x14ac:dyDescent="0.25">
      <c r="A354" s="35" t="s">
        <v>1875</v>
      </c>
      <c r="B354" s="36" t="s">
        <v>4696</v>
      </c>
      <c r="C354" s="432" t="s">
        <v>2210</v>
      </c>
      <c r="D354" s="432"/>
      <c r="E354" s="432"/>
      <c r="F354" s="35" t="s">
        <v>437</v>
      </c>
      <c r="G354" s="55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BP354" s="33"/>
      <c r="BQ354" s="41" t="s">
        <v>2210</v>
      </c>
    </row>
    <row r="355" spans="1:70" s="3" customFormat="1" ht="67.5" x14ac:dyDescent="0.25">
      <c r="A355" s="35" t="s">
        <v>736</v>
      </c>
      <c r="B355" s="36" t="s">
        <v>4696</v>
      </c>
      <c r="C355" s="432" t="s">
        <v>3258</v>
      </c>
      <c r="D355" s="432"/>
      <c r="E355" s="432"/>
      <c r="F355" s="35" t="s">
        <v>437</v>
      </c>
      <c r="G355" s="55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BP355" s="33"/>
      <c r="BQ355" s="41" t="s">
        <v>3258</v>
      </c>
    </row>
    <row r="356" spans="1:70" s="3" customFormat="1" ht="67.5" x14ac:dyDescent="0.25">
      <c r="A356" s="35" t="s">
        <v>746</v>
      </c>
      <c r="B356" s="36" t="s">
        <v>3646</v>
      </c>
      <c r="C356" s="432" t="s">
        <v>3259</v>
      </c>
      <c r="D356" s="432"/>
      <c r="E356" s="432"/>
      <c r="F356" s="35" t="s">
        <v>437</v>
      </c>
      <c r="G356" s="55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BP356" s="33"/>
      <c r="BQ356" s="41" t="s">
        <v>3259</v>
      </c>
    </row>
    <row r="357" spans="1:70" s="3" customFormat="1" ht="67.5" x14ac:dyDescent="0.25">
      <c r="A357" s="35" t="s">
        <v>1878</v>
      </c>
      <c r="B357" s="36" t="s">
        <v>4782</v>
      </c>
      <c r="C357" s="432" t="s">
        <v>2839</v>
      </c>
      <c r="D357" s="432"/>
      <c r="E357" s="432"/>
      <c r="F357" s="35" t="s">
        <v>437</v>
      </c>
      <c r="G357" s="55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BP357" s="33"/>
      <c r="BQ357" s="41" t="s">
        <v>2839</v>
      </c>
    </row>
    <row r="358" spans="1:70" s="3" customFormat="1" ht="67.5" x14ac:dyDescent="0.25">
      <c r="A358" s="35" t="s">
        <v>753</v>
      </c>
      <c r="B358" s="36" t="s">
        <v>4782</v>
      </c>
      <c r="C358" s="432" t="s">
        <v>3261</v>
      </c>
      <c r="D358" s="432"/>
      <c r="E358" s="432"/>
      <c r="F358" s="35" t="s">
        <v>437</v>
      </c>
      <c r="G358" s="55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BP358" s="33"/>
      <c r="BQ358" s="41" t="s">
        <v>3261</v>
      </c>
    </row>
    <row r="359" spans="1:70" s="3" customFormat="1" ht="67.5" x14ac:dyDescent="0.25">
      <c r="A359" s="35" t="s">
        <v>755</v>
      </c>
      <c r="B359" s="36" t="s">
        <v>4782</v>
      </c>
      <c r="C359" s="432" t="s">
        <v>3262</v>
      </c>
      <c r="D359" s="432"/>
      <c r="E359" s="432"/>
      <c r="F359" s="35" t="s">
        <v>437</v>
      </c>
      <c r="G359" s="55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BP359" s="33"/>
      <c r="BQ359" s="41" t="s">
        <v>3262</v>
      </c>
    </row>
    <row r="360" spans="1:70" s="3" customFormat="1" ht="67.5" x14ac:dyDescent="0.25">
      <c r="A360" s="35" t="s">
        <v>758</v>
      </c>
      <c r="B360" s="36" t="s">
        <v>4736</v>
      </c>
      <c r="C360" s="432" t="s">
        <v>1884</v>
      </c>
      <c r="D360" s="432"/>
      <c r="E360" s="432"/>
      <c r="F360" s="35" t="s">
        <v>437</v>
      </c>
      <c r="G360" s="55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BP360" s="33"/>
      <c r="BQ360" s="41" t="s">
        <v>1884</v>
      </c>
    </row>
    <row r="361" spans="1:70" s="3" customFormat="1" ht="67.5" x14ac:dyDescent="0.25">
      <c r="A361" s="35" t="s">
        <v>1880</v>
      </c>
      <c r="B361" s="36" t="s">
        <v>870</v>
      </c>
      <c r="C361" s="432" t="s">
        <v>871</v>
      </c>
      <c r="D361" s="432"/>
      <c r="E361" s="432"/>
      <c r="F361" s="35" t="s">
        <v>238</v>
      </c>
      <c r="G361" s="38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4783</v>
      </c>
      <c r="O361" s="39">
        <v>2685</v>
      </c>
      <c r="BP361" s="33"/>
      <c r="BQ361" s="41" t="s">
        <v>871</v>
      </c>
    </row>
    <row r="362" spans="1:70" s="3" customFormat="1" ht="15" x14ac:dyDescent="0.25">
      <c r="A362" s="42"/>
      <c r="B362" s="43"/>
      <c r="C362" s="44" t="s">
        <v>2897</v>
      </c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6"/>
      <c r="BP362" s="33"/>
      <c r="BQ362" s="41"/>
    </row>
    <row r="363" spans="1:70" s="3" customFormat="1" ht="15" x14ac:dyDescent="0.25">
      <c r="A363" s="47"/>
      <c r="B363" s="48"/>
      <c r="C363" s="48"/>
      <c r="D363" s="48"/>
      <c r="E363" s="49" t="s">
        <v>4784</v>
      </c>
      <c r="F363" s="49"/>
      <c r="G363" s="50"/>
      <c r="H363" s="51"/>
      <c r="I363" s="17"/>
      <c r="J363" s="17"/>
      <c r="K363" s="17"/>
      <c r="L363" s="52">
        <v>10890</v>
      </c>
      <c r="M363" s="53"/>
      <c r="N363" s="53"/>
      <c r="O363" s="54"/>
      <c r="BP363" s="33"/>
      <c r="BQ363" s="41"/>
    </row>
    <row r="364" spans="1:70" s="3" customFormat="1" ht="15" x14ac:dyDescent="0.25">
      <c r="A364" s="47"/>
      <c r="B364" s="48"/>
      <c r="C364" s="48"/>
      <c r="D364" s="48"/>
      <c r="E364" s="49" t="s">
        <v>4785</v>
      </c>
      <c r="F364" s="49"/>
      <c r="G364" s="50"/>
      <c r="H364" s="51"/>
      <c r="I364" s="17"/>
      <c r="J364" s="17"/>
      <c r="K364" s="17"/>
      <c r="L364" s="52">
        <v>5726</v>
      </c>
      <c r="M364" s="53"/>
      <c r="N364" s="53"/>
      <c r="O364" s="54"/>
      <c r="BP364" s="33"/>
      <c r="BQ364" s="41"/>
    </row>
    <row r="365" spans="1:70" s="3" customFormat="1" ht="15" x14ac:dyDescent="0.25">
      <c r="A365" s="47"/>
      <c r="B365" s="48"/>
      <c r="C365" s="48"/>
      <c r="D365" s="48"/>
      <c r="E365" s="49" t="s">
        <v>47</v>
      </c>
      <c r="F365" s="49"/>
      <c r="G365" s="50"/>
      <c r="H365" s="51"/>
      <c r="I365" s="17"/>
      <c r="J365" s="17"/>
      <c r="K365" s="17"/>
      <c r="L365" s="52">
        <v>32052</v>
      </c>
      <c r="M365" s="53"/>
      <c r="N365" s="53"/>
      <c r="O365" s="54"/>
      <c r="BP365" s="33"/>
      <c r="BQ365" s="41"/>
    </row>
    <row r="366" spans="1:70" s="3" customFormat="1" ht="67.5" x14ac:dyDescent="0.25">
      <c r="A366" s="35" t="s">
        <v>763</v>
      </c>
      <c r="B366" s="36" t="s">
        <v>1755</v>
      </c>
      <c r="C366" s="432" t="s">
        <v>3485</v>
      </c>
      <c r="D366" s="432"/>
      <c r="E366" s="432"/>
      <c r="F366" s="35" t="s">
        <v>265</v>
      </c>
      <c r="G366" s="38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BP366" s="33"/>
      <c r="BQ366" s="41" t="s">
        <v>3485</v>
      </c>
    </row>
    <row r="367" spans="1:70" s="3" customFormat="1" ht="15" x14ac:dyDescent="0.25">
      <c r="A367" s="42"/>
      <c r="B367" s="43"/>
      <c r="C367" s="44" t="s">
        <v>3266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70" s="3" customFormat="1" ht="22.5" x14ac:dyDescent="0.25">
      <c r="A368" s="440" t="s">
        <v>938</v>
      </c>
      <c r="B368" s="441"/>
      <c r="C368" s="441"/>
      <c r="D368" s="441"/>
      <c r="E368" s="441"/>
      <c r="F368" s="441"/>
      <c r="G368" s="441"/>
      <c r="H368" s="441"/>
      <c r="I368" s="441"/>
      <c r="J368" s="441"/>
      <c r="K368" s="442"/>
      <c r="L368" s="39">
        <v>41534226</v>
      </c>
      <c r="M368" s="39">
        <v>1113045</v>
      </c>
      <c r="N368" s="39" t="s">
        <v>4786</v>
      </c>
      <c r="O368" s="39">
        <v>34019568</v>
      </c>
      <c r="BR368" s="41" t="s">
        <v>938</v>
      </c>
    </row>
    <row r="369" spans="1:71" s="3" customFormat="1" ht="15" x14ac:dyDescent="0.25">
      <c r="A369" s="440" t="s">
        <v>940</v>
      </c>
      <c r="B369" s="441"/>
      <c r="C369" s="441"/>
      <c r="D369" s="441"/>
      <c r="E369" s="441"/>
      <c r="F369" s="441"/>
      <c r="G369" s="441"/>
      <c r="H369" s="441"/>
      <c r="I369" s="441"/>
      <c r="J369" s="441"/>
      <c r="K369" s="442"/>
      <c r="L369" s="39">
        <v>1105076</v>
      </c>
      <c r="M369" s="39"/>
      <c r="N369" s="39"/>
      <c r="O369" s="39"/>
      <c r="BR369" s="41" t="s">
        <v>940</v>
      </c>
    </row>
    <row r="370" spans="1:71" s="3" customFormat="1" ht="15" x14ac:dyDescent="0.25">
      <c r="A370" s="437" t="s">
        <v>941</v>
      </c>
      <c r="B370" s="438"/>
      <c r="C370" s="438"/>
      <c r="D370" s="438"/>
      <c r="E370" s="438"/>
      <c r="F370" s="438"/>
      <c r="G370" s="438"/>
      <c r="H370" s="438"/>
      <c r="I370" s="438"/>
      <c r="J370" s="438"/>
      <c r="K370" s="439"/>
      <c r="L370" s="61"/>
      <c r="M370" s="61"/>
      <c r="N370" s="61"/>
      <c r="O370" s="61"/>
      <c r="BR370" s="41"/>
      <c r="BS370" s="2" t="s">
        <v>941</v>
      </c>
    </row>
    <row r="371" spans="1:71" s="3" customFormat="1" ht="15" x14ac:dyDescent="0.25">
      <c r="A371" s="437" t="s">
        <v>4787</v>
      </c>
      <c r="B371" s="438"/>
      <c r="C371" s="438"/>
      <c r="D371" s="438"/>
      <c r="E371" s="438"/>
      <c r="F371" s="438"/>
      <c r="G371" s="438"/>
      <c r="H371" s="438"/>
      <c r="I371" s="438"/>
      <c r="J371" s="438"/>
      <c r="K371" s="439"/>
      <c r="L371" s="61">
        <v>41790</v>
      </c>
      <c r="M371" s="61"/>
      <c r="N371" s="61"/>
      <c r="O371" s="61"/>
      <c r="BR371" s="41"/>
      <c r="BS371" s="2" t="s">
        <v>4787</v>
      </c>
    </row>
    <row r="372" spans="1:71" s="3" customFormat="1" ht="15" x14ac:dyDescent="0.25">
      <c r="A372" s="437" t="s">
        <v>4788</v>
      </c>
      <c r="B372" s="438"/>
      <c r="C372" s="438"/>
      <c r="D372" s="438"/>
      <c r="E372" s="438"/>
      <c r="F372" s="438"/>
      <c r="G372" s="438"/>
      <c r="H372" s="438"/>
      <c r="I372" s="438"/>
      <c r="J372" s="438"/>
      <c r="K372" s="439"/>
      <c r="L372" s="61">
        <v>160795</v>
      </c>
      <c r="M372" s="61"/>
      <c r="N372" s="61"/>
      <c r="O372" s="61"/>
      <c r="BR372" s="41"/>
      <c r="BS372" s="2" t="s">
        <v>4788</v>
      </c>
    </row>
    <row r="373" spans="1:71" s="3" customFormat="1" ht="15" x14ac:dyDescent="0.25">
      <c r="A373" s="437" t="s">
        <v>4789</v>
      </c>
      <c r="B373" s="438"/>
      <c r="C373" s="438"/>
      <c r="D373" s="438"/>
      <c r="E373" s="438"/>
      <c r="F373" s="438"/>
      <c r="G373" s="438"/>
      <c r="H373" s="438"/>
      <c r="I373" s="438"/>
      <c r="J373" s="438"/>
      <c r="K373" s="439"/>
      <c r="L373" s="61">
        <v>902491</v>
      </c>
      <c r="M373" s="61"/>
      <c r="N373" s="61"/>
      <c r="O373" s="61"/>
      <c r="BR373" s="41"/>
      <c r="BS373" s="2" t="s">
        <v>4789</v>
      </c>
    </row>
    <row r="374" spans="1:71" s="3" customFormat="1" ht="15" x14ac:dyDescent="0.25">
      <c r="A374" s="440" t="s">
        <v>945</v>
      </c>
      <c r="B374" s="441"/>
      <c r="C374" s="441"/>
      <c r="D374" s="441"/>
      <c r="E374" s="441"/>
      <c r="F374" s="441"/>
      <c r="G374" s="441"/>
      <c r="H374" s="441"/>
      <c r="I374" s="441"/>
      <c r="J374" s="441"/>
      <c r="K374" s="442"/>
      <c r="L374" s="39">
        <v>582995</v>
      </c>
      <c r="M374" s="39"/>
      <c r="N374" s="39"/>
      <c r="O374" s="39"/>
      <c r="BR374" s="41" t="s">
        <v>945</v>
      </c>
    </row>
    <row r="375" spans="1:71" s="3" customFormat="1" ht="15" x14ac:dyDescent="0.25">
      <c r="A375" s="437" t="s">
        <v>941</v>
      </c>
      <c r="B375" s="438"/>
      <c r="C375" s="438"/>
      <c r="D375" s="438"/>
      <c r="E375" s="438"/>
      <c r="F375" s="438"/>
      <c r="G375" s="438"/>
      <c r="H375" s="438"/>
      <c r="I375" s="438"/>
      <c r="J375" s="438"/>
      <c r="K375" s="439"/>
      <c r="L375" s="61"/>
      <c r="M375" s="61"/>
      <c r="N375" s="61"/>
      <c r="O375" s="61"/>
      <c r="BR375" s="41"/>
      <c r="BS375" s="2" t="s">
        <v>941</v>
      </c>
    </row>
    <row r="376" spans="1:71" s="3" customFormat="1" ht="15" x14ac:dyDescent="0.25">
      <c r="A376" s="437" t="s">
        <v>4790</v>
      </c>
      <c r="B376" s="438"/>
      <c r="C376" s="438"/>
      <c r="D376" s="438"/>
      <c r="E376" s="438"/>
      <c r="F376" s="438"/>
      <c r="G376" s="438"/>
      <c r="H376" s="438"/>
      <c r="I376" s="438"/>
      <c r="J376" s="438"/>
      <c r="K376" s="439"/>
      <c r="L376" s="61">
        <v>18782</v>
      </c>
      <c r="M376" s="61"/>
      <c r="N376" s="61"/>
      <c r="O376" s="61"/>
      <c r="BR376" s="41"/>
      <c r="BS376" s="2" t="s">
        <v>4790</v>
      </c>
    </row>
    <row r="377" spans="1:71" s="3" customFormat="1" ht="15" x14ac:dyDescent="0.25">
      <c r="A377" s="437" t="s">
        <v>4791</v>
      </c>
      <c r="B377" s="438"/>
      <c r="C377" s="438"/>
      <c r="D377" s="438"/>
      <c r="E377" s="438"/>
      <c r="F377" s="438"/>
      <c r="G377" s="438"/>
      <c r="H377" s="438"/>
      <c r="I377" s="438"/>
      <c r="J377" s="438"/>
      <c r="K377" s="439"/>
      <c r="L377" s="61">
        <v>474506</v>
      </c>
      <c r="M377" s="61"/>
      <c r="N377" s="61"/>
      <c r="O377" s="61"/>
      <c r="BR377" s="41"/>
      <c r="BS377" s="2" t="s">
        <v>4791</v>
      </c>
    </row>
    <row r="378" spans="1:71" s="3" customFormat="1" ht="15" x14ac:dyDescent="0.25">
      <c r="A378" s="437" t="s">
        <v>4792</v>
      </c>
      <c r="B378" s="438"/>
      <c r="C378" s="438"/>
      <c r="D378" s="438"/>
      <c r="E378" s="438"/>
      <c r="F378" s="438"/>
      <c r="G378" s="438"/>
      <c r="H378" s="438"/>
      <c r="I378" s="438"/>
      <c r="J378" s="438"/>
      <c r="K378" s="439"/>
      <c r="L378" s="61">
        <v>89707</v>
      </c>
      <c r="M378" s="61"/>
      <c r="N378" s="61"/>
      <c r="O378" s="61"/>
      <c r="BR378" s="41"/>
      <c r="BS378" s="2" t="s">
        <v>4792</v>
      </c>
    </row>
    <row r="379" spans="1:71" s="3" customFormat="1" ht="15" x14ac:dyDescent="0.25">
      <c r="A379" s="440" t="s">
        <v>951</v>
      </c>
      <c r="B379" s="441"/>
      <c r="C379" s="441"/>
      <c r="D379" s="441"/>
      <c r="E379" s="441"/>
      <c r="F379" s="441"/>
      <c r="G379" s="441"/>
      <c r="H379" s="441"/>
      <c r="I379" s="441"/>
      <c r="J379" s="441"/>
      <c r="K379" s="442"/>
      <c r="L379" s="39"/>
      <c r="M379" s="39"/>
      <c r="N379" s="39"/>
      <c r="O379" s="39"/>
      <c r="BR379" s="41" t="s">
        <v>951</v>
      </c>
    </row>
    <row r="380" spans="1:71" s="3" customFormat="1" ht="15" x14ac:dyDescent="0.25">
      <c r="A380" s="437" t="s">
        <v>952</v>
      </c>
      <c r="B380" s="438"/>
      <c r="C380" s="438"/>
      <c r="D380" s="438"/>
      <c r="E380" s="438"/>
      <c r="F380" s="438"/>
      <c r="G380" s="438"/>
      <c r="H380" s="438"/>
      <c r="I380" s="438"/>
      <c r="J380" s="438"/>
      <c r="K380" s="439"/>
      <c r="L380" s="61"/>
      <c r="M380" s="61"/>
      <c r="N380" s="61"/>
      <c r="O380" s="61"/>
      <c r="BR380" s="41"/>
      <c r="BS380" s="2" t="s">
        <v>952</v>
      </c>
    </row>
    <row r="381" spans="1:71" s="3" customFormat="1" ht="15" x14ac:dyDescent="0.25">
      <c r="A381" s="437" t="s">
        <v>2007</v>
      </c>
      <c r="B381" s="438"/>
      <c r="C381" s="438"/>
      <c r="D381" s="438"/>
      <c r="E381" s="438"/>
      <c r="F381" s="438"/>
      <c r="G381" s="438"/>
      <c r="H381" s="438"/>
      <c r="I381" s="438"/>
      <c r="J381" s="438"/>
      <c r="K381" s="439"/>
      <c r="L381" s="61"/>
      <c r="M381" s="61"/>
      <c r="N381" s="61"/>
      <c r="O381" s="61"/>
      <c r="BR381" s="41"/>
      <c r="BS381" s="2" t="s">
        <v>2007</v>
      </c>
    </row>
    <row r="382" spans="1:71" s="3" customFormat="1" ht="15" x14ac:dyDescent="0.25">
      <c r="A382" s="437" t="s">
        <v>4793</v>
      </c>
      <c r="B382" s="438"/>
      <c r="C382" s="438"/>
      <c r="D382" s="438"/>
      <c r="E382" s="438"/>
      <c r="F382" s="438"/>
      <c r="G382" s="438"/>
      <c r="H382" s="438"/>
      <c r="I382" s="438"/>
      <c r="J382" s="438"/>
      <c r="K382" s="439"/>
      <c r="L382" s="61">
        <v>26629955</v>
      </c>
      <c r="M382" s="61"/>
      <c r="N382" s="61"/>
      <c r="O382" s="61">
        <v>26629955</v>
      </c>
      <c r="BR382" s="41"/>
      <c r="BS382" s="2" t="s">
        <v>4793</v>
      </c>
    </row>
    <row r="383" spans="1:71" s="3" customFormat="1" ht="15" x14ac:dyDescent="0.25">
      <c r="A383" s="437" t="s">
        <v>2012</v>
      </c>
      <c r="B383" s="438"/>
      <c r="C383" s="438"/>
      <c r="D383" s="438"/>
      <c r="E383" s="438"/>
      <c r="F383" s="438"/>
      <c r="G383" s="438"/>
      <c r="H383" s="438"/>
      <c r="I383" s="438"/>
      <c r="J383" s="438"/>
      <c r="K383" s="439"/>
      <c r="L383" s="61"/>
      <c r="M383" s="61"/>
      <c r="N383" s="61"/>
      <c r="O383" s="61"/>
      <c r="BR383" s="41"/>
      <c r="BS383" s="2" t="s">
        <v>2012</v>
      </c>
    </row>
    <row r="384" spans="1:71" s="3" customFormat="1" ht="15" x14ac:dyDescent="0.25">
      <c r="A384" s="437" t="s">
        <v>4794</v>
      </c>
      <c r="B384" s="438"/>
      <c r="C384" s="438"/>
      <c r="D384" s="438"/>
      <c r="E384" s="438"/>
      <c r="F384" s="438"/>
      <c r="G384" s="438"/>
      <c r="H384" s="438"/>
      <c r="I384" s="438"/>
      <c r="J384" s="438"/>
      <c r="K384" s="439"/>
      <c r="L384" s="61">
        <v>46955</v>
      </c>
      <c r="M384" s="61">
        <v>46955</v>
      </c>
      <c r="N384" s="61"/>
      <c r="O384" s="61"/>
      <c r="BR384" s="41"/>
      <c r="BS384" s="2" t="s">
        <v>4794</v>
      </c>
    </row>
    <row r="385" spans="1:71" s="3" customFormat="1" ht="15" x14ac:dyDescent="0.25">
      <c r="A385" s="437" t="s">
        <v>4795</v>
      </c>
      <c r="B385" s="438"/>
      <c r="C385" s="438"/>
      <c r="D385" s="438"/>
      <c r="E385" s="438"/>
      <c r="F385" s="438"/>
      <c r="G385" s="438"/>
      <c r="H385" s="438"/>
      <c r="I385" s="438"/>
      <c r="J385" s="438"/>
      <c r="K385" s="439"/>
      <c r="L385" s="61">
        <v>41790</v>
      </c>
      <c r="M385" s="61"/>
      <c r="N385" s="61"/>
      <c r="O385" s="61"/>
      <c r="BR385" s="41"/>
      <c r="BS385" s="2" t="s">
        <v>4795</v>
      </c>
    </row>
    <row r="386" spans="1:71" s="3" customFormat="1" ht="15" x14ac:dyDescent="0.25">
      <c r="A386" s="437" t="s">
        <v>4796</v>
      </c>
      <c r="B386" s="438"/>
      <c r="C386" s="438"/>
      <c r="D386" s="438"/>
      <c r="E386" s="438"/>
      <c r="F386" s="438"/>
      <c r="G386" s="438"/>
      <c r="H386" s="438"/>
      <c r="I386" s="438"/>
      <c r="J386" s="438"/>
      <c r="K386" s="439"/>
      <c r="L386" s="61">
        <v>18782</v>
      </c>
      <c r="M386" s="61"/>
      <c r="N386" s="61"/>
      <c r="O386" s="61"/>
      <c r="BR386" s="41"/>
      <c r="BS386" s="2" t="s">
        <v>4796</v>
      </c>
    </row>
    <row r="387" spans="1:71" s="3" customFormat="1" ht="15" x14ac:dyDescent="0.25">
      <c r="A387" s="437" t="s">
        <v>957</v>
      </c>
      <c r="B387" s="438"/>
      <c r="C387" s="438"/>
      <c r="D387" s="438"/>
      <c r="E387" s="438"/>
      <c r="F387" s="438"/>
      <c r="G387" s="438"/>
      <c r="H387" s="438"/>
      <c r="I387" s="438"/>
      <c r="J387" s="438"/>
      <c r="K387" s="439"/>
      <c r="L387" s="61">
        <v>107527</v>
      </c>
      <c r="M387" s="61"/>
      <c r="N387" s="61"/>
      <c r="O387" s="61"/>
      <c r="BR387" s="41"/>
      <c r="BS387" s="2" t="s">
        <v>957</v>
      </c>
    </row>
    <row r="388" spans="1:71" s="3" customFormat="1" ht="15" x14ac:dyDescent="0.25">
      <c r="A388" s="437" t="s">
        <v>958</v>
      </c>
      <c r="B388" s="438"/>
      <c r="C388" s="438"/>
      <c r="D388" s="438"/>
      <c r="E388" s="438"/>
      <c r="F388" s="438"/>
      <c r="G388" s="438"/>
      <c r="H388" s="438"/>
      <c r="I388" s="438"/>
      <c r="J388" s="438"/>
      <c r="K388" s="439"/>
      <c r="L388" s="61">
        <v>26737482</v>
      </c>
      <c r="M388" s="61"/>
      <c r="N388" s="61"/>
      <c r="O388" s="61"/>
      <c r="BR388" s="41"/>
      <c r="BS388" s="2" t="s">
        <v>958</v>
      </c>
    </row>
    <row r="389" spans="1:71" s="3" customFormat="1" ht="15" x14ac:dyDescent="0.25">
      <c r="A389" s="437" t="s">
        <v>959</v>
      </c>
      <c r="B389" s="438"/>
      <c r="C389" s="438"/>
      <c r="D389" s="438"/>
      <c r="E389" s="438"/>
      <c r="F389" s="438"/>
      <c r="G389" s="438"/>
      <c r="H389" s="438"/>
      <c r="I389" s="438"/>
      <c r="J389" s="438"/>
      <c r="K389" s="439"/>
      <c r="L389" s="61"/>
      <c r="M389" s="61"/>
      <c r="N389" s="61"/>
      <c r="O389" s="61"/>
      <c r="BR389" s="41"/>
      <c r="BS389" s="2" t="s">
        <v>959</v>
      </c>
    </row>
    <row r="390" spans="1:71" s="3" customFormat="1" ht="15" x14ac:dyDescent="0.25">
      <c r="A390" s="437" t="s">
        <v>960</v>
      </c>
      <c r="B390" s="438"/>
      <c r="C390" s="438"/>
      <c r="D390" s="438"/>
      <c r="E390" s="438"/>
      <c r="F390" s="438"/>
      <c r="G390" s="438"/>
      <c r="H390" s="438"/>
      <c r="I390" s="438"/>
      <c r="J390" s="438"/>
      <c r="K390" s="439"/>
      <c r="L390" s="61"/>
      <c r="M390" s="61"/>
      <c r="N390" s="61"/>
      <c r="O390" s="61"/>
      <c r="BR390" s="41"/>
      <c r="BS390" s="2" t="s">
        <v>960</v>
      </c>
    </row>
    <row r="391" spans="1:71" s="3" customFormat="1" ht="22.5" x14ac:dyDescent="0.25">
      <c r="A391" s="437" t="s">
        <v>4797</v>
      </c>
      <c r="B391" s="438"/>
      <c r="C391" s="438"/>
      <c r="D391" s="438"/>
      <c r="E391" s="438"/>
      <c r="F391" s="438"/>
      <c r="G391" s="438"/>
      <c r="H391" s="438"/>
      <c r="I391" s="438"/>
      <c r="J391" s="438"/>
      <c r="K391" s="439"/>
      <c r="L391" s="61">
        <v>8477512</v>
      </c>
      <c r="M391" s="61">
        <v>896832</v>
      </c>
      <c r="N391" s="61" t="s">
        <v>4786</v>
      </c>
      <c r="O391" s="61">
        <v>7383172</v>
      </c>
      <c r="BR391" s="41"/>
      <c r="BS391" s="2" t="s">
        <v>4797</v>
      </c>
    </row>
    <row r="392" spans="1:71" s="3" customFormat="1" ht="15" x14ac:dyDescent="0.25">
      <c r="A392" s="437" t="s">
        <v>4798</v>
      </c>
      <c r="B392" s="438"/>
      <c r="C392" s="438"/>
      <c r="D392" s="438"/>
      <c r="E392" s="438"/>
      <c r="F392" s="438"/>
      <c r="G392" s="438"/>
      <c r="H392" s="438"/>
      <c r="I392" s="438"/>
      <c r="J392" s="438"/>
      <c r="K392" s="439"/>
      <c r="L392" s="61">
        <v>902491</v>
      </c>
      <c r="M392" s="61"/>
      <c r="N392" s="61"/>
      <c r="O392" s="61"/>
      <c r="BR392" s="41"/>
      <c r="BS392" s="2" t="s">
        <v>4798</v>
      </c>
    </row>
    <row r="393" spans="1:71" s="3" customFormat="1" ht="15" x14ac:dyDescent="0.25">
      <c r="A393" s="437" t="s">
        <v>4799</v>
      </c>
      <c r="B393" s="438"/>
      <c r="C393" s="438"/>
      <c r="D393" s="438"/>
      <c r="E393" s="438"/>
      <c r="F393" s="438"/>
      <c r="G393" s="438"/>
      <c r="H393" s="438"/>
      <c r="I393" s="438"/>
      <c r="J393" s="438"/>
      <c r="K393" s="439"/>
      <c r="L393" s="61">
        <v>474506</v>
      </c>
      <c r="M393" s="61"/>
      <c r="N393" s="61"/>
      <c r="O393" s="61"/>
      <c r="BR393" s="41"/>
      <c r="BS393" s="2" t="s">
        <v>4799</v>
      </c>
    </row>
    <row r="394" spans="1:71" s="3" customFormat="1" ht="15" x14ac:dyDescent="0.25">
      <c r="A394" s="437" t="s">
        <v>957</v>
      </c>
      <c r="B394" s="438"/>
      <c r="C394" s="438"/>
      <c r="D394" s="438"/>
      <c r="E394" s="438"/>
      <c r="F394" s="438"/>
      <c r="G394" s="438"/>
      <c r="H394" s="438"/>
      <c r="I394" s="438"/>
      <c r="J394" s="438"/>
      <c r="K394" s="439"/>
      <c r="L394" s="61">
        <v>9854509</v>
      </c>
      <c r="M394" s="61"/>
      <c r="N394" s="61"/>
      <c r="O394" s="61"/>
      <c r="BR394" s="41"/>
      <c r="BS394" s="2" t="s">
        <v>957</v>
      </c>
    </row>
    <row r="395" spans="1:71" s="3" customFormat="1" ht="15" x14ac:dyDescent="0.25">
      <c r="A395" s="437" t="s">
        <v>979</v>
      </c>
      <c r="B395" s="438"/>
      <c r="C395" s="438"/>
      <c r="D395" s="438"/>
      <c r="E395" s="438"/>
      <c r="F395" s="438"/>
      <c r="G395" s="438"/>
      <c r="H395" s="438"/>
      <c r="I395" s="438"/>
      <c r="J395" s="438"/>
      <c r="K395" s="439"/>
      <c r="L395" s="61"/>
      <c r="M395" s="61"/>
      <c r="N395" s="61"/>
      <c r="O395" s="61"/>
      <c r="BR395" s="41"/>
      <c r="BS395" s="2" t="s">
        <v>979</v>
      </c>
    </row>
    <row r="396" spans="1:71" s="3" customFormat="1" ht="15" x14ac:dyDescent="0.25">
      <c r="A396" s="437" t="s">
        <v>4800</v>
      </c>
      <c r="B396" s="438"/>
      <c r="C396" s="438"/>
      <c r="D396" s="438"/>
      <c r="E396" s="438"/>
      <c r="F396" s="438"/>
      <c r="G396" s="438"/>
      <c r="H396" s="438"/>
      <c r="I396" s="438"/>
      <c r="J396" s="438"/>
      <c r="K396" s="439"/>
      <c r="L396" s="61">
        <v>175699</v>
      </c>
      <c r="M396" s="61">
        <v>169258</v>
      </c>
      <c r="N396" s="61"/>
      <c r="O396" s="61">
        <v>6441</v>
      </c>
      <c r="BR396" s="41"/>
      <c r="BS396" s="2" t="s">
        <v>4800</v>
      </c>
    </row>
    <row r="397" spans="1:71" s="3" customFormat="1" ht="15" x14ac:dyDescent="0.25">
      <c r="A397" s="437" t="s">
        <v>4801</v>
      </c>
      <c r="B397" s="438"/>
      <c r="C397" s="438"/>
      <c r="D397" s="438"/>
      <c r="E397" s="438"/>
      <c r="F397" s="438"/>
      <c r="G397" s="438"/>
      <c r="H397" s="438"/>
      <c r="I397" s="438"/>
      <c r="J397" s="438"/>
      <c r="K397" s="439"/>
      <c r="L397" s="61">
        <v>160795</v>
      </c>
      <c r="M397" s="61"/>
      <c r="N397" s="61"/>
      <c r="O397" s="61"/>
      <c r="BR397" s="41"/>
      <c r="BS397" s="2" t="s">
        <v>4801</v>
      </c>
    </row>
    <row r="398" spans="1:71" s="3" customFormat="1" ht="15" x14ac:dyDescent="0.25">
      <c r="A398" s="437" t="s">
        <v>4802</v>
      </c>
      <c r="B398" s="438"/>
      <c r="C398" s="438"/>
      <c r="D398" s="438"/>
      <c r="E398" s="438"/>
      <c r="F398" s="438"/>
      <c r="G398" s="438"/>
      <c r="H398" s="438"/>
      <c r="I398" s="438"/>
      <c r="J398" s="438"/>
      <c r="K398" s="439"/>
      <c r="L398" s="61">
        <v>89707</v>
      </c>
      <c r="M398" s="61"/>
      <c r="N398" s="61"/>
      <c r="O398" s="61"/>
      <c r="BR398" s="41"/>
      <c r="BS398" s="2" t="s">
        <v>4802</v>
      </c>
    </row>
    <row r="399" spans="1:71" s="3" customFormat="1" ht="15" x14ac:dyDescent="0.25">
      <c r="A399" s="437" t="s">
        <v>957</v>
      </c>
      <c r="B399" s="438"/>
      <c r="C399" s="438"/>
      <c r="D399" s="438"/>
      <c r="E399" s="438"/>
      <c r="F399" s="438"/>
      <c r="G399" s="438"/>
      <c r="H399" s="438"/>
      <c r="I399" s="438"/>
      <c r="J399" s="438"/>
      <c r="K399" s="439"/>
      <c r="L399" s="61">
        <v>426201</v>
      </c>
      <c r="M399" s="61"/>
      <c r="N399" s="61"/>
      <c r="O399" s="61"/>
      <c r="BR399" s="41"/>
      <c r="BS399" s="2" t="s">
        <v>957</v>
      </c>
    </row>
    <row r="400" spans="1:71" s="3" customFormat="1" ht="15" x14ac:dyDescent="0.25">
      <c r="A400" s="437" t="s">
        <v>958</v>
      </c>
      <c r="B400" s="438"/>
      <c r="C400" s="438"/>
      <c r="D400" s="438"/>
      <c r="E400" s="438"/>
      <c r="F400" s="438"/>
      <c r="G400" s="438"/>
      <c r="H400" s="438"/>
      <c r="I400" s="438"/>
      <c r="J400" s="438"/>
      <c r="K400" s="439"/>
      <c r="L400" s="61">
        <v>10280710</v>
      </c>
      <c r="M400" s="61"/>
      <c r="N400" s="61"/>
      <c r="O400" s="61"/>
      <c r="BR400" s="41"/>
      <c r="BS400" s="2" t="s">
        <v>958</v>
      </c>
    </row>
    <row r="401" spans="1:72" s="3" customFormat="1" ht="15" x14ac:dyDescent="0.25">
      <c r="A401" s="437" t="s">
        <v>983</v>
      </c>
      <c r="B401" s="438"/>
      <c r="C401" s="438"/>
      <c r="D401" s="438"/>
      <c r="E401" s="438"/>
      <c r="F401" s="438"/>
      <c r="G401" s="438"/>
      <c r="H401" s="438"/>
      <c r="I401" s="438"/>
      <c r="J401" s="438"/>
      <c r="K401" s="439"/>
      <c r="L401" s="61"/>
      <c r="M401" s="61"/>
      <c r="N401" s="61"/>
      <c r="O401" s="61"/>
      <c r="BR401" s="41"/>
      <c r="BS401" s="2" t="s">
        <v>983</v>
      </c>
    </row>
    <row r="402" spans="1:72" s="3" customFormat="1" ht="15" x14ac:dyDescent="0.25">
      <c r="A402" s="437" t="s">
        <v>986</v>
      </c>
      <c r="B402" s="438"/>
      <c r="C402" s="438"/>
      <c r="D402" s="438"/>
      <c r="E402" s="438"/>
      <c r="F402" s="438"/>
      <c r="G402" s="438"/>
      <c r="H402" s="438"/>
      <c r="I402" s="438"/>
      <c r="J402" s="438"/>
      <c r="K402" s="439"/>
      <c r="L402" s="61"/>
      <c r="M402" s="61"/>
      <c r="N402" s="61"/>
      <c r="O402" s="61"/>
      <c r="BR402" s="41"/>
      <c r="BS402" s="2" t="s">
        <v>986</v>
      </c>
    </row>
    <row r="403" spans="1:72" s="3" customFormat="1" ht="15" x14ac:dyDescent="0.25">
      <c r="A403" s="437" t="s">
        <v>4803</v>
      </c>
      <c r="B403" s="438"/>
      <c r="C403" s="438"/>
      <c r="D403" s="438"/>
      <c r="E403" s="438"/>
      <c r="F403" s="438"/>
      <c r="G403" s="438"/>
      <c r="H403" s="438"/>
      <c r="I403" s="438"/>
      <c r="J403" s="438"/>
      <c r="K403" s="439"/>
      <c r="L403" s="61">
        <v>6204105</v>
      </c>
      <c r="M403" s="61"/>
      <c r="N403" s="61"/>
      <c r="O403" s="61"/>
      <c r="BR403" s="41"/>
      <c r="BS403" s="2" t="s">
        <v>4803</v>
      </c>
    </row>
    <row r="404" spans="1:72" s="3" customFormat="1" ht="15" x14ac:dyDescent="0.25">
      <c r="A404" s="437" t="s">
        <v>958</v>
      </c>
      <c r="B404" s="438"/>
      <c r="C404" s="438"/>
      <c r="D404" s="438"/>
      <c r="E404" s="438"/>
      <c r="F404" s="438"/>
      <c r="G404" s="438"/>
      <c r="H404" s="438"/>
      <c r="I404" s="438"/>
      <c r="J404" s="438"/>
      <c r="K404" s="439"/>
      <c r="L404" s="61">
        <v>6204105</v>
      </c>
      <c r="M404" s="61"/>
      <c r="N404" s="61"/>
      <c r="O404" s="61"/>
      <c r="BR404" s="41"/>
      <c r="BS404" s="2" t="s">
        <v>958</v>
      </c>
    </row>
    <row r="405" spans="1:72" s="3" customFormat="1" ht="15" x14ac:dyDescent="0.25">
      <c r="A405" s="437" t="s">
        <v>988</v>
      </c>
      <c r="B405" s="438"/>
      <c r="C405" s="438"/>
      <c r="D405" s="438"/>
      <c r="E405" s="438"/>
      <c r="F405" s="438"/>
      <c r="G405" s="438"/>
      <c r="H405" s="438"/>
      <c r="I405" s="438"/>
      <c r="J405" s="438"/>
      <c r="K405" s="439"/>
      <c r="L405" s="61">
        <v>43222297</v>
      </c>
      <c r="M405" s="61"/>
      <c r="N405" s="61"/>
      <c r="O405" s="61"/>
      <c r="BR405" s="41"/>
      <c r="BS405" s="2" t="s">
        <v>988</v>
      </c>
    </row>
    <row r="406" spans="1:72" s="3" customFormat="1" ht="15" x14ac:dyDescent="0.25">
      <c r="A406" s="437" t="s">
        <v>989</v>
      </c>
      <c r="B406" s="438"/>
      <c r="C406" s="438"/>
      <c r="D406" s="438"/>
      <c r="E406" s="438"/>
      <c r="F406" s="438"/>
      <c r="G406" s="438"/>
      <c r="H406" s="438"/>
      <c r="I406" s="438"/>
      <c r="J406" s="438"/>
      <c r="K406" s="439"/>
      <c r="L406" s="61"/>
      <c r="M406" s="61"/>
      <c r="N406" s="61"/>
      <c r="O406" s="61"/>
      <c r="BR406" s="41"/>
      <c r="BS406" s="2" t="s">
        <v>989</v>
      </c>
    </row>
    <row r="407" spans="1:72" s="3" customFormat="1" ht="15" x14ac:dyDescent="0.25">
      <c r="A407" s="437" t="s">
        <v>1254</v>
      </c>
      <c r="B407" s="438"/>
      <c r="C407" s="438"/>
      <c r="D407" s="438"/>
      <c r="E407" s="438"/>
      <c r="F407" s="438"/>
      <c r="G407" s="438"/>
      <c r="H407" s="438"/>
      <c r="I407" s="438"/>
      <c r="J407" s="438"/>
      <c r="K407" s="439"/>
      <c r="L407" s="61">
        <v>1113045</v>
      </c>
      <c r="M407" s="61"/>
      <c r="N407" s="61"/>
      <c r="O407" s="61"/>
      <c r="BR407" s="41"/>
      <c r="BS407" s="2" t="s">
        <v>1254</v>
      </c>
    </row>
    <row r="408" spans="1:72" s="3" customFormat="1" ht="15" x14ac:dyDescent="0.25">
      <c r="A408" s="437" t="s">
        <v>990</v>
      </c>
      <c r="B408" s="438"/>
      <c r="C408" s="438"/>
      <c r="D408" s="438"/>
      <c r="E408" s="438"/>
      <c r="F408" s="438"/>
      <c r="G408" s="438"/>
      <c r="H408" s="438"/>
      <c r="I408" s="438"/>
      <c r="J408" s="438"/>
      <c r="K408" s="439"/>
      <c r="L408" s="61">
        <v>34019568</v>
      </c>
      <c r="M408" s="61"/>
      <c r="N408" s="61"/>
      <c r="O408" s="61"/>
      <c r="BR408" s="41"/>
      <c r="BS408" s="2" t="s">
        <v>990</v>
      </c>
    </row>
    <row r="409" spans="1:72" s="3" customFormat="1" ht="15" x14ac:dyDescent="0.25">
      <c r="A409" s="437" t="s">
        <v>991</v>
      </c>
      <c r="B409" s="438"/>
      <c r="C409" s="438"/>
      <c r="D409" s="438"/>
      <c r="E409" s="438"/>
      <c r="F409" s="438"/>
      <c r="G409" s="438"/>
      <c r="H409" s="438"/>
      <c r="I409" s="438"/>
      <c r="J409" s="438"/>
      <c r="K409" s="439"/>
      <c r="L409" s="61">
        <v>197508</v>
      </c>
      <c r="M409" s="61"/>
      <c r="N409" s="61"/>
      <c r="O409" s="61"/>
      <c r="BR409" s="41"/>
      <c r="BS409" s="2" t="s">
        <v>991</v>
      </c>
    </row>
    <row r="410" spans="1:72" s="3" customFormat="1" ht="15" x14ac:dyDescent="0.25">
      <c r="A410" s="437" t="s">
        <v>1255</v>
      </c>
      <c r="B410" s="438"/>
      <c r="C410" s="438"/>
      <c r="D410" s="438"/>
      <c r="E410" s="438"/>
      <c r="F410" s="438"/>
      <c r="G410" s="438"/>
      <c r="H410" s="438"/>
      <c r="I410" s="438"/>
      <c r="J410" s="438"/>
      <c r="K410" s="439"/>
      <c r="L410" s="61">
        <v>33571</v>
      </c>
      <c r="M410" s="61"/>
      <c r="N410" s="61"/>
      <c r="O410" s="61"/>
      <c r="BR410" s="41"/>
      <c r="BS410" s="2" t="s">
        <v>1255</v>
      </c>
    </row>
    <row r="411" spans="1:72" s="3" customFormat="1" ht="15" x14ac:dyDescent="0.25">
      <c r="A411" s="437" t="s">
        <v>993</v>
      </c>
      <c r="B411" s="438"/>
      <c r="C411" s="438"/>
      <c r="D411" s="438"/>
      <c r="E411" s="438"/>
      <c r="F411" s="438"/>
      <c r="G411" s="438"/>
      <c r="H411" s="438"/>
      <c r="I411" s="438"/>
      <c r="J411" s="438"/>
      <c r="K411" s="439"/>
      <c r="L411" s="61">
        <v>6204105</v>
      </c>
      <c r="M411" s="61"/>
      <c r="N411" s="61"/>
      <c r="O411" s="61"/>
      <c r="BR411" s="41"/>
      <c r="BS411" s="2" t="s">
        <v>993</v>
      </c>
    </row>
    <row r="412" spans="1:72" s="3" customFormat="1" ht="15" x14ac:dyDescent="0.25">
      <c r="A412" s="437" t="s">
        <v>994</v>
      </c>
      <c r="B412" s="438"/>
      <c r="C412" s="438"/>
      <c r="D412" s="438"/>
      <c r="E412" s="438"/>
      <c r="F412" s="438"/>
      <c r="G412" s="438"/>
      <c r="H412" s="438"/>
      <c r="I412" s="438"/>
      <c r="J412" s="438"/>
      <c r="K412" s="439"/>
      <c r="L412" s="61">
        <v>1105076</v>
      </c>
      <c r="M412" s="61"/>
      <c r="N412" s="61"/>
      <c r="O412" s="61"/>
      <c r="BR412" s="41"/>
      <c r="BS412" s="2" t="s">
        <v>994</v>
      </c>
    </row>
    <row r="413" spans="1:72" s="3" customFormat="1" ht="15" x14ac:dyDescent="0.25">
      <c r="A413" s="437" t="s">
        <v>995</v>
      </c>
      <c r="B413" s="438"/>
      <c r="C413" s="438"/>
      <c r="D413" s="438"/>
      <c r="E413" s="438"/>
      <c r="F413" s="438"/>
      <c r="G413" s="438"/>
      <c r="H413" s="438"/>
      <c r="I413" s="438"/>
      <c r="J413" s="438"/>
      <c r="K413" s="439"/>
      <c r="L413" s="61">
        <v>582995</v>
      </c>
      <c r="M413" s="61"/>
      <c r="N413" s="61"/>
      <c r="O413" s="61"/>
      <c r="BR413" s="41"/>
      <c r="BS413" s="2" t="s">
        <v>995</v>
      </c>
    </row>
    <row r="414" spans="1:72" s="3" customFormat="1" ht="15" x14ac:dyDescent="0.25">
      <c r="A414" s="437" t="s">
        <v>996</v>
      </c>
      <c r="B414" s="438"/>
      <c r="C414" s="438"/>
      <c r="D414" s="438"/>
      <c r="E414" s="438"/>
      <c r="F414" s="438"/>
      <c r="G414" s="438"/>
      <c r="H414" s="438"/>
      <c r="I414" s="438"/>
      <c r="J414" s="438"/>
      <c r="K414" s="439"/>
      <c r="L414" s="61">
        <v>37018192</v>
      </c>
      <c r="M414" s="61"/>
      <c r="N414" s="61"/>
      <c r="O414" s="61"/>
      <c r="BR414" s="41"/>
      <c r="BS414" s="2" t="s">
        <v>996</v>
      </c>
    </row>
    <row r="415" spans="1:72" s="3" customFormat="1" ht="15" x14ac:dyDescent="0.25">
      <c r="A415" s="437" t="s">
        <v>997</v>
      </c>
      <c r="B415" s="438"/>
      <c r="C415" s="438"/>
      <c r="D415" s="438"/>
      <c r="E415" s="438"/>
      <c r="F415" s="438"/>
      <c r="G415" s="438"/>
      <c r="H415" s="438"/>
      <c r="I415" s="438"/>
      <c r="J415" s="438"/>
      <c r="K415" s="439"/>
      <c r="L415" s="61">
        <v>1924946</v>
      </c>
      <c r="M415" s="61"/>
      <c r="N415" s="61"/>
      <c r="O415" s="61"/>
      <c r="BR415" s="41"/>
      <c r="BS415" s="2" t="s">
        <v>997</v>
      </c>
    </row>
    <row r="416" spans="1:72" s="3" customFormat="1" ht="15" x14ac:dyDescent="0.25">
      <c r="A416" s="440" t="s">
        <v>988</v>
      </c>
      <c r="B416" s="441"/>
      <c r="C416" s="441"/>
      <c r="D416" s="441"/>
      <c r="E416" s="441"/>
      <c r="F416" s="441"/>
      <c r="G416" s="441"/>
      <c r="H416" s="441"/>
      <c r="I416" s="441"/>
      <c r="J416" s="441"/>
      <c r="K416" s="442"/>
      <c r="L416" s="39">
        <v>38943138</v>
      </c>
      <c r="M416" s="39"/>
      <c r="N416" s="39"/>
      <c r="O416" s="39"/>
      <c r="BR416" s="41"/>
      <c r="BT416" s="41" t="s">
        <v>988</v>
      </c>
    </row>
    <row r="417" spans="1:73" s="3" customFormat="1" ht="15" x14ac:dyDescent="0.25">
      <c r="A417" s="437" t="s">
        <v>998</v>
      </c>
      <c r="B417" s="438"/>
      <c r="C417" s="438"/>
      <c r="D417" s="438"/>
      <c r="E417" s="438"/>
      <c r="F417" s="438"/>
      <c r="G417" s="438"/>
      <c r="H417" s="438"/>
      <c r="I417" s="438"/>
      <c r="J417" s="438"/>
      <c r="K417" s="439"/>
      <c r="L417" s="61">
        <v>817806</v>
      </c>
      <c r="M417" s="61"/>
      <c r="N417" s="61"/>
      <c r="O417" s="61"/>
      <c r="BR417" s="41"/>
      <c r="BS417" s="2" t="s">
        <v>998</v>
      </c>
      <c r="BT417" s="41"/>
    </row>
    <row r="418" spans="1:73" s="3" customFormat="1" ht="15" x14ac:dyDescent="0.25">
      <c r="A418" s="437" t="s">
        <v>999</v>
      </c>
      <c r="B418" s="438"/>
      <c r="C418" s="438"/>
      <c r="D418" s="438"/>
      <c r="E418" s="438"/>
      <c r="F418" s="438"/>
      <c r="G418" s="438"/>
      <c r="H418" s="438"/>
      <c r="I418" s="438"/>
      <c r="J418" s="438"/>
      <c r="K418" s="439"/>
      <c r="L418" s="61">
        <v>1363010</v>
      </c>
      <c r="M418" s="61"/>
      <c r="N418" s="61"/>
      <c r="O418" s="61"/>
      <c r="BR418" s="41"/>
      <c r="BS418" s="2" t="s">
        <v>999</v>
      </c>
      <c r="BT418" s="41"/>
    </row>
    <row r="419" spans="1:73" s="3" customFormat="1" ht="15" x14ac:dyDescent="0.25">
      <c r="A419" s="437" t="s">
        <v>1000</v>
      </c>
      <c r="B419" s="438"/>
      <c r="C419" s="438"/>
      <c r="D419" s="438"/>
      <c r="E419" s="438"/>
      <c r="F419" s="438"/>
      <c r="G419" s="438"/>
      <c r="H419" s="438"/>
      <c r="I419" s="438"/>
      <c r="J419" s="438"/>
      <c r="K419" s="439"/>
      <c r="L419" s="61">
        <v>973578</v>
      </c>
      <c r="M419" s="61"/>
      <c r="N419" s="61"/>
      <c r="O419" s="61"/>
      <c r="BR419" s="41"/>
      <c r="BS419" s="2" t="s">
        <v>1000</v>
      </c>
      <c r="BT419" s="41"/>
    </row>
    <row r="420" spans="1:73" s="3" customFormat="1" ht="15" x14ac:dyDescent="0.25">
      <c r="A420" s="437" t="s">
        <v>1001</v>
      </c>
      <c r="B420" s="438"/>
      <c r="C420" s="438"/>
      <c r="D420" s="438"/>
      <c r="E420" s="438"/>
      <c r="F420" s="438"/>
      <c r="G420" s="438"/>
      <c r="H420" s="438"/>
      <c r="I420" s="438"/>
      <c r="J420" s="438"/>
      <c r="K420" s="439"/>
      <c r="L420" s="61">
        <v>778863</v>
      </c>
      <c r="M420" s="61"/>
      <c r="N420" s="61"/>
      <c r="O420" s="61"/>
      <c r="BR420" s="41"/>
      <c r="BS420" s="2" t="s">
        <v>1001</v>
      </c>
      <c r="BT420" s="41"/>
    </row>
    <row r="421" spans="1:73" s="3" customFormat="1" ht="15" x14ac:dyDescent="0.25">
      <c r="A421" s="440" t="s">
        <v>988</v>
      </c>
      <c r="B421" s="441"/>
      <c r="C421" s="441"/>
      <c r="D421" s="441"/>
      <c r="E421" s="441"/>
      <c r="F421" s="441"/>
      <c r="G421" s="441"/>
      <c r="H421" s="441"/>
      <c r="I421" s="441"/>
      <c r="J421" s="441"/>
      <c r="K421" s="442"/>
      <c r="L421" s="39">
        <v>42876395</v>
      </c>
      <c r="M421" s="39"/>
      <c r="N421" s="39"/>
      <c r="O421" s="39"/>
      <c r="BR421" s="41"/>
      <c r="BT421" s="41" t="s">
        <v>988</v>
      </c>
    </row>
    <row r="422" spans="1:73" s="3" customFormat="1" ht="15" x14ac:dyDescent="0.25">
      <c r="A422" s="437" t="s">
        <v>4804</v>
      </c>
      <c r="B422" s="438"/>
      <c r="C422" s="438"/>
      <c r="D422" s="438"/>
      <c r="E422" s="438"/>
      <c r="F422" s="438"/>
      <c r="G422" s="438"/>
      <c r="H422" s="438"/>
      <c r="I422" s="438"/>
      <c r="J422" s="438"/>
      <c r="K422" s="439"/>
      <c r="L422" s="61">
        <v>49080500</v>
      </c>
      <c r="M422" s="61"/>
      <c r="N422" s="61"/>
      <c r="O422" s="61"/>
      <c r="BR422" s="41"/>
      <c r="BS422" s="2" t="s">
        <v>4804</v>
      </c>
      <c r="BT422" s="41"/>
    </row>
    <row r="423" spans="1:73" s="3" customFormat="1" ht="15" x14ac:dyDescent="0.25">
      <c r="A423" s="437" t="s">
        <v>1003</v>
      </c>
      <c r="B423" s="438"/>
      <c r="C423" s="438"/>
      <c r="D423" s="438"/>
      <c r="E423" s="438"/>
      <c r="F423" s="438"/>
      <c r="G423" s="438"/>
      <c r="H423" s="438"/>
      <c r="I423" s="438"/>
      <c r="J423" s="438"/>
      <c r="K423" s="439"/>
      <c r="L423" s="61">
        <v>1472415</v>
      </c>
      <c r="M423" s="61"/>
      <c r="N423" s="61"/>
      <c r="O423" s="61"/>
      <c r="BR423" s="41"/>
      <c r="BS423" s="2" t="s">
        <v>1003</v>
      </c>
      <c r="BT423" s="41"/>
    </row>
    <row r="424" spans="1:73" s="3" customFormat="1" ht="15" x14ac:dyDescent="0.25">
      <c r="A424" s="440" t="s">
        <v>1004</v>
      </c>
      <c r="B424" s="441"/>
      <c r="C424" s="441"/>
      <c r="D424" s="441"/>
      <c r="E424" s="441"/>
      <c r="F424" s="441"/>
      <c r="G424" s="441"/>
      <c r="H424" s="441"/>
      <c r="I424" s="441"/>
      <c r="J424" s="441"/>
      <c r="K424" s="442"/>
      <c r="L424" s="39">
        <v>50552915</v>
      </c>
      <c r="M424" s="39"/>
      <c r="N424" s="39"/>
      <c r="O424" s="39"/>
      <c r="BR424" s="41"/>
      <c r="BT424" s="41" t="s">
        <v>1004</v>
      </c>
    </row>
    <row r="425" spans="1:73" s="3" customFormat="1" ht="15" x14ac:dyDescent="0.25">
      <c r="A425" s="437" t="s">
        <v>1005</v>
      </c>
      <c r="B425" s="438"/>
      <c r="C425" s="438"/>
      <c r="D425" s="438"/>
      <c r="E425" s="438"/>
      <c r="F425" s="438"/>
      <c r="G425" s="438"/>
      <c r="H425" s="438"/>
      <c r="I425" s="438"/>
      <c r="J425" s="438"/>
      <c r="K425" s="439"/>
      <c r="L425" s="61">
        <v>10110583</v>
      </c>
      <c r="M425" s="61"/>
      <c r="N425" s="61"/>
      <c r="O425" s="61"/>
      <c r="BR425" s="41"/>
      <c r="BS425" s="2" t="s">
        <v>1005</v>
      </c>
      <c r="BT425" s="41"/>
    </row>
    <row r="426" spans="1:73" s="3" customFormat="1" ht="15" x14ac:dyDescent="0.25">
      <c r="A426" s="440" t="s">
        <v>1006</v>
      </c>
      <c r="B426" s="441"/>
      <c r="C426" s="441"/>
      <c r="D426" s="441"/>
      <c r="E426" s="441"/>
      <c r="F426" s="441"/>
      <c r="G426" s="441"/>
      <c r="H426" s="441"/>
      <c r="I426" s="441"/>
      <c r="J426" s="441"/>
      <c r="K426" s="442"/>
      <c r="L426" s="39">
        <v>60663498</v>
      </c>
      <c r="M426" s="39"/>
      <c r="N426" s="39"/>
      <c r="O426" s="39"/>
      <c r="BR426" s="41"/>
      <c r="BT426" s="41"/>
      <c r="BU426" s="41" t="s">
        <v>1006</v>
      </c>
    </row>
    <row r="427" spans="1:73" s="3" customFormat="1" ht="53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73" s="16" customFormat="1" ht="12.75" customHeight="1" x14ac:dyDescent="0.2">
      <c r="A428" s="444" t="s">
        <v>1257</v>
      </c>
      <c r="B428" s="444"/>
      <c r="C428" s="444"/>
      <c r="D428" s="444"/>
      <c r="E428" s="444"/>
      <c r="F428" s="444"/>
      <c r="G428" s="444"/>
      <c r="H428" s="444"/>
      <c r="I428" s="444"/>
      <c r="J428" s="444"/>
      <c r="K428" s="444"/>
      <c r="L428" s="444"/>
      <c r="M428" s="444"/>
      <c r="N428" s="444"/>
      <c r="O428" s="444"/>
      <c r="P428" s="62"/>
      <c r="Q428" s="62"/>
      <c r="R428" s="62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</row>
    <row r="429" spans="1:73" s="16" customFormat="1" ht="12.75" customHeight="1" x14ac:dyDescent="0.2">
      <c r="A429" s="443" t="s">
        <v>1008</v>
      </c>
      <c r="B429" s="443"/>
      <c r="C429" s="443"/>
      <c r="D429" s="443"/>
      <c r="E429" s="443"/>
      <c r="F429" s="443"/>
      <c r="G429" s="443"/>
      <c r="H429" s="443"/>
      <c r="I429" s="443"/>
      <c r="J429" s="443"/>
      <c r="K429" s="443"/>
      <c r="L429" s="443"/>
      <c r="M429" s="443"/>
      <c r="N429" s="443"/>
      <c r="O429" s="443"/>
      <c r="P429" s="63"/>
      <c r="Q429" s="63"/>
      <c r="R429" s="63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</row>
    <row r="430" spans="1:73" s="16" customFormat="1" ht="13.5" customHeight="1" x14ac:dyDescent="0.25">
      <c r="A430" s="14"/>
      <c r="B430" s="14"/>
      <c r="C430" s="14"/>
      <c r="D430" s="14"/>
      <c r="E430" s="14"/>
      <c r="F430" s="14"/>
      <c r="G430" s="14"/>
      <c r="H430" s="64"/>
      <c r="I430" s="10"/>
      <c r="J430" s="10"/>
      <c r="K430" s="10"/>
      <c r="L430" s="10"/>
      <c r="M430" s="14"/>
      <c r="N430" s="14"/>
      <c r="O430" s="14"/>
      <c r="P430" s="3"/>
      <c r="Q430" s="3"/>
      <c r="R430" s="3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2">
      <c r="A431" s="444" t="s">
        <v>4805</v>
      </c>
      <c r="B431" s="444"/>
      <c r="C431" s="444"/>
      <c r="D431" s="444"/>
      <c r="E431" s="444"/>
      <c r="F431" s="444"/>
      <c r="G431" s="444"/>
      <c r="H431" s="444"/>
      <c r="I431" s="444"/>
      <c r="J431" s="444"/>
      <c r="K431" s="444"/>
      <c r="L431" s="444"/>
      <c r="M431" s="444"/>
      <c r="N431" s="444"/>
      <c r="O431" s="444"/>
      <c r="P431" s="62"/>
      <c r="Q431" s="62"/>
      <c r="R431" s="62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2.75" customHeight="1" x14ac:dyDescent="0.2">
      <c r="A432" s="443" t="s">
        <v>1008</v>
      </c>
      <c r="B432" s="443"/>
      <c r="C432" s="443"/>
      <c r="D432" s="443"/>
      <c r="E432" s="443"/>
      <c r="F432" s="443"/>
      <c r="G432" s="443"/>
      <c r="H432" s="443"/>
      <c r="I432" s="443"/>
      <c r="J432" s="443"/>
      <c r="K432" s="443"/>
      <c r="L432" s="443"/>
      <c r="M432" s="443"/>
      <c r="N432" s="443"/>
      <c r="O432" s="443"/>
      <c r="P432" s="63"/>
      <c r="Q432" s="63"/>
      <c r="R432" s="6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3.5" customHeight="1" x14ac:dyDescent="0.25">
      <c r="A433" s="14"/>
      <c r="B433" s="14"/>
      <c r="C433" s="14"/>
      <c r="D433" s="14"/>
      <c r="E433" s="14"/>
      <c r="F433" s="14"/>
      <c r="G433" s="14"/>
      <c r="H433" s="64"/>
      <c r="I433" s="10"/>
      <c r="J433" s="10"/>
      <c r="K433" s="10"/>
      <c r="L433" s="10"/>
      <c r="M433" s="14"/>
      <c r="N433" s="14"/>
      <c r="O433" s="14"/>
      <c r="P433" s="3"/>
      <c r="Q433" s="3"/>
      <c r="R433" s="3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2">
      <c r="A434" s="444" t="s">
        <v>1259</v>
      </c>
      <c r="B434" s="444"/>
      <c r="C434" s="444"/>
      <c r="D434" s="444"/>
      <c r="E434" s="444"/>
      <c r="F434" s="444"/>
      <c r="G434" s="444"/>
      <c r="H434" s="444"/>
      <c r="I434" s="444"/>
      <c r="J434" s="444"/>
      <c r="K434" s="444"/>
      <c r="L434" s="444"/>
      <c r="M434" s="444"/>
      <c r="N434" s="444"/>
      <c r="O434" s="444"/>
      <c r="P434" s="62"/>
      <c r="Q434" s="62"/>
      <c r="R434" s="62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2.75" customHeight="1" x14ac:dyDescent="0.2">
      <c r="A435" s="443" t="s">
        <v>1008</v>
      </c>
      <c r="B435" s="443"/>
      <c r="C435" s="443"/>
      <c r="D435" s="443"/>
      <c r="E435" s="443"/>
      <c r="F435" s="443"/>
      <c r="G435" s="443"/>
      <c r="H435" s="443"/>
      <c r="I435" s="443"/>
      <c r="J435" s="443"/>
      <c r="K435" s="443"/>
      <c r="L435" s="443"/>
      <c r="M435" s="443"/>
      <c r="N435" s="443"/>
      <c r="O435" s="443"/>
      <c r="P435" s="63"/>
      <c r="Q435" s="63"/>
      <c r="R435" s="6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3.5" customHeight="1" x14ac:dyDescent="0.25">
      <c r="A436" s="14"/>
      <c r="B436" s="14"/>
      <c r="C436" s="14"/>
      <c r="D436" s="14"/>
      <c r="E436" s="14"/>
      <c r="F436" s="14"/>
      <c r="G436" s="14"/>
      <c r="H436" s="64"/>
      <c r="I436" s="10"/>
      <c r="J436" s="10"/>
      <c r="K436" s="10"/>
      <c r="L436" s="10"/>
      <c r="M436" s="14"/>
      <c r="N436" s="14"/>
      <c r="O436" s="14"/>
      <c r="P436" s="3"/>
      <c r="Q436" s="3"/>
      <c r="R436" s="3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3" customFormat="1" ht="15" x14ac:dyDescent="0.25">
      <c r="A437" s="4"/>
      <c r="B437" s="4"/>
      <c r="C437" s="4"/>
      <c r="D437" s="4"/>
      <c r="E437" s="4"/>
      <c r="F437" s="4"/>
      <c r="G437" s="4"/>
      <c r="H437" s="14"/>
      <c r="I437" s="65"/>
      <c r="J437" s="65"/>
      <c r="K437" s="65"/>
      <c r="L437" s="65"/>
      <c r="M437" s="4"/>
      <c r="N437" s="4"/>
      <c r="O437" s="4"/>
    </row>
  </sheetData>
  <mergeCells count="269">
    <mergeCell ref="A434:O434"/>
    <mergeCell ref="A435:O435"/>
    <mergeCell ref="A426:K426"/>
    <mergeCell ref="A428:O428"/>
    <mergeCell ref="A429:O429"/>
    <mergeCell ref="A431:O431"/>
    <mergeCell ref="A432:O432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05:E105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C82:E82"/>
    <mergeCell ref="C84:E84"/>
    <mergeCell ref="C86:E86"/>
    <mergeCell ref="C88:E88"/>
    <mergeCell ref="C90:E90"/>
    <mergeCell ref="C72:E72"/>
    <mergeCell ref="C74:E74"/>
    <mergeCell ref="C76:E76"/>
    <mergeCell ref="C78:E78"/>
    <mergeCell ref="C80:E80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U40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4806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39" x14ac:dyDescent="0.25">
      <c r="A13" s="411" t="s">
        <v>4807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4807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3353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54403.966999999997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34904.241000000002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2636.3820000000001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534.65300000000002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1006.407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2501.0300000000002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4074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432" t="s">
        <v>204</v>
      </c>
      <c r="D30" s="432"/>
      <c r="E30" s="432"/>
      <c r="F30" s="3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4808</v>
      </c>
      <c r="O30" s="39">
        <v>6491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3093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4809</v>
      </c>
      <c r="F32" s="49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4810</v>
      </c>
      <c r="F33" s="49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432" t="s">
        <v>4631</v>
      </c>
      <c r="D35" s="432"/>
      <c r="E35" s="432"/>
      <c r="F35" s="3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BP35" s="33"/>
      <c r="BQ35" s="41" t="s">
        <v>4631</v>
      </c>
    </row>
    <row r="36" spans="1:69" s="3" customFormat="1" ht="67.5" x14ac:dyDescent="0.25">
      <c r="A36" s="35" t="s">
        <v>53</v>
      </c>
      <c r="B36" s="36" t="s">
        <v>2051</v>
      </c>
      <c r="C36" s="432" t="s">
        <v>3734</v>
      </c>
      <c r="D36" s="432"/>
      <c r="E36" s="432"/>
      <c r="F36" s="3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BP36" s="33"/>
      <c r="BQ36" s="41" t="s">
        <v>3734</v>
      </c>
    </row>
    <row r="37" spans="1:69" s="3" customFormat="1" ht="67.5" x14ac:dyDescent="0.25">
      <c r="A37" s="35" t="s">
        <v>63</v>
      </c>
      <c r="B37" s="36" t="s">
        <v>2051</v>
      </c>
      <c r="C37" s="432" t="s">
        <v>4632</v>
      </c>
      <c r="D37" s="432"/>
      <c r="E37" s="432"/>
      <c r="F37" s="3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BP37" s="33"/>
      <c r="BQ37" s="41" t="s">
        <v>4632</v>
      </c>
    </row>
    <row r="38" spans="1:69" s="3" customFormat="1" ht="67.5" x14ac:dyDescent="0.25">
      <c r="A38" s="35" t="s">
        <v>72</v>
      </c>
      <c r="B38" s="36" t="s">
        <v>2621</v>
      </c>
      <c r="C38" s="432" t="s">
        <v>2622</v>
      </c>
      <c r="D38" s="432"/>
      <c r="E38" s="432"/>
      <c r="F38" s="3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BP38" s="33"/>
      <c r="BQ38" s="41" t="s">
        <v>2622</v>
      </c>
    </row>
    <row r="39" spans="1:69" s="3" customFormat="1" ht="15" x14ac:dyDescent="0.25">
      <c r="A39" s="42"/>
      <c r="B39" s="43"/>
      <c r="C39" s="44" t="s">
        <v>4811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</row>
    <row r="40" spans="1:69" s="3" customFormat="1" ht="15" x14ac:dyDescent="0.25">
      <c r="A40" s="434" t="s">
        <v>4081</v>
      </c>
      <c r="B40" s="435"/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6"/>
      <c r="BP40" s="33" t="s">
        <v>4081</v>
      </c>
      <c r="BQ40" s="41"/>
    </row>
    <row r="41" spans="1:69" s="3" customFormat="1" ht="67.5" x14ac:dyDescent="0.25">
      <c r="A41" s="35" t="s">
        <v>89</v>
      </c>
      <c r="B41" s="36" t="s">
        <v>255</v>
      </c>
      <c r="C41" s="432" t="s">
        <v>256</v>
      </c>
      <c r="D41" s="432"/>
      <c r="E41" s="432"/>
      <c r="F41" s="3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4812</v>
      </c>
      <c r="O41" s="39">
        <v>13537</v>
      </c>
      <c r="BP41" s="33"/>
      <c r="BQ41" s="41" t="s">
        <v>256</v>
      </c>
    </row>
    <row r="42" spans="1:69" s="3" customFormat="1" ht="15" x14ac:dyDescent="0.25">
      <c r="A42" s="42"/>
      <c r="B42" s="43"/>
      <c r="C42" s="44" t="s">
        <v>1506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4813</v>
      </c>
      <c r="F43" s="49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4814</v>
      </c>
      <c r="F44" s="49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47</v>
      </c>
      <c r="F45" s="49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BP45" s="33"/>
      <c r="BQ45" s="41"/>
    </row>
    <row r="46" spans="1:69" s="3" customFormat="1" ht="67.5" x14ac:dyDescent="0.25">
      <c r="A46" s="35" t="s">
        <v>1072</v>
      </c>
      <c r="B46" s="36" t="s">
        <v>246</v>
      </c>
      <c r="C46" s="432" t="s">
        <v>247</v>
      </c>
      <c r="D46" s="432"/>
      <c r="E46" s="432"/>
      <c r="F46" s="3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4815</v>
      </c>
      <c r="O46" s="39">
        <v>5877</v>
      </c>
      <c r="BP46" s="33"/>
      <c r="BQ46" s="41" t="s">
        <v>247</v>
      </c>
    </row>
    <row r="47" spans="1:69" s="3" customFormat="1" ht="15" x14ac:dyDescent="0.25">
      <c r="A47" s="42"/>
      <c r="B47" s="43"/>
      <c r="C47" s="44" t="s">
        <v>4816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4817</v>
      </c>
      <c r="F48" s="49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4818</v>
      </c>
      <c r="F49" s="49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BP50" s="33"/>
      <c r="BQ50" s="41"/>
    </row>
    <row r="51" spans="1:69" s="3" customFormat="1" ht="67.5" x14ac:dyDescent="0.25">
      <c r="A51" s="35" t="s">
        <v>101</v>
      </c>
      <c r="B51" s="36" t="s">
        <v>1559</v>
      </c>
      <c r="C51" s="432" t="s">
        <v>3383</v>
      </c>
      <c r="D51" s="432"/>
      <c r="E51" s="432"/>
      <c r="F51" s="3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BP51" s="33"/>
      <c r="BQ51" s="41" t="s">
        <v>3383</v>
      </c>
    </row>
    <row r="52" spans="1:69" s="3" customFormat="1" ht="15" x14ac:dyDescent="0.25">
      <c r="A52" s="42"/>
      <c r="B52" s="43"/>
      <c r="C52" s="44" t="s">
        <v>4819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67.5" x14ac:dyDescent="0.25">
      <c r="A53" s="35" t="s">
        <v>106</v>
      </c>
      <c r="B53" s="36" t="s">
        <v>1559</v>
      </c>
      <c r="C53" s="432" t="s">
        <v>3385</v>
      </c>
      <c r="D53" s="432"/>
      <c r="E53" s="432"/>
      <c r="F53" s="3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BP53" s="33"/>
      <c r="BQ53" s="41" t="s">
        <v>3385</v>
      </c>
    </row>
    <row r="54" spans="1:69" s="3" customFormat="1" ht="15" x14ac:dyDescent="0.25">
      <c r="A54" s="42"/>
      <c r="B54" s="43"/>
      <c r="C54" s="44" t="s">
        <v>3767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</row>
    <row r="55" spans="1:69" s="3" customFormat="1" ht="67.5" x14ac:dyDescent="0.25">
      <c r="A55" s="35" t="s">
        <v>1082</v>
      </c>
      <c r="B55" s="36" t="s">
        <v>2647</v>
      </c>
      <c r="C55" s="432" t="s">
        <v>3386</v>
      </c>
      <c r="D55" s="432"/>
      <c r="E55" s="432"/>
      <c r="F55" s="3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BP55" s="33"/>
      <c r="BQ55" s="41" t="s">
        <v>3386</v>
      </c>
    </row>
    <row r="56" spans="1:69" s="3" customFormat="1" ht="15" x14ac:dyDescent="0.25">
      <c r="A56" s="42"/>
      <c r="B56" s="43"/>
      <c r="C56" s="44" t="s">
        <v>4820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67.5" x14ac:dyDescent="0.25">
      <c r="A57" s="35" t="s">
        <v>119</v>
      </c>
      <c r="B57" s="36" t="s">
        <v>1572</v>
      </c>
      <c r="C57" s="432" t="s">
        <v>3388</v>
      </c>
      <c r="D57" s="432"/>
      <c r="E57" s="432"/>
      <c r="F57" s="3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BP57" s="33"/>
      <c r="BQ57" s="41" t="s">
        <v>3388</v>
      </c>
    </row>
    <row r="58" spans="1:69" s="3" customFormat="1" ht="15" x14ac:dyDescent="0.25">
      <c r="A58" s="42"/>
      <c r="B58" s="43"/>
      <c r="C58" s="44" t="s">
        <v>4821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67.5" x14ac:dyDescent="0.25">
      <c r="A59" s="35" t="s">
        <v>1088</v>
      </c>
      <c r="B59" s="36" t="s">
        <v>2652</v>
      </c>
      <c r="C59" s="432" t="s">
        <v>2914</v>
      </c>
      <c r="D59" s="432"/>
      <c r="E59" s="432"/>
      <c r="F59" s="3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BP59" s="33"/>
      <c r="BQ59" s="41" t="s">
        <v>2914</v>
      </c>
    </row>
    <row r="60" spans="1:69" s="3" customFormat="1" ht="15" x14ac:dyDescent="0.25">
      <c r="A60" s="42"/>
      <c r="B60" s="43"/>
      <c r="C60" s="44" t="s">
        <v>2911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67.5" x14ac:dyDescent="0.25">
      <c r="A61" s="35" t="s">
        <v>126</v>
      </c>
      <c r="B61" s="36" t="s">
        <v>1581</v>
      </c>
      <c r="C61" s="432" t="s">
        <v>2916</v>
      </c>
      <c r="D61" s="432"/>
      <c r="E61" s="432"/>
      <c r="F61" s="3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BP61" s="33"/>
      <c r="BQ61" s="41" t="s">
        <v>2916</v>
      </c>
    </row>
    <row r="62" spans="1:69" s="3" customFormat="1" ht="15" x14ac:dyDescent="0.25">
      <c r="A62" s="42"/>
      <c r="B62" s="43"/>
      <c r="C62" s="44" t="s">
        <v>4822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68.25" x14ac:dyDescent="0.25">
      <c r="A63" s="35" t="s">
        <v>131</v>
      </c>
      <c r="B63" s="36" t="s">
        <v>1581</v>
      </c>
      <c r="C63" s="432" t="s">
        <v>3392</v>
      </c>
      <c r="D63" s="432"/>
      <c r="E63" s="432"/>
      <c r="F63" s="3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BP63" s="33"/>
      <c r="BQ63" s="41" t="s">
        <v>3392</v>
      </c>
    </row>
    <row r="64" spans="1:69" s="3" customFormat="1" ht="15" x14ac:dyDescent="0.25">
      <c r="A64" s="42"/>
      <c r="B64" s="43"/>
      <c r="C64" s="44" t="s">
        <v>4823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</row>
    <row r="65" spans="1:69" s="3" customFormat="1" ht="68.25" x14ac:dyDescent="0.25">
      <c r="A65" s="35" t="s">
        <v>1097</v>
      </c>
      <c r="B65" s="36" t="s">
        <v>1581</v>
      </c>
      <c r="C65" s="432" t="s">
        <v>2920</v>
      </c>
      <c r="D65" s="432"/>
      <c r="E65" s="432"/>
      <c r="F65" s="3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BP65" s="33"/>
      <c r="BQ65" s="41" t="s">
        <v>2920</v>
      </c>
    </row>
    <row r="66" spans="1:69" s="3" customFormat="1" ht="15" x14ac:dyDescent="0.25">
      <c r="A66" s="42"/>
      <c r="B66" s="43"/>
      <c r="C66" s="44" t="s">
        <v>319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8.25" x14ac:dyDescent="0.25">
      <c r="A67" s="35" t="s">
        <v>142</v>
      </c>
      <c r="B67" s="36" t="s">
        <v>1581</v>
      </c>
      <c r="C67" s="432" t="s">
        <v>2923</v>
      </c>
      <c r="D67" s="432"/>
      <c r="E67" s="432"/>
      <c r="F67" s="3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BP67" s="33"/>
      <c r="BQ67" s="41" t="s">
        <v>2923</v>
      </c>
    </row>
    <row r="68" spans="1:69" s="3" customFormat="1" ht="15" x14ac:dyDescent="0.25">
      <c r="A68" s="42"/>
      <c r="B68" s="43"/>
      <c r="C68" s="44" t="s">
        <v>3139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8.25" x14ac:dyDescent="0.25">
      <c r="A69" s="35" t="s">
        <v>1103</v>
      </c>
      <c r="B69" s="36" t="s">
        <v>1581</v>
      </c>
      <c r="C69" s="432" t="s">
        <v>2925</v>
      </c>
      <c r="D69" s="432"/>
      <c r="E69" s="432"/>
      <c r="F69" s="3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BP69" s="33"/>
      <c r="BQ69" s="41" t="s">
        <v>2925</v>
      </c>
    </row>
    <row r="70" spans="1:69" s="3" customFormat="1" ht="15" x14ac:dyDescent="0.25">
      <c r="A70" s="42"/>
      <c r="B70" s="43"/>
      <c r="C70" s="44" t="s">
        <v>4822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1105</v>
      </c>
      <c r="B71" s="36" t="s">
        <v>310</v>
      </c>
      <c r="C71" s="432" t="s">
        <v>311</v>
      </c>
      <c r="D71" s="432"/>
      <c r="E71" s="432"/>
      <c r="F71" s="3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4824</v>
      </c>
      <c r="O71" s="39">
        <v>1471</v>
      </c>
      <c r="BP71" s="33"/>
      <c r="BQ71" s="41" t="s">
        <v>311</v>
      </c>
    </row>
    <row r="72" spans="1:69" s="3" customFormat="1" ht="15" x14ac:dyDescent="0.25">
      <c r="A72" s="42"/>
      <c r="B72" s="43"/>
      <c r="C72" s="44" t="s">
        <v>4825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4826</v>
      </c>
      <c r="F73" s="49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4827</v>
      </c>
      <c r="F74" s="49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BP75" s="33"/>
      <c r="BQ75" s="41"/>
    </row>
    <row r="76" spans="1:69" s="3" customFormat="1" ht="67.5" x14ac:dyDescent="0.25">
      <c r="A76" s="35" t="s">
        <v>151</v>
      </c>
      <c r="B76" s="36" t="s">
        <v>1593</v>
      </c>
      <c r="C76" s="432" t="s">
        <v>2102</v>
      </c>
      <c r="D76" s="432"/>
      <c r="E76" s="432"/>
      <c r="F76" s="3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BP76" s="33"/>
      <c r="BQ76" s="41" t="s">
        <v>2102</v>
      </c>
    </row>
    <row r="77" spans="1:69" s="3" customFormat="1" ht="15" x14ac:dyDescent="0.25">
      <c r="A77" s="42"/>
      <c r="B77" s="43"/>
      <c r="C77" s="44" t="s">
        <v>287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156</v>
      </c>
      <c r="B78" s="36" t="s">
        <v>1593</v>
      </c>
      <c r="C78" s="432" t="s">
        <v>2103</v>
      </c>
      <c r="D78" s="432"/>
      <c r="E78" s="432"/>
      <c r="F78" s="3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BP78" s="33"/>
      <c r="BQ78" s="41" t="s">
        <v>2103</v>
      </c>
    </row>
    <row r="79" spans="1:69" s="3" customFormat="1" ht="15" x14ac:dyDescent="0.25">
      <c r="A79" s="42"/>
      <c r="B79" s="43"/>
      <c r="C79" s="44" t="s">
        <v>321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5" x14ac:dyDescent="0.25">
      <c r="A80" s="434" t="s">
        <v>4828</v>
      </c>
      <c r="B80" s="435"/>
      <c r="C80" s="435"/>
      <c r="D80" s="435"/>
      <c r="E80" s="435"/>
      <c r="F80" s="435"/>
      <c r="G80" s="435"/>
      <c r="H80" s="435"/>
      <c r="I80" s="435"/>
      <c r="J80" s="435"/>
      <c r="K80" s="435"/>
      <c r="L80" s="435"/>
      <c r="M80" s="435"/>
      <c r="N80" s="435"/>
      <c r="O80" s="436"/>
      <c r="BP80" s="33" t="s">
        <v>4828</v>
      </c>
      <c r="BQ80" s="41"/>
    </row>
    <row r="81" spans="1:69" s="3" customFormat="1" ht="67.5" x14ac:dyDescent="0.25">
      <c r="A81" s="35" t="s">
        <v>1127</v>
      </c>
      <c r="B81" s="36" t="s">
        <v>589</v>
      </c>
      <c r="C81" s="432" t="s">
        <v>590</v>
      </c>
      <c r="D81" s="432"/>
      <c r="E81" s="432"/>
      <c r="F81" s="3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BP81" s="33"/>
      <c r="BQ81" s="41" t="s">
        <v>590</v>
      </c>
    </row>
    <row r="82" spans="1:69" s="3" customFormat="1" ht="15" x14ac:dyDescent="0.25">
      <c r="A82" s="42"/>
      <c r="B82" s="43"/>
      <c r="C82" s="44" t="s">
        <v>2314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4657</v>
      </c>
      <c r="F83" s="49"/>
      <c r="G83" s="50"/>
      <c r="H83" s="51"/>
      <c r="I83" s="17"/>
      <c r="J83" s="17"/>
      <c r="K83" s="17"/>
      <c r="L83" s="52">
        <v>149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4658</v>
      </c>
      <c r="F84" s="49"/>
      <c r="G84" s="50"/>
      <c r="H84" s="51"/>
      <c r="I84" s="17"/>
      <c r="J84" s="17"/>
      <c r="K84" s="17"/>
      <c r="L84" s="52">
        <v>79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393</v>
      </c>
      <c r="M85" s="53"/>
      <c r="N85" s="53"/>
      <c r="O85" s="54"/>
      <c r="BP85" s="33"/>
      <c r="BQ85" s="41"/>
    </row>
    <row r="86" spans="1:69" s="3" customFormat="1" ht="45" x14ac:dyDescent="0.25">
      <c r="A86" s="35" t="s">
        <v>168</v>
      </c>
      <c r="B86" s="36" t="s">
        <v>1611</v>
      </c>
      <c r="C86" s="432" t="s">
        <v>1612</v>
      </c>
      <c r="D86" s="432"/>
      <c r="E86" s="432"/>
      <c r="F86" s="35" t="s">
        <v>437</v>
      </c>
      <c r="G86" s="55">
        <v>1</v>
      </c>
      <c r="H86" s="39"/>
      <c r="I86" s="39"/>
      <c r="J86" s="39"/>
      <c r="K86" s="37" t="s">
        <v>52</v>
      </c>
      <c r="L86" s="39"/>
      <c r="M86" s="39"/>
      <c r="N86" s="40"/>
      <c r="O86" s="39"/>
      <c r="BP86" s="33"/>
      <c r="BQ86" s="41" t="s">
        <v>1612</v>
      </c>
    </row>
    <row r="87" spans="1:69" s="3" customFormat="1" ht="15" x14ac:dyDescent="0.25">
      <c r="A87" s="434" t="s">
        <v>4829</v>
      </c>
      <c r="B87" s="435"/>
      <c r="C87" s="435"/>
      <c r="D87" s="435"/>
      <c r="E87" s="435"/>
      <c r="F87" s="435"/>
      <c r="G87" s="435"/>
      <c r="H87" s="435"/>
      <c r="I87" s="435"/>
      <c r="J87" s="435"/>
      <c r="K87" s="435"/>
      <c r="L87" s="435"/>
      <c r="M87" s="435"/>
      <c r="N87" s="435"/>
      <c r="O87" s="436"/>
      <c r="BP87" s="33" t="s">
        <v>4829</v>
      </c>
      <c r="BQ87" s="41"/>
    </row>
    <row r="88" spans="1:69" s="3" customFormat="1" ht="67.5" x14ac:dyDescent="0.25">
      <c r="A88" s="35" t="s">
        <v>171</v>
      </c>
      <c r="B88" s="36" t="s">
        <v>324</v>
      </c>
      <c r="C88" s="432" t="s">
        <v>325</v>
      </c>
      <c r="D88" s="432"/>
      <c r="E88" s="432"/>
      <c r="F88" s="35" t="s">
        <v>326</v>
      </c>
      <c r="G88" s="55">
        <v>10</v>
      </c>
      <c r="H88" s="39" t="s">
        <v>1438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BP88" s="33"/>
      <c r="BQ88" s="41" t="s">
        <v>325</v>
      </c>
    </row>
    <row r="89" spans="1:69" s="3" customFormat="1" ht="15" x14ac:dyDescent="0.25">
      <c r="A89" s="47"/>
      <c r="B89" s="48"/>
      <c r="C89" s="48"/>
      <c r="D89" s="48"/>
      <c r="E89" s="49" t="s">
        <v>3403</v>
      </c>
      <c r="F89" s="49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BP89" s="33"/>
      <c r="BQ89" s="41"/>
    </row>
    <row r="90" spans="1:69" s="3" customFormat="1" ht="15" x14ac:dyDescent="0.25">
      <c r="A90" s="47"/>
      <c r="B90" s="48"/>
      <c r="C90" s="48"/>
      <c r="D90" s="48"/>
      <c r="E90" s="49" t="s">
        <v>3404</v>
      </c>
      <c r="F90" s="49"/>
      <c r="G90" s="50"/>
      <c r="H90" s="51"/>
      <c r="I90" s="17"/>
      <c r="J90" s="17"/>
      <c r="K90" s="17"/>
      <c r="L90" s="52">
        <v>916</v>
      </c>
      <c r="M90" s="53"/>
      <c r="N90" s="53"/>
      <c r="O90" s="54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BP91" s="33"/>
      <c r="BQ91" s="41"/>
    </row>
    <row r="92" spans="1:69" s="3" customFormat="1" ht="67.5" x14ac:dyDescent="0.25">
      <c r="A92" s="35" t="s">
        <v>181</v>
      </c>
      <c r="B92" s="36" t="s">
        <v>1680</v>
      </c>
      <c r="C92" s="432" t="s">
        <v>2165</v>
      </c>
      <c r="D92" s="432"/>
      <c r="E92" s="432"/>
      <c r="F92" s="3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BP92" s="33"/>
      <c r="BQ92" s="41" t="s">
        <v>2165</v>
      </c>
    </row>
    <row r="93" spans="1:69" s="3" customFormat="1" ht="67.5" x14ac:dyDescent="0.25">
      <c r="A93" s="35" t="s">
        <v>185</v>
      </c>
      <c r="B93" s="36" t="s">
        <v>1682</v>
      </c>
      <c r="C93" s="432" t="s">
        <v>2166</v>
      </c>
      <c r="D93" s="432"/>
      <c r="E93" s="432"/>
      <c r="F93" s="3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BP93" s="33"/>
      <c r="BQ93" s="41" t="s">
        <v>2166</v>
      </c>
    </row>
    <row r="94" spans="1:69" s="3" customFormat="1" ht="67.5" x14ac:dyDescent="0.25">
      <c r="A94" s="35" t="s">
        <v>187</v>
      </c>
      <c r="B94" s="36" t="s">
        <v>2680</v>
      </c>
      <c r="C94" s="432" t="s">
        <v>2167</v>
      </c>
      <c r="D94" s="432"/>
      <c r="E94" s="432"/>
      <c r="F94" s="3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BP94" s="33"/>
      <c r="BQ94" s="41" t="s">
        <v>2167</v>
      </c>
    </row>
    <row r="95" spans="1:69" s="3" customFormat="1" ht="67.5" x14ac:dyDescent="0.25">
      <c r="A95" s="35" t="s">
        <v>196</v>
      </c>
      <c r="B95" s="36" t="s">
        <v>1686</v>
      </c>
      <c r="C95" s="432" t="s">
        <v>1687</v>
      </c>
      <c r="D95" s="432"/>
      <c r="E95" s="432"/>
      <c r="F95" s="35" t="s">
        <v>1688</v>
      </c>
      <c r="G95" s="60">
        <v>0.28799999999999998</v>
      </c>
      <c r="H95" s="39" t="s">
        <v>1689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BP95" s="33"/>
      <c r="BQ95" s="41" t="s">
        <v>1687</v>
      </c>
    </row>
    <row r="96" spans="1:69" s="3" customFormat="1" ht="15" x14ac:dyDescent="0.25">
      <c r="A96" s="42"/>
      <c r="B96" s="43"/>
      <c r="C96" s="44" t="s">
        <v>3162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4830</v>
      </c>
      <c r="F97" s="49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4831</v>
      </c>
      <c r="F98" s="49"/>
      <c r="G98" s="50"/>
      <c r="H98" s="51"/>
      <c r="I98" s="17"/>
      <c r="J98" s="17"/>
      <c r="K98" s="17"/>
      <c r="L98" s="52">
        <v>765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198</v>
      </c>
      <c r="B100" s="36" t="s">
        <v>1693</v>
      </c>
      <c r="C100" s="432" t="s">
        <v>1694</v>
      </c>
      <c r="D100" s="432"/>
      <c r="E100" s="432"/>
      <c r="F100" s="3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BP100" s="33"/>
      <c r="BQ100" s="41" t="s">
        <v>1694</v>
      </c>
    </row>
    <row r="101" spans="1:69" s="3" customFormat="1" ht="15" x14ac:dyDescent="0.25">
      <c r="A101" s="434" t="s">
        <v>2115</v>
      </c>
      <c r="B101" s="435"/>
      <c r="C101" s="435"/>
      <c r="D101" s="435"/>
      <c r="E101" s="435"/>
      <c r="F101" s="435"/>
      <c r="G101" s="435"/>
      <c r="H101" s="435"/>
      <c r="I101" s="435"/>
      <c r="J101" s="435"/>
      <c r="K101" s="435"/>
      <c r="L101" s="435"/>
      <c r="M101" s="435"/>
      <c r="N101" s="435"/>
      <c r="O101" s="436"/>
      <c r="BP101" s="33" t="s">
        <v>2115</v>
      </c>
      <c r="BQ101" s="41"/>
    </row>
    <row r="102" spans="1:69" s="3" customFormat="1" ht="67.5" x14ac:dyDescent="0.25">
      <c r="A102" s="35" t="s">
        <v>200</v>
      </c>
      <c r="B102" s="36" t="s">
        <v>1629</v>
      </c>
      <c r="C102" s="432" t="s">
        <v>1630</v>
      </c>
      <c r="D102" s="432"/>
      <c r="E102" s="432"/>
      <c r="F102" s="35" t="s">
        <v>109</v>
      </c>
      <c r="G102" s="55">
        <v>22</v>
      </c>
      <c r="H102" s="39" t="s">
        <v>1631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BP102" s="33"/>
      <c r="BQ102" s="41" t="s">
        <v>1630</v>
      </c>
    </row>
    <row r="103" spans="1:69" s="3" customFormat="1" ht="15" x14ac:dyDescent="0.25">
      <c r="A103" s="47"/>
      <c r="B103" s="48"/>
      <c r="C103" s="48"/>
      <c r="D103" s="48"/>
      <c r="E103" s="49" t="s">
        <v>4832</v>
      </c>
      <c r="F103" s="49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4833</v>
      </c>
      <c r="F104" s="49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BP105" s="33"/>
      <c r="BQ105" s="41"/>
    </row>
    <row r="106" spans="1:69" s="3" customFormat="1" ht="45.75" x14ac:dyDescent="0.25">
      <c r="A106" s="35" t="s">
        <v>4834</v>
      </c>
      <c r="B106" s="36" t="s">
        <v>2125</v>
      </c>
      <c r="C106" s="432" t="s">
        <v>2694</v>
      </c>
      <c r="D106" s="432"/>
      <c r="E106" s="432"/>
      <c r="F106" s="35" t="s">
        <v>437</v>
      </c>
      <c r="G106" s="55">
        <v>22</v>
      </c>
      <c r="H106" s="39">
        <v>2292.27</v>
      </c>
      <c r="I106" s="39"/>
      <c r="J106" s="39"/>
      <c r="K106" s="37" t="s">
        <v>52</v>
      </c>
      <c r="L106" s="39">
        <v>314179</v>
      </c>
      <c r="M106" s="39"/>
      <c r="N106" s="40"/>
      <c r="O106" s="39"/>
      <c r="BP106" s="33"/>
      <c r="BQ106" s="41" t="s">
        <v>2694</v>
      </c>
    </row>
    <row r="107" spans="1:69" s="3" customFormat="1" ht="67.5" x14ac:dyDescent="0.25">
      <c r="A107" s="35" t="s">
        <v>211</v>
      </c>
      <c r="B107" s="36" t="s">
        <v>132</v>
      </c>
      <c r="C107" s="432" t="s">
        <v>133</v>
      </c>
      <c r="D107" s="432"/>
      <c r="E107" s="432"/>
      <c r="F107" s="3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4835</v>
      </c>
      <c r="O107" s="39">
        <v>315</v>
      </c>
      <c r="BP107" s="33"/>
      <c r="BQ107" s="41" t="s">
        <v>133</v>
      </c>
    </row>
    <row r="108" spans="1:69" s="3" customFormat="1" ht="15" x14ac:dyDescent="0.25">
      <c r="A108" s="42"/>
      <c r="B108" s="43"/>
      <c r="C108" s="44" t="s">
        <v>4836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4837</v>
      </c>
      <c r="F109" s="49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BP109" s="33"/>
      <c r="BQ109" s="41"/>
    </row>
    <row r="110" spans="1:69" s="3" customFormat="1" ht="15" x14ac:dyDescent="0.25">
      <c r="A110" s="47"/>
      <c r="B110" s="48"/>
      <c r="C110" s="48"/>
      <c r="D110" s="48"/>
      <c r="E110" s="49" t="s">
        <v>4838</v>
      </c>
      <c r="F110" s="49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47</v>
      </c>
      <c r="F111" s="49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BP111" s="33"/>
      <c r="BQ111" s="41"/>
    </row>
    <row r="112" spans="1:69" s="3" customFormat="1" ht="45" x14ac:dyDescent="0.25">
      <c r="A112" s="35" t="s">
        <v>1187</v>
      </c>
      <c r="B112" s="36" t="s">
        <v>4114</v>
      </c>
      <c r="C112" s="432" t="s">
        <v>2146</v>
      </c>
      <c r="D112" s="432"/>
      <c r="E112" s="432"/>
      <c r="F112" s="35" t="s">
        <v>437</v>
      </c>
      <c r="G112" s="55">
        <v>2</v>
      </c>
      <c r="H112" s="39">
        <v>6225.34</v>
      </c>
      <c r="I112" s="39"/>
      <c r="J112" s="39"/>
      <c r="K112" s="37" t="s">
        <v>52</v>
      </c>
      <c r="L112" s="39">
        <v>77568</v>
      </c>
      <c r="M112" s="39"/>
      <c r="N112" s="40"/>
      <c r="O112" s="39"/>
      <c r="BP112" s="33"/>
      <c r="BQ112" s="41" t="s">
        <v>2146</v>
      </c>
    </row>
    <row r="113" spans="1:69" s="3" customFormat="1" ht="45" x14ac:dyDescent="0.25">
      <c r="A113" s="35" t="s">
        <v>4839</v>
      </c>
      <c r="B113" s="36" t="s">
        <v>4114</v>
      </c>
      <c r="C113" s="432" t="s">
        <v>1663</v>
      </c>
      <c r="D113" s="432"/>
      <c r="E113" s="432"/>
      <c r="F113" s="35" t="s">
        <v>437</v>
      </c>
      <c r="G113" s="55">
        <v>7</v>
      </c>
      <c r="H113" s="39">
        <v>3276.91</v>
      </c>
      <c r="I113" s="39"/>
      <c r="J113" s="39"/>
      <c r="K113" s="37" t="s">
        <v>52</v>
      </c>
      <c r="L113" s="39">
        <v>142906</v>
      </c>
      <c r="M113" s="39"/>
      <c r="N113" s="40"/>
      <c r="O113" s="39"/>
      <c r="BP113" s="33"/>
      <c r="BQ113" s="41" t="s">
        <v>1663</v>
      </c>
    </row>
    <row r="114" spans="1:69" s="3" customFormat="1" ht="67.5" x14ac:dyDescent="0.25">
      <c r="A114" s="35" t="s">
        <v>217</v>
      </c>
      <c r="B114" s="36" t="s">
        <v>429</v>
      </c>
      <c r="C114" s="432" t="s">
        <v>430</v>
      </c>
      <c r="D114" s="432"/>
      <c r="E114" s="432"/>
      <c r="F114" s="3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BP114" s="33"/>
      <c r="BQ114" s="41" t="s">
        <v>430</v>
      </c>
    </row>
    <row r="115" spans="1:69" s="3" customFormat="1" ht="15" x14ac:dyDescent="0.25">
      <c r="A115" s="42"/>
      <c r="B115" s="43"/>
      <c r="C115" s="44" t="s">
        <v>4840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4841</v>
      </c>
      <c r="F116" s="49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4842</v>
      </c>
      <c r="F117" s="49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BP118" s="33"/>
      <c r="BQ118" s="41"/>
    </row>
    <row r="119" spans="1:69" s="3" customFormat="1" ht="67.5" x14ac:dyDescent="0.25">
      <c r="A119" s="35" t="s">
        <v>219</v>
      </c>
      <c r="B119" s="36" t="s">
        <v>1644</v>
      </c>
      <c r="C119" s="432" t="s">
        <v>2134</v>
      </c>
      <c r="D119" s="432"/>
      <c r="E119" s="432"/>
      <c r="F119" s="3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BP119" s="33"/>
      <c r="BQ119" s="41" t="s">
        <v>2134</v>
      </c>
    </row>
    <row r="120" spans="1:69" s="3" customFormat="1" ht="67.5" x14ac:dyDescent="0.25">
      <c r="A120" s="35" t="s">
        <v>221</v>
      </c>
      <c r="B120" s="36" t="s">
        <v>1644</v>
      </c>
      <c r="C120" s="432" t="s">
        <v>2135</v>
      </c>
      <c r="D120" s="432"/>
      <c r="E120" s="432"/>
      <c r="F120" s="3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BP120" s="33"/>
      <c r="BQ120" s="41" t="s">
        <v>2135</v>
      </c>
    </row>
    <row r="121" spans="1:69" s="3" customFormat="1" ht="15" x14ac:dyDescent="0.25">
      <c r="A121" s="434" t="s">
        <v>4843</v>
      </c>
      <c r="B121" s="435"/>
      <c r="C121" s="435"/>
      <c r="D121" s="435"/>
      <c r="E121" s="435"/>
      <c r="F121" s="435"/>
      <c r="G121" s="435"/>
      <c r="H121" s="435"/>
      <c r="I121" s="435"/>
      <c r="J121" s="435"/>
      <c r="K121" s="435"/>
      <c r="L121" s="435"/>
      <c r="M121" s="435"/>
      <c r="N121" s="435"/>
      <c r="O121" s="436"/>
      <c r="BP121" s="33" t="s">
        <v>4843</v>
      </c>
      <c r="BQ121" s="41"/>
    </row>
    <row r="122" spans="1:69" s="3" customFormat="1" ht="67.5" x14ac:dyDescent="0.25">
      <c r="A122" s="35" t="s">
        <v>232</v>
      </c>
      <c r="B122" s="36" t="s">
        <v>1916</v>
      </c>
      <c r="C122" s="432" t="s">
        <v>1917</v>
      </c>
      <c r="D122" s="432"/>
      <c r="E122" s="432"/>
      <c r="F122" s="35" t="s">
        <v>1918</v>
      </c>
      <c r="G122" s="56">
        <v>0.48</v>
      </c>
      <c r="H122" s="39" t="s">
        <v>1919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BP122" s="33"/>
      <c r="BQ122" s="41" t="s">
        <v>1917</v>
      </c>
    </row>
    <row r="123" spans="1:69" s="3" customFormat="1" ht="15" x14ac:dyDescent="0.25">
      <c r="A123" s="42"/>
      <c r="B123" s="43"/>
      <c r="C123" s="44" t="s">
        <v>4844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4845</v>
      </c>
      <c r="F124" s="49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4846</v>
      </c>
      <c r="F125" s="49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47</v>
      </c>
      <c r="F126" s="49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BP126" s="33"/>
      <c r="BQ126" s="41"/>
    </row>
    <row r="127" spans="1:69" s="3" customFormat="1" ht="67.5" x14ac:dyDescent="0.25">
      <c r="A127" s="35" t="s">
        <v>235</v>
      </c>
      <c r="B127" s="36" t="s">
        <v>1923</v>
      </c>
      <c r="C127" s="432" t="s">
        <v>1924</v>
      </c>
      <c r="D127" s="432"/>
      <c r="E127" s="432"/>
      <c r="F127" s="35" t="s">
        <v>1918</v>
      </c>
      <c r="G127" s="56">
        <v>0.48</v>
      </c>
      <c r="H127" s="39" t="s">
        <v>1925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BP127" s="33"/>
      <c r="BQ127" s="41" t="s">
        <v>1924</v>
      </c>
    </row>
    <row r="128" spans="1:69" s="3" customFormat="1" ht="15" x14ac:dyDescent="0.25">
      <c r="A128" s="47"/>
      <c r="B128" s="48"/>
      <c r="C128" s="48"/>
      <c r="D128" s="48"/>
      <c r="E128" s="49" t="s">
        <v>4847</v>
      </c>
      <c r="F128" s="49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4848</v>
      </c>
      <c r="F129" s="49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BP129" s="33"/>
      <c r="BQ129" s="41"/>
    </row>
    <row r="130" spans="1:69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BP130" s="33"/>
      <c r="BQ130" s="41"/>
    </row>
    <row r="131" spans="1:69" s="3" customFormat="1" ht="67.5" x14ac:dyDescent="0.25">
      <c r="A131" s="35" t="s">
        <v>245</v>
      </c>
      <c r="B131" s="36" t="s">
        <v>1064</v>
      </c>
      <c r="C131" s="432" t="s">
        <v>1929</v>
      </c>
      <c r="D131" s="432"/>
      <c r="E131" s="432"/>
      <c r="F131" s="35" t="s">
        <v>238</v>
      </c>
      <c r="G131" s="56">
        <v>1.92</v>
      </c>
      <c r="H131" s="39" t="s">
        <v>1066</v>
      </c>
      <c r="I131" s="39" t="s">
        <v>1067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4849</v>
      </c>
      <c r="O131" s="39">
        <v>2040</v>
      </c>
      <c r="BP131" s="33"/>
      <c r="BQ131" s="41" t="s">
        <v>1929</v>
      </c>
    </row>
    <row r="132" spans="1:69" s="3" customFormat="1" ht="15" x14ac:dyDescent="0.25">
      <c r="A132" s="42"/>
      <c r="B132" s="43"/>
      <c r="C132" s="44" t="s">
        <v>4850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4851</v>
      </c>
      <c r="F133" s="49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4852</v>
      </c>
      <c r="F134" s="49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BP135" s="33"/>
      <c r="BQ135" s="41"/>
    </row>
    <row r="136" spans="1:69" s="3" customFormat="1" ht="67.5" x14ac:dyDescent="0.25">
      <c r="A136" s="35" t="s">
        <v>254</v>
      </c>
      <c r="B136" s="36" t="s">
        <v>812</v>
      </c>
      <c r="C136" s="432" t="s">
        <v>813</v>
      </c>
      <c r="D136" s="432"/>
      <c r="E136" s="432"/>
      <c r="F136" s="35" t="s">
        <v>238</v>
      </c>
      <c r="G136" s="56">
        <v>7.08</v>
      </c>
      <c r="H136" s="39" t="s">
        <v>1934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4853</v>
      </c>
      <c r="O136" s="39">
        <v>1352</v>
      </c>
      <c r="BP136" s="33"/>
      <c r="BQ136" s="41" t="s">
        <v>813</v>
      </c>
    </row>
    <row r="137" spans="1:69" s="3" customFormat="1" ht="15" x14ac:dyDescent="0.25">
      <c r="A137" s="42"/>
      <c r="B137" s="43"/>
      <c r="C137" s="44" t="s">
        <v>4854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4855</v>
      </c>
      <c r="F138" s="49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BP138" s="33"/>
      <c r="BQ138" s="41"/>
    </row>
    <row r="139" spans="1:69" s="3" customFormat="1" ht="15" x14ac:dyDescent="0.25">
      <c r="A139" s="47"/>
      <c r="B139" s="48"/>
      <c r="C139" s="48"/>
      <c r="D139" s="48"/>
      <c r="E139" s="49" t="s">
        <v>4856</v>
      </c>
      <c r="F139" s="49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BP139" s="33"/>
      <c r="BQ139" s="41"/>
    </row>
    <row r="140" spans="1:69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BP140" s="33"/>
      <c r="BQ140" s="41"/>
    </row>
    <row r="141" spans="1:69" s="3" customFormat="1" ht="67.5" x14ac:dyDescent="0.25">
      <c r="A141" s="35" t="s">
        <v>288</v>
      </c>
      <c r="B141" s="36" t="s">
        <v>1939</v>
      </c>
      <c r="C141" s="432" t="s">
        <v>822</v>
      </c>
      <c r="D141" s="432"/>
      <c r="E141" s="432"/>
      <c r="F141" s="3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BP141" s="33"/>
      <c r="BQ141" s="41" t="s">
        <v>822</v>
      </c>
    </row>
    <row r="142" spans="1:69" s="3" customFormat="1" ht="67.5" x14ac:dyDescent="0.25">
      <c r="A142" s="35" t="s">
        <v>300</v>
      </c>
      <c r="B142" s="36" t="s">
        <v>849</v>
      </c>
      <c r="C142" s="432" t="s">
        <v>850</v>
      </c>
      <c r="D142" s="432"/>
      <c r="E142" s="432"/>
      <c r="F142" s="3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4857</v>
      </c>
      <c r="O142" s="39">
        <v>1787</v>
      </c>
      <c r="BP142" s="33"/>
      <c r="BQ142" s="41" t="s">
        <v>850</v>
      </c>
    </row>
    <row r="143" spans="1:69" s="3" customFormat="1" ht="15" x14ac:dyDescent="0.25">
      <c r="A143" s="42"/>
      <c r="B143" s="43"/>
      <c r="C143" s="44" t="s">
        <v>4858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4859</v>
      </c>
      <c r="F144" s="49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4860</v>
      </c>
      <c r="F145" s="49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BP146" s="33"/>
      <c r="BQ146" s="41"/>
    </row>
    <row r="147" spans="1:69" s="3" customFormat="1" ht="67.5" x14ac:dyDescent="0.25">
      <c r="A147" s="35" t="s">
        <v>309</v>
      </c>
      <c r="B147" s="36" t="s">
        <v>2720</v>
      </c>
      <c r="C147" s="432" t="s">
        <v>4135</v>
      </c>
      <c r="D147" s="432"/>
      <c r="E147" s="432"/>
      <c r="F147" s="3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BP147" s="33"/>
      <c r="BQ147" s="41" t="s">
        <v>4135</v>
      </c>
    </row>
    <row r="148" spans="1:69" s="3" customFormat="1" ht="67.5" x14ac:dyDescent="0.25">
      <c r="A148" s="35" t="s">
        <v>323</v>
      </c>
      <c r="B148" s="36" t="s">
        <v>1940</v>
      </c>
      <c r="C148" s="432" t="s">
        <v>824</v>
      </c>
      <c r="D148" s="432"/>
      <c r="E148" s="432"/>
      <c r="F148" s="3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BP148" s="33"/>
      <c r="BQ148" s="41" t="s">
        <v>824</v>
      </c>
    </row>
    <row r="149" spans="1:69" s="3" customFormat="1" ht="67.5" x14ac:dyDescent="0.25">
      <c r="A149" s="35" t="s">
        <v>331</v>
      </c>
      <c r="B149" s="36" t="s">
        <v>2721</v>
      </c>
      <c r="C149" s="432" t="s">
        <v>3434</v>
      </c>
      <c r="D149" s="432"/>
      <c r="E149" s="432"/>
      <c r="F149" s="3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BP149" s="33"/>
      <c r="BQ149" s="41" t="s">
        <v>3434</v>
      </c>
    </row>
    <row r="150" spans="1:69" s="3" customFormat="1" ht="67.5" x14ac:dyDescent="0.25">
      <c r="A150" s="35" t="s">
        <v>335</v>
      </c>
      <c r="B150" s="36" t="s">
        <v>1960</v>
      </c>
      <c r="C150" s="432" t="s">
        <v>4698</v>
      </c>
      <c r="D150" s="432"/>
      <c r="E150" s="432"/>
      <c r="F150" s="3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BP150" s="33"/>
      <c r="BQ150" s="41" t="s">
        <v>4698</v>
      </c>
    </row>
    <row r="151" spans="1:69" s="3" customFormat="1" ht="15" x14ac:dyDescent="0.25">
      <c r="A151" s="434" t="s">
        <v>4861</v>
      </c>
      <c r="B151" s="435"/>
      <c r="C151" s="435"/>
      <c r="D151" s="435"/>
      <c r="E151" s="435"/>
      <c r="F151" s="435"/>
      <c r="G151" s="435"/>
      <c r="H151" s="435"/>
      <c r="I151" s="435"/>
      <c r="J151" s="435"/>
      <c r="K151" s="435"/>
      <c r="L151" s="435"/>
      <c r="M151" s="435"/>
      <c r="N151" s="435"/>
      <c r="O151" s="436"/>
      <c r="BP151" s="33" t="s">
        <v>4861</v>
      </c>
      <c r="BQ151" s="41"/>
    </row>
    <row r="152" spans="1:69" s="3" customFormat="1" ht="67.5" x14ac:dyDescent="0.25">
      <c r="A152" s="35" t="s">
        <v>339</v>
      </c>
      <c r="B152" s="36" t="s">
        <v>737</v>
      </c>
      <c r="C152" s="432" t="s">
        <v>738</v>
      </c>
      <c r="D152" s="432"/>
      <c r="E152" s="432"/>
      <c r="F152" s="35" t="s">
        <v>739</v>
      </c>
      <c r="G152" s="56">
        <v>2.1800000000000002</v>
      </c>
      <c r="H152" s="39" t="s">
        <v>2322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4862</v>
      </c>
      <c r="O152" s="39">
        <v>803</v>
      </c>
      <c r="BP152" s="33"/>
      <c r="BQ152" s="41" t="s">
        <v>738</v>
      </c>
    </row>
    <row r="153" spans="1:69" s="3" customFormat="1" ht="15" x14ac:dyDescent="0.25">
      <c r="A153" s="42"/>
      <c r="B153" s="43"/>
      <c r="C153" s="44" t="s">
        <v>4863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4864</v>
      </c>
      <c r="F154" s="49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4865</v>
      </c>
      <c r="F155" s="49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BP156" s="33"/>
      <c r="BQ156" s="41"/>
    </row>
    <row r="157" spans="1:69" s="3" customFormat="1" ht="67.5" x14ac:dyDescent="0.25">
      <c r="A157" s="35" t="s">
        <v>342</v>
      </c>
      <c r="B157" s="36" t="s">
        <v>2979</v>
      </c>
      <c r="C157" s="432" t="s">
        <v>2329</v>
      </c>
      <c r="D157" s="432"/>
      <c r="E157" s="432"/>
      <c r="F157" s="3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BP157" s="33"/>
      <c r="BQ157" s="41" t="s">
        <v>2329</v>
      </c>
    </row>
    <row r="158" spans="1:69" s="3" customFormat="1" ht="15" x14ac:dyDescent="0.25">
      <c r="A158" s="42"/>
      <c r="B158" s="43"/>
      <c r="C158" s="44" t="s">
        <v>4866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7.5" x14ac:dyDescent="0.25">
      <c r="A159" s="35" t="s">
        <v>350</v>
      </c>
      <c r="B159" s="36" t="s">
        <v>2378</v>
      </c>
      <c r="C159" s="432" t="s">
        <v>2391</v>
      </c>
      <c r="D159" s="432"/>
      <c r="E159" s="432"/>
      <c r="F159" s="3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BP159" s="33"/>
      <c r="BQ159" s="41" t="s">
        <v>2391</v>
      </c>
    </row>
    <row r="160" spans="1:69" s="3" customFormat="1" ht="67.5" x14ac:dyDescent="0.25">
      <c r="A160" s="35" t="s">
        <v>353</v>
      </c>
      <c r="B160" s="36" t="s">
        <v>2450</v>
      </c>
      <c r="C160" s="432" t="s">
        <v>2451</v>
      </c>
      <c r="D160" s="432"/>
      <c r="E160" s="432"/>
      <c r="F160" s="35" t="s">
        <v>739</v>
      </c>
      <c r="G160" s="38">
        <v>1.3</v>
      </c>
      <c r="H160" s="39" t="s">
        <v>2452</v>
      </c>
      <c r="I160" s="39" t="s">
        <v>2453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4867</v>
      </c>
      <c r="O160" s="39">
        <v>4702</v>
      </c>
      <c r="BP160" s="33"/>
      <c r="BQ160" s="41" t="s">
        <v>2451</v>
      </c>
    </row>
    <row r="161" spans="1:69" s="3" customFormat="1" ht="15" x14ac:dyDescent="0.25">
      <c r="A161" s="42"/>
      <c r="B161" s="43"/>
      <c r="C161" s="44" t="s">
        <v>1409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4868</v>
      </c>
      <c r="F162" s="49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4869</v>
      </c>
      <c r="F163" s="49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355</v>
      </c>
      <c r="B165" s="36" t="s">
        <v>2459</v>
      </c>
      <c r="C165" s="432" t="s">
        <v>2985</v>
      </c>
      <c r="D165" s="432"/>
      <c r="E165" s="432"/>
      <c r="F165" s="3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BP165" s="33"/>
      <c r="BQ165" s="41" t="s">
        <v>2985</v>
      </c>
    </row>
    <row r="166" spans="1:69" s="3" customFormat="1" ht="15" x14ac:dyDescent="0.25">
      <c r="A166" s="42"/>
      <c r="B166" s="43"/>
      <c r="C166" s="44" t="s">
        <v>4870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7.5" x14ac:dyDescent="0.25">
      <c r="A167" s="35" t="s">
        <v>363</v>
      </c>
      <c r="B167" s="36" t="s">
        <v>2463</v>
      </c>
      <c r="C167" s="432" t="s">
        <v>2464</v>
      </c>
      <c r="D167" s="432"/>
      <c r="E167" s="432"/>
      <c r="F167" s="3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BP167" s="33"/>
      <c r="BQ167" s="41" t="s">
        <v>2464</v>
      </c>
    </row>
    <row r="168" spans="1:69" s="3" customFormat="1" ht="67.5" x14ac:dyDescent="0.25">
      <c r="A168" s="35" t="s">
        <v>1410</v>
      </c>
      <c r="B168" s="36" t="s">
        <v>2463</v>
      </c>
      <c r="C168" s="432" t="s">
        <v>2466</v>
      </c>
      <c r="D168" s="432"/>
      <c r="E168" s="432"/>
      <c r="F168" s="3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BP168" s="33"/>
      <c r="BQ168" s="41" t="s">
        <v>2466</v>
      </c>
    </row>
    <row r="169" spans="1:69" s="3" customFormat="1" ht="67.5" x14ac:dyDescent="0.25">
      <c r="A169" s="35" t="s">
        <v>371</v>
      </c>
      <c r="B169" s="36" t="s">
        <v>2430</v>
      </c>
      <c r="C169" s="432" t="s">
        <v>2431</v>
      </c>
      <c r="D169" s="432"/>
      <c r="E169" s="432"/>
      <c r="F169" s="3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BP169" s="33"/>
      <c r="BQ169" s="41" t="s">
        <v>2431</v>
      </c>
    </row>
    <row r="170" spans="1:69" s="3" customFormat="1" ht="67.5" x14ac:dyDescent="0.25">
      <c r="A170" s="35" t="s">
        <v>381</v>
      </c>
      <c r="B170" s="36" t="s">
        <v>2430</v>
      </c>
      <c r="C170" s="432" t="s">
        <v>2433</v>
      </c>
      <c r="D170" s="432"/>
      <c r="E170" s="432"/>
      <c r="F170" s="3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BP170" s="33"/>
      <c r="BQ170" s="41" t="s">
        <v>2433</v>
      </c>
    </row>
    <row r="171" spans="1:69" s="3" customFormat="1" ht="67.5" x14ac:dyDescent="0.25">
      <c r="A171" s="35" t="s">
        <v>384</v>
      </c>
      <c r="B171" s="36" t="s">
        <v>2443</v>
      </c>
      <c r="C171" s="432" t="s">
        <v>2444</v>
      </c>
      <c r="D171" s="432"/>
      <c r="E171" s="432"/>
      <c r="F171" s="3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BP171" s="33"/>
      <c r="BQ171" s="41" t="s">
        <v>2444</v>
      </c>
    </row>
    <row r="172" spans="1:69" s="3" customFormat="1" ht="67.5" x14ac:dyDescent="0.25">
      <c r="A172" s="35" t="s">
        <v>386</v>
      </c>
      <c r="B172" s="36" t="s">
        <v>2440</v>
      </c>
      <c r="C172" s="432" t="s">
        <v>2441</v>
      </c>
      <c r="D172" s="432"/>
      <c r="E172" s="432"/>
      <c r="F172" s="3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BP172" s="33"/>
      <c r="BQ172" s="41" t="s">
        <v>2441</v>
      </c>
    </row>
    <row r="173" spans="1:69" s="3" customFormat="1" ht="67.5" x14ac:dyDescent="0.25">
      <c r="A173" s="35" t="s">
        <v>388</v>
      </c>
      <c r="B173" s="36" t="s">
        <v>324</v>
      </c>
      <c r="C173" s="432" t="s">
        <v>325</v>
      </c>
      <c r="D173" s="432"/>
      <c r="E173" s="432"/>
      <c r="F173" s="35" t="s">
        <v>326</v>
      </c>
      <c r="G173" s="55">
        <v>2</v>
      </c>
      <c r="H173" s="39" t="s">
        <v>1438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BP173" s="33"/>
      <c r="BQ173" s="41" t="s">
        <v>325</v>
      </c>
    </row>
    <row r="174" spans="1:69" s="3" customFormat="1" ht="15" x14ac:dyDescent="0.25">
      <c r="A174" s="47"/>
      <c r="B174" s="48"/>
      <c r="C174" s="48"/>
      <c r="D174" s="48"/>
      <c r="E174" s="49" t="s">
        <v>4714</v>
      </c>
      <c r="F174" s="49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4715</v>
      </c>
      <c r="F175" s="49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47</v>
      </c>
      <c r="F176" s="49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BP176" s="33"/>
      <c r="BQ176" s="41"/>
    </row>
    <row r="177" spans="1:69" s="3" customFormat="1" ht="67.5" x14ac:dyDescent="0.25">
      <c r="A177" s="35" t="s">
        <v>391</v>
      </c>
      <c r="B177" s="36" t="s">
        <v>2733</v>
      </c>
      <c r="C177" s="432" t="s">
        <v>2734</v>
      </c>
      <c r="D177" s="432"/>
      <c r="E177" s="432"/>
      <c r="F177" s="3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BP177" s="33"/>
      <c r="BQ177" s="41" t="s">
        <v>2734</v>
      </c>
    </row>
    <row r="178" spans="1:69" s="3" customFormat="1" ht="67.5" x14ac:dyDescent="0.25">
      <c r="A178" s="35" t="s">
        <v>393</v>
      </c>
      <c r="B178" s="36" t="s">
        <v>1757</v>
      </c>
      <c r="C178" s="432" t="s">
        <v>1758</v>
      </c>
      <c r="D178" s="432"/>
      <c r="E178" s="432"/>
      <c r="F178" s="35" t="s">
        <v>238</v>
      </c>
      <c r="G178" s="38">
        <v>0.8</v>
      </c>
      <c r="H178" s="39" t="s">
        <v>1759</v>
      </c>
      <c r="I178" s="39" t="s">
        <v>1760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4160</v>
      </c>
      <c r="O178" s="39">
        <v>4130</v>
      </c>
      <c r="BP178" s="33"/>
      <c r="BQ178" s="41" t="s">
        <v>1758</v>
      </c>
    </row>
    <row r="179" spans="1:69" s="3" customFormat="1" ht="15" x14ac:dyDescent="0.25">
      <c r="A179" s="42"/>
      <c r="B179" s="43"/>
      <c r="C179" s="44" t="s">
        <v>3324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4161</v>
      </c>
      <c r="F180" s="49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4162</v>
      </c>
      <c r="F181" s="49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BP182" s="33"/>
      <c r="BQ182" s="41"/>
    </row>
    <row r="183" spans="1:69" s="3" customFormat="1" ht="67.5" x14ac:dyDescent="0.25">
      <c r="A183" s="35" t="s">
        <v>395</v>
      </c>
      <c r="B183" s="36" t="s">
        <v>2281</v>
      </c>
      <c r="C183" s="432" t="s">
        <v>2994</v>
      </c>
      <c r="D183" s="432"/>
      <c r="E183" s="432"/>
      <c r="F183" s="3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BP183" s="33"/>
      <c r="BQ183" s="41" t="s">
        <v>2994</v>
      </c>
    </row>
    <row r="184" spans="1:69" s="3" customFormat="1" ht="15" x14ac:dyDescent="0.25">
      <c r="A184" s="42"/>
      <c r="B184" s="43"/>
      <c r="C184" s="44" t="s">
        <v>3316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5" x14ac:dyDescent="0.25">
      <c r="A185" s="434" t="s">
        <v>4871</v>
      </c>
      <c r="B185" s="435"/>
      <c r="C185" s="435"/>
      <c r="D185" s="435"/>
      <c r="E185" s="435"/>
      <c r="F185" s="435"/>
      <c r="G185" s="435"/>
      <c r="H185" s="435"/>
      <c r="I185" s="435"/>
      <c r="J185" s="435"/>
      <c r="K185" s="435"/>
      <c r="L185" s="435"/>
      <c r="M185" s="435"/>
      <c r="N185" s="435"/>
      <c r="O185" s="436"/>
      <c r="BP185" s="33" t="s">
        <v>4871</v>
      </c>
      <c r="BQ185" s="41"/>
    </row>
    <row r="186" spans="1:69" s="3" customFormat="1" ht="67.5" x14ac:dyDescent="0.25">
      <c r="A186" s="35" t="s">
        <v>397</v>
      </c>
      <c r="B186" s="36" t="s">
        <v>372</v>
      </c>
      <c r="C186" s="432" t="s">
        <v>373</v>
      </c>
      <c r="D186" s="432"/>
      <c r="E186" s="432"/>
      <c r="F186" s="35" t="s">
        <v>374</v>
      </c>
      <c r="G186" s="57">
        <v>3.487476</v>
      </c>
      <c r="H186" s="39" t="s">
        <v>1696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4872</v>
      </c>
      <c r="O186" s="39">
        <v>1711</v>
      </c>
      <c r="BP186" s="33"/>
      <c r="BQ186" s="41" t="s">
        <v>373</v>
      </c>
    </row>
    <row r="187" spans="1:69" s="3" customFormat="1" ht="15" x14ac:dyDescent="0.25">
      <c r="A187" s="42"/>
      <c r="B187" s="43"/>
      <c r="C187" s="44" t="s">
        <v>4724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4873</v>
      </c>
      <c r="F188" s="49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4874</v>
      </c>
      <c r="F189" s="49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BP190" s="33"/>
      <c r="BQ190" s="41"/>
    </row>
    <row r="191" spans="1:69" s="3" customFormat="1" ht="67.5" x14ac:dyDescent="0.25">
      <c r="A191" s="35" t="s">
        <v>399</v>
      </c>
      <c r="B191" s="36" t="s">
        <v>1701</v>
      </c>
      <c r="C191" s="432" t="s">
        <v>4150</v>
      </c>
      <c r="D191" s="432"/>
      <c r="E191" s="432"/>
      <c r="F191" s="3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BP191" s="33"/>
      <c r="BQ191" s="41" t="s">
        <v>4150</v>
      </c>
    </row>
    <row r="192" spans="1:69" s="3" customFormat="1" ht="15" x14ac:dyDescent="0.25">
      <c r="A192" s="42"/>
      <c r="B192" s="43"/>
      <c r="C192" s="44" t="s">
        <v>4875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6"/>
      <c r="BP192" s="33"/>
      <c r="BQ192" s="41"/>
    </row>
    <row r="193" spans="1:69" s="3" customFormat="1" ht="67.5" x14ac:dyDescent="0.25">
      <c r="A193" s="35" t="s">
        <v>401</v>
      </c>
      <c r="B193" s="36" t="s">
        <v>1833</v>
      </c>
      <c r="C193" s="432" t="s">
        <v>4561</v>
      </c>
      <c r="D193" s="432"/>
      <c r="E193" s="432"/>
      <c r="F193" s="3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BP193" s="33"/>
      <c r="BQ193" s="41" t="s">
        <v>4561</v>
      </c>
    </row>
    <row r="194" spans="1:69" s="3" customFormat="1" ht="67.5" x14ac:dyDescent="0.25">
      <c r="A194" s="35" t="s">
        <v>403</v>
      </c>
      <c r="B194" s="36" t="s">
        <v>1701</v>
      </c>
      <c r="C194" s="432" t="s">
        <v>4730</v>
      </c>
      <c r="D194" s="432"/>
      <c r="E194" s="432"/>
      <c r="F194" s="3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BP194" s="33"/>
      <c r="BQ194" s="41" t="s">
        <v>4730</v>
      </c>
    </row>
    <row r="195" spans="1:69" s="3" customFormat="1" ht="67.5" x14ac:dyDescent="0.25">
      <c r="A195" s="35" t="s">
        <v>405</v>
      </c>
      <c r="B195" s="36" t="s">
        <v>1701</v>
      </c>
      <c r="C195" s="432" t="s">
        <v>4876</v>
      </c>
      <c r="D195" s="432"/>
      <c r="E195" s="432"/>
      <c r="F195" s="3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BP195" s="33"/>
      <c r="BQ195" s="41" t="s">
        <v>4876</v>
      </c>
    </row>
    <row r="196" spans="1:69" s="3" customFormat="1" ht="67.5" x14ac:dyDescent="0.25">
      <c r="A196" s="35" t="s">
        <v>407</v>
      </c>
      <c r="B196" s="36" t="s">
        <v>1701</v>
      </c>
      <c r="C196" s="432" t="s">
        <v>2752</v>
      </c>
      <c r="D196" s="432"/>
      <c r="E196" s="432"/>
      <c r="F196" s="3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BP196" s="33"/>
      <c r="BQ196" s="41" t="s">
        <v>2752</v>
      </c>
    </row>
    <row r="197" spans="1:69" s="3" customFormat="1" ht="67.5" x14ac:dyDescent="0.25">
      <c r="A197" s="35" t="s">
        <v>409</v>
      </c>
      <c r="B197" s="36" t="s">
        <v>1701</v>
      </c>
      <c r="C197" s="432" t="s">
        <v>4731</v>
      </c>
      <c r="D197" s="432"/>
      <c r="E197" s="432"/>
      <c r="F197" s="3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BP197" s="33"/>
      <c r="BQ197" s="41" t="s">
        <v>4731</v>
      </c>
    </row>
    <row r="198" spans="1:69" s="3" customFormat="1" ht="67.5" x14ac:dyDescent="0.25">
      <c r="A198" s="35" t="s">
        <v>411</v>
      </c>
      <c r="B198" s="36" t="s">
        <v>1715</v>
      </c>
      <c r="C198" s="432" t="s">
        <v>4877</v>
      </c>
      <c r="D198" s="432"/>
      <c r="E198" s="432"/>
      <c r="F198" s="3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BP198" s="33"/>
      <c r="BQ198" s="41" t="s">
        <v>4877</v>
      </c>
    </row>
    <row r="199" spans="1:69" s="3" customFormat="1" ht="67.5" x14ac:dyDescent="0.25">
      <c r="A199" s="35" t="s">
        <v>413</v>
      </c>
      <c r="B199" s="36" t="s">
        <v>1791</v>
      </c>
      <c r="C199" s="432" t="s">
        <v>4878</v>
      </c>
      <c r="D199" s="432"/>
      <c r="E199" s="432"/>
      <c r="F199" s="3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BP199" s="33"/>
      <c r="BQ199" s="41" t="s">
        <v>4878</v>
      </c>
    </row>
    <row r="200" spans="1:69" s="3" customFormat="1" ht="67.5" x14ac:dyDescent="0.25">
      <c r="A200" s="35" t="s">
        <v>415</v>
      </c>
      <c r="B200" s="36" t="s">
        <v>4736</v>
      </c>
      <c r="C200" s="432" t="s">
        <v>3231</v>
      </c>
      <c r="D200" s="432"/>
      <c r="E200" s="432"/>
      <c r="F200" s="3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BP200" s="33"/>
      <c r="BQ200" s="41" t="s">
        <v>3231</v>
      </c>
    </row>
    <row r="201" spans="1:69" s="3" customFormat="1" ht="67.5" x14ac:dyDescent="0.25">
      <c r="A201" s="35" t="s">
        <v>417</v>
      </c>
      <c r="B201" s="36" t="s">
        <v>4736</v>
      </c>
      <c r="C201" s="432" t="s">
        <v>4879</v>
      </c>
      <c r="D201" s="432"/>
      <c r="E201" s="432"/>
      <c r="F201" s="3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BP201" s="33"/>
      <c r="BQ201" s="41" t="s">
        <v>4879</v>
      </c>
    </row>
    <row r="202" spans="1:69" s="3" customFormat="1" ht="67.5" x14ac:dyDescent="0.25">
      <c r="A202" s="35" t="s">
        <v>426</v>
      </c>
      <c r="B202" s="36" t="s">
        <v>4736</v>
      </c>
      <c r="C202" s="432" t="s">
        <v>3233</v>
      </c>
      <c r="D202" s="432"/>
      <c r="E202" s="432"/>
      <c r="F202" s="3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BP202" s="33"/>
      <c r="BQ202" s="41" t="s">
        <v>3233</v>
      </c>
    </row>
    <row r="203" spans="1:69" s="3" customFormat="1" ht="67.5" x14ac:dyDescent="0.25">
      <c r="A203" s="35" t="s">
        <v>428</v>
      </c>
      <c r="B203" s="36" t="s">
        <v>4736</v>
      </c>
      <c r="C203" s="432" t="s">
        <v>4880</v>
      </c>
      <c r="D203" s="432"/>
      <c r="E203" s="432"/>
      <c r="F203" s="3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BP203" s="33"/>
      <c r="BQ203" s="41" t="s">
        <v>4880</v>
      </c>
    </row>
    <row r="204" spans="1:69" s="3" customFormat="1" ht="67.5" x14ac:dyDescent="0.25">
      <c r="A204" s="35" t="s">
        <v>434</v>
      </c>
      <c r="B204" s="36" t="s">
        <v>1778</v>
      </c>
      <c r="C204" s="432" t="s">
        <v>3235</v>
      </c>
      <c r="D204" s="432"/>
      <c r="E204" s="432"/>
      <c r="F204" s="3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BP204" s="33"/>
      <c r="BQ204" s="41" t="s">
        <v>3235</v>
      </c>
    </row>
    <row r="205" spans="1:69" s="3" customFormat="1" ht="67.5" x14ac:dyDescent="0.25">
      <c r="A205" s="35" t="s">
        <v>438</v>
      </c>
      <c r="B205" s="36" t="s">
        <v>1727</v>
      </c>
      <c r="C205" s="432" t="s">
        <v>1728</v>
      </c>
      <c r="D205" s="432"/>
      <c r="E205" s="432"/>
      <c r="F205" s="35" t="s">
        <v>174</v>
      </c>
      <c r="G205" s="56">
        <v>0.48</v>
      </c>
      <c r="H205" s="39" t="s">
        <v>1729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4590</v>
      </c>
      <c r="O205" s="39">
        <v>277</v>
      </c>
      <c r="BP205" s="33"/>
      <c r="BQ205" s="41" t="s">
        <v>1728</v>
      </c>
    </row>
    <row r="206" spans="1:69" s="3" customFormat="1" ht="15" x14ac:dyDescent="0.25">
      <c r="A206" s="42"/>
      <c r="B206" s="43"/>
      <c r="C206" s="44" t="s">
        <v>1552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4591</v>
      </c>
      <c r="F207" s="49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4592</v>
      </c>
      <c r="F208" s="49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1457</v>
      </c>
      <c r="B210" s="36" t="s">
        <v>4741</v>
      </c>
      <c r="C210" s="432" t="s">
        <v>4881</v>
      </c>
      <c r="D210" s="432"/>
      <c r="E210" s="432"/>
      <c r="F210" s="3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BP210" s="33"/>
      <c r="BQ210" s="41" t="s">
        <v>4881</v>
      </c>
    </row>
    <row r="211" spans="1:69" s="3" customFormat="1" ht="67.5" x14ac:dyDescent="0.25">
      <c r="A211" s="35" t="s">
        <v>450</v>
      </c>
      <c r="B211" s="36" t="s">
        <v>4727</v>
      </c>
      <c r="C211" s="432" t="s">
        <v>3246</v>
      </c>
      <c r="D211" s="432"/>
      <c r="E211" s="432"/>
      <c r="F211" s="3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BP211" s="33"/>
      <c r="BQ211" s="41" t="s">
        <v>3246</v>
      </c>
    </row>
    <row r="212" spans="1:69" s="3" customFormat="1" ht="67.5" x14ac:dyDescent="0.25">
      <c r="A212" s="35" t="s">
        <v>1708</v>
      </c>
      <c r="B212" s="36" t="s">
        <v>4736</v>
      </c>
      <c r="C212" s="432" t="s">
        <v>3247</v>
      </c>
      <c r="D212" s="432"/>
      <c r="E212" s="432"/>
      <c r="F212" s="3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BP212" s="33"/>
      <c r="BQ212" s="41" t="s">
        <v>3247</v>
      </c>
    </row>
    <row r="213" spans="1:69" s="3" customFormat="1" ht="67.5" x14ac:dyDescent="0.25">
      <c r="A213" s="35" t="s">
        <v>462</v>
      </c>
      <c r="B213" s="36" t="s">
        <v>4736</v>
      </c>
      <c r="C213" s="432" t="s">
        <v>4882</v>
      </c>
      <c r="D213" s="432"/>
      <c r="E213" s="432"/>
      <c r="F213" s="3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BP213" s="33"/>
      <c r="BQ213" s="41" t="s">
        <v>4882</v>
      </c>
    </row>
    <row r="214" spans="1:69" s="3" customFormat="1" ht="67.5" x14ac:dyDescent="0.25">
      <c r="A214" s="35" t="s">
        <v>464</v>
      </c>
      <c r="B214" s="36" t="s">
        <v>4736</v>
      </c>
      <c r="C214" s="432" t="s">
        <v>1822</v>
      </c>
      <c r="D214" s="432"/>
      <c r="E214" s="432"/>
      <c r="F214" s="3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BP214" s="33"/>
      <c r="BQ214" s="41" t="s">
        <v>1822</v>
      </c>
    </row>
    <row r="215" spans="1:69" s="3" customFormat="1" ht="67.5" x14ac:dyDescent="0.25">
      <c r="A215" s="35" t="s">
        <v>466</v>
      </c>
      <c r="B215" s="36" t="s">
        <v>1767</v>
      </c>
      <c r="C215" s="432" t="s">
        <v>1768</v>
      </c>
      <c r="D215" s="432"/>
      <c r="E215" s="432"/>
      <c r="F215" s="3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BP215" s="33"/>
      <c r="BQ215" s="41" t="s">
        <v>1768</v>
      </c>
    </row>
    <row r="216" spans="1:69" s="3" customFormat="1" ht="67.5" x14ac:dyDescent="0.25">
      <c r="A216" s="35" t="s">
        <v>469</v>
      </c>
      <c r="B216" s="36" t="s">
        <v>1757</v>
      </c>
      <c r="C216" s="432" t="s">
        <v>1758</v>
      </c>
      <c r="D216" s="432"/>
      <c r="E216" s="432"/>
      <c r="F216" s="35" t="s">
        <v>238</v>
      </c>
      <c r="G216" s="38">
        <v>5.5</v>
      </c>
      <c r="H216" s="39" t="s">
        <v>1759</v>
      </c>
      <c r="I216" s="39" t="s">
        <v>1760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4883</v>
      </c>
      <c r="O216" s="39">
        <v>28392</v>
      </c>
      <c r="BP216" s="33"/>
      <c r="BQ216" s="41" t="s">
        <v>1758</v>
      </c>
    </row>
    <row r="217" spans="1:69" s="3" customFormat="1" ht="15" x14ac:dyDescent="0.25">
      <c r="A217" s="42"/>
      <c r="B217" s="43"/>
      <c r="C217" s="44" t="s">
        <v>4884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4885</v>
      </c>
      <c r="F218" s="49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4886</v>
      </c>
      <c r="F219" s="49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478</v>
      </c>
      <c r="B221" s="36" t="s">
        <v>2281</v>
      </c>
      <c r="C221" s="432" t="s">
        <v>4163</v>
      </c>
      <c r="D221" s="432"/>
      <c r="E221" s="432"/>
      <c r="F221" s="3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BP221" s="33"/>
      <c r="BQ221" s="41" t="s">
        <v>4163</v>
      </c>
    </row>
    <row r="222" spans="1:69" s="3" customFormat="1" ht="15" x14ac:dyDescent="0.25">
      <c r="A222" s="42"/>
      <c r="B222" s="43"/>
      <c r="C222" s="44" t="s">
        <v>4451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67.5" x14ac:dyDescent="0.25">
      <c r="A223" s="35" t="s">
        <v>480</v>
      </c>
      <c r="B223" s="36" t="s">
        <v>2281</v>
      </c>
      <c r="C223" s="432" t="s">
        <v>1766</v>
      </c>
      <c r="D223" s="432"/>
      <c r="E223" s="432"/>
      <c r="F223" s="3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BP223" s="33"/>
      <c r="BQ223" s="41" t="s">
        <v>1766</v>
      </c>
    </row>
    <row r="224" spans="1:69" s="3" customFormat="1" ht="15" x14ac:dyDescent="0.25">
      <c r="A224" s="42"/>
      <c r="B224" s="43"/>
      <c r="C224" s="44" t="s">
        <v>321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67.5" x14ac:dyDescent="0.25">
      <c r="A225" s="35" t="s">
        <v>482</v>
      </c>
      <c r="B225" s="36" t="s">
        <v>2286</v>
      </c>
      <c r="C225" s="432" t="s">
        <v>1774</v>
      </c>
      <c r="D225" s="432"/>
      <c r="E225" s="432"/>
      <c r="F225" s="3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BP225" s="33"/>
      <c r="BQ225" s="41" t="s">
        <v>1774</v>
      </c>
    </row>
    <row r="226" spans="1:69" s="3" customFormat="1" ht="67.5" x14ac:dyDescent="0.25">
      <c r="A226" s="35" t="s">
        <v>484</v>
      </c>
      <c r="B226" s="36" t="s">
        <v>1911</v>
      </c>
      <c r="C226" s="432" t="s">
        <v>2779</v>
      </c>
      <c r="D226" s="432"/>
      <c r="E226" s="432"/>
      <c r="F226" s="3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BP226" s="33"/>
      <c r="BQ226" s="41" t="s">
        <v>2779</v>
      </c>
    </row>
    <row r="227" spans="1:69" s="3" customFormat="1" ht="67.5" x14ac:dyDescent="0.25">
      <c r="A227" s="35" t="s">
        <v>486</v>
      </c>
      <c r="B227" s="36" t="s">
        <v>2721</v>
      </c>
      <c r="C227" s="432" t="s">
        <v>1784</v>
      </c>
      <c r="D227" s="432"/>
      <c r="E227" s="432"/>
      <c r="F227" s="3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BP227" s="33"/>
      <c r="BQ227" s="41" t="s">
        <v>1784</v>
      </c>
    </row>
    <row r="228" spans="1:69" s="3" customFormat="1" ht="67.5" x14ac:dyDescent="0.25">
      <c r="A228" s="35" t="s">
        <v>487</v>
      </c>
      <c r="B228" s="36" t="s">
        <v>2721</v>
      </c>
      <c r="C228" s="432" t="s">
        <v>3258</v>
      </c>
      <c r="D228" s="432"/>
      <c r="E228" s="432"/>
      <c r="F228" s="3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BP228" s="33"/>
      <c r="BQ228" s="41" t="s">
        <v>3258</v>
      </c>
    </row>
    <row r="229" spans="1:69" s="3" customFormat="1" ht="67.5" x14ac:dyDescent="0.25">
      <c r="A229" s="35" t="s">
        <v>488</v>
      </c>
      <c r="B229" s="36" t="s">
        <v>4887</v>
      </c>
      <c r="C229" s="432" t="s">
        <v>3259</v>
      </c>
      <c r="D229" s="432"/>
      <c r="E229" s="432"/>
      <c r="F229" s="3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BP229" s="33"/>
      <c r="BQ229" s="41" t="s">
        <v>3259</v>
      </c>
    </row>
    <row r="230" spans="1:69" s="3" customFormat="1" ht="67.5" x14ac:dyDescent="0.25">
      <c r="A230" s="35" t="s">
        <v>490</v>
      </c>
      <c r="B230" s="36" t="s">
        <v>2838</v>
      </c>
      <c r="C230" s="432" t="s">
        <v>2839</v>
      </c>
      <c r="D230" s="432"/>
      <c r="E230" s="432"/>
      <c r="F230" s="3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BP230" s="33"/>
      <c r="BQ230" s="41" t="s">
        <v>2839</v>
      </c>
    </row>
    <row r="231" spans="1:69" s="3" customFormat="1" ht="67.5" x14ac:dyDescent="0.25">
      <c r="A231" s="35" t="s">
        <v>492</v>
      </c>
      <c r="B231" s="36" t="s">
        <v>2838</v>
      </c>
      <c r="C231" s="432" t="s">
        <v>3261</v>
      </c>
      <c r="D231" s="432"/>
      <c r="E231" s="432"/>
      <c r="F231" s="3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BP231" s="33"/>
      <c r="BQ231" s="41" t="s">
        <v>3261</v>
      </c>
    </row>
    <row r="232" spans="1:69" s="3" customFormat="1" ht="67.5" x14ac:dyDescent="0.25">
      <c r="A232" s="35" t="s">
        <v>493</v>
      </c>
      <c r="B232" s="36" t="s">
        <v>2838</v>
      </c>
      <c r="C232" s="432" t="s">
        <v>3262</v>
      </c>
      <c r="D232" s="432"/>
      <c r="E232" s="432"/>
      <c r="F232" s="3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BP232" s="33"/>
      <c r="BQ232" s="41" t="s">
        <v>3262</v>
      </c>
    </row>
    <row r="233" spans="1:69" s="3" customFormat="1" ht="67.5" x14ac:dyDescent="0.25">
      <c r="A233" s="35" t="s">
        <v>494</v>
      </c>
      <c r="B233" s="36" t="s">
        <v>3475</v>
      </c>
      <c r="C233" s="432" t="s">
        <v>1884</v>
      </c>
      <c r="D233" s="432"/>
      <c r="E233" s="432"/>
      <c r="F233" s="3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BP233" s="33"/>
      <c r="BQ233" s="41" t="s">
        <v>1884</v>
      </c>
    </row>
    <row r="234" spans="1:69" s="3" customFormat="1" ht="67.5" x14ac:dyDescent="0.25">
      <c r="A234" s="35" t="s">
        <v>495</v>
      </c>
      <c r="B234" s="36" t="s">
        <v>870</v>
      </c>
      <c r="C234" s="432" t="s">
        <v>871</v>
      </c>
      <c r="D234" s="432"/>
      <c r="E234" s="432"/>
      <c r="F234" s="3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4888</v>
      </c>
      <c r="O234" s="39">
        <v>596</v>
      </c>
      <c r="BP234" s="33"/>
      <c r="BQ234" s="41" t="s">
        <v>871</v>
      </c>
    </row>
    <row r="235" spans="1:69" s="3" customFormat="1" ht="15" x14ac:dyDescent="0.25">
      <c r="A235" s="42"/>
      <c r="B235" s="43"/>
      <c r="C235" s="44" t="s">
        <v>1544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4889</v>
      </c>
      <c r="F236" s="49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BP236" s="33"/>
      <c r="BQ236" s="41"/>
    </row>
    <row r="237" spans="1:69" s="3" customFormat="1" ht="15" x14ac:dyDescent="0.25">
      <c r="A237" s="47"/>
      <c r="B237" s="48"/>
      <c r="C237" s="48"/>
      <c r="D237" s="48"/>
      <c r="E237" s="49" t="s">
        <v>4890</v>
      </c>
      <c r="F237" s="49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BP237" s="33"/>
      <c r="BQ237" s="41"/>
    </row>
    <row r="238" spans="1:69" s="3" customFormat="1" ht="15" x14ac:dyDescent="0.25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BP238" s="33"/>
      <c r="BQ238" s="41"/>
    </row>
    <row r="239" spans="1:69" s="3" customFormat="1" ht="67.5" x14ac:dyDescent="0.25">
      <c r="A239" s="35" t="s">
        <v>496</v>
      </c>
      <c r="B239" s="36" t="s">
        <v>2201</v>
      </c>
      <c r="C239" s="432" t="s">
        <v>3485</v>
      </c>
      <c r="D239" s="432"/>
      <c r="E239" s="432"/>
      <c r="F239" s="3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BP239" s="33"/>
      <c r="BQ239" s="41" t="s">
        <v>3485</v>
      </c>
    </row>
    <row r="240" spans="1:69" s="3" customFormat="1" ht="15" x14ac:dyDescent="0.25">
      <c r="A240" s="42"/>
      <c r="B240" s="43"/>
      <c r="C240" s="44" t="s">
        <v>3014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</row>
    <row r="241" spans="1:69" s="3" customFormat="1" ht="15" x14ac:dyDescent="0.25">
      <c r="A241" s="434" t="s">
        <v>4891</v>
      </c>
      <c r="B241" s="435"/>
      <c r="C241" s="435"/>
      <c r="D241" s="435"/>
      <c r="E241" s="435"/>
      <c r="F241" s="435"/>
      <c r="G241" s="435"/>
      <c r="H241" s="435"/>
      <c r="I241" s="435"/>
      <c r="J241" s="435"/>
      <c r="K241" s="435"/>
      <c r="L241" s="435"/>
      <c r="M241" s="435"/>
      <c r="N241" s="435"/>
      <c r="O241" s="436"/>
      <c r="BP241" s="33" t="s">
        <v>4891</v>
      </c>
      <c r="BQ241" s="41"/>
    </row>
    <row r="242" spans="1:69" s="3" customFormat="1" ht="67.5" x14ac:dyDescent="0.25">
      <c r="A242" s="35" t="s">
        <v>498</v>
      </c>
      <c r="B242" s="36" t="s">
        <v>1717</v>
      </c>
      <c r="C242" s="432" t="s">
        <v>1718</v>
      </c>
      <c r="D242" s="432"/>
      <c r="E242" s="432"/>
      <c r="F242" s="35" t="s">
        <v>374</v>
      </c>
      <c r="G242" s="59">
        <v>4.00922</v>
      </c>
      <c r="H242" s="39" t="s">
        <v>1719</v>
      </c>
      <c r="I242" s="39" t="s">
        <v>1720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4892</v>
      </c>
      <c r="O242" s="39">
        <v>2557</v>
      </c>
      <c r="BP242" s="33"/>
      <c r="BQ242" s="41" t="s">
        <v>1718</v>
      </c>
    </row>
    <row r="243" spans="1:69" s="3" customFormat="1" ht="15" x14ac:dyDescent="0.25">
      <c r="A243" s="42"/>
      <c r="B243" s="43"/>
      <c r="C243" s="44" t="s">
        <v>4893</v>
      </c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6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4894</v>
      </c>
      <c r="F244" s="49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4895</v>
      </c>
      <c r="F245" s="49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47</v>
      </c>
      <c r="F246" s="49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BP246" s="33"/>
      <c r="BQ246" s="41"/>
    </row>
    <row r="247" spans="1:69" s="3" customFormat="1" ht="67.5" x14ac:dyDescent="0.25">
      <c r="A247" s="35" t="s">
        <v>500</v>
      </c>
      <c r="B247" s="36" t="s">
        <v>1701</v>
      </c>
      <c r="C247" s="432" t="s">
        <v>4896</v>
      </c>
      <c r="D247" s="432"/>
      <c r="E247" s="432"/>
      <c r="F247" s="3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BP247" s="33"/>
      <c r="BQ247" s="41" t="s">
        <v>4896</v>
      </c>
    </row>
    <row r="248" spans="1:69" s="3" customFormat="1" ht="15" x14ac:dyDescent="0.25">
      <c r="A248" s="42"/>
      <c r="B248" s="43"/>
      <c r="C248" s="44" t="s">
        <v>4897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67.5" x14ac:dyDescent="0.25">
      <c r="A249" s="35" t="s">
        <v>502</v>
      </c>
      <c r="B249" s="36" t="s">
        <v>1833</v>
      </c>
      <c r="C249" s="432" t="s">
        <v>3277</v>
      </c>
      <c r="D249" s="432"/>
      <c r="E249" s="432"/>
      <c r="F249" s="3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BP249" s="33"/>
      <c r="BQ249" s="41" t="s">
        <v>3277</v>
      </c>
    </row>
    <row r="250" spans="1:69" s="3" customFormat="1" ht="67.5" x14ac:dyDescent="0.25">
      <c r="A250" s="35" t="s">
        <v>504</v>
      </c>
      <c r="B250" s="36" t="s">
        <v>1701</v>
      </c>
      <c r="C250" s="432" t="s">
        <v>4758</v>
      </c>
      <c r="D250" s="432"/>
      <c r="E250" s="432"/>
      <c r="F250" s="3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BP250" s="33"/>
      <c r="BQ250" s="41" t="s">
        <v>4758</v>
      </c>
    </row>
    <row r="251" spans="1:69" s="3" customFormat="1" ht="67.5" x14ac:dyDescent="0.25">
      <c r="A251" s="35" t="s">
        <v>506</v>
      </c>
      <c r="B251" s="36" t="s">
        <v>1701</v>
      </c>
      <c r="C251" s="432" t="s">
        <v>4898</v>
      </c>
      <c r="D251" s="432"/>
      <c r="E251" s="432"/>
      <c r="F251" s="3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BP251" s="33"/>
      <c r="BQ251" s="41" t="s">
        <v>4898</v>
      </c>
    </row>
    <row r="252" spans="1:69" s="3" customFormat="1" ht="67.5" x14ac:dyDescent="0.25">
      <c r="A252" s="35" t="s">
        <v>508</v>
      </c>
      <c r="B252" s="36" t="s">
        <v>1701</v>
      </c>
      <c r="C252" s="432" t="s">
        <v>3223</v>
      </c>
      <c r="D252" s="432"/>
      <c r="E252" s="432"/>
      <c r="F252" s="3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BP252" s="33"/>
      <c r="BQ252" s="41" t="s">
        <v>3223</v>
      </c>
    </row>
    <row r="253" spans="1:69" s="3" customFormat="1" ht="67.5" x14ac:dyDescent="0.25">
      <c r="A253" s="35" t="s">
        <v>510</v>
      </c>
      <c r="B253" s="36" t="s">
        <v>1701</v>
      </c>
      <c r="C253" s="432" t="s">
        <v>4731</v>
      </c>
      <c r="D253" s="432"/>
      <c r="E253" s="432"/>
      <c r="F253" s="3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BP253" s="33"/>
      <c r="BQ253" s="41" t="s">
        <v>4731</v>
      </c>
    </row>
    <row r="254" spans="1:69" s="3" customFormat="1" ht="67.5" x14ac:dyDescent="0.25">
      <c r="A254" s="35" t="s">
        <v>511</v>
      </c>
      <c r="B254" s="36" t="s">
        <v>1715</v>
      </c>
      <c r="C254" s="432" t="s">
        <v>4173</v>
      </c>
      <c r="D254" s="432"/>
      <c r="E254" s="432"/>
      <c r="F254" s="3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BP254" s="33"/>
      <c r="BQ254" s="41" t="s">
        <v>4173</v>
      </c>
    </row>
    <row r="255" spans="1:69" s="3" customFormat="1" ht="67.5" x14ac:dyDescent="0.25">
      <c r="A255" s="35" t="s">
        <v>515</v>
      </c>
      <c r="B255" s="36" t="s">
        <v>1791</v>
      </c>
      <c r="C255" s="432" t="s">
        <v>4878</v>
      </c>
      <c r="D255" s="432"/>
      <c r="E255" s="432"/>
      <c r="F255" s="3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BP255" s="33"/>
      <c r="BQ255" s="41" t="s">
        <v>4878</v>
      </c>
    </row>
    <row r="256" spans="1:69" s="3" customFormat="1" ht="67.5" x14ac:dyDescent="0.25">
      <c r="A256" s="35" t="s">
        <v>517</v>
      </c>
      <c r="B256" s="36" t="s">
        <v>1776</v>
      </c>
      <c r="C256" s="432" t="s">
        <v>3231</v>
      </c>
      <c r="D256" s="432"/>
      <c r="E256" s="432"/>
      <c r="F256" s="3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BP256" s="33"/>
      <c r="BQ256" s="41" t="s">
        <v>3231</v>
      </c>
    </row>
    <row r="257" spans="1:69" s="3" customFormat="1" ht="67.5" x14ac:dyDescent="0.25">
      <c r="A257" s="35" t="s">
        <v>522</v>
      </c>
      <c r="B257" s="36" t="s">
        <v>1778</v>
      </c>
      <c r="C257" s="432" t="s">
        <v>3288</v>
      </c>
      <c r="D257" s="432"/>
      <c r="E257" s="432"/>
      <c r="F257" s="3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BP257" s="33"/>
      <c r="BQ257" s="41" t="s">
        <v>3288</v>
      </c>
    </row>
    <row r="258" spans="1:69" s="3" customFormat="1" ht="67.5" x14ac:dyDescent="0.25">
      <c r="A258" s="35" t="s">
        <v>1785</v>
      </c>
      <c r="B258" s="36" t="s">
        <v>1780</v>
      </c>
      <c r="C258" s="432" t="s">
        <v>3233</v>
      </c>
      <c r="D258" s="432"/>
      <c r="E258" s="432"/>
      <c r="F258" s="3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BP258" s="33"/>
      <c r="BQ258" s="41" t="s">
        <v>3233</v>
      </c>
    </row>
    <row r="259" spans="1:69" s="3" customFormat="1" ht="67.5" x14ac:dyDescent="0.25">
      <c r="A259" s="35" t="s">
        <v>529</v>
      </c>
      <c r="B259" s="36" t="s">
        <v>1727</v>
      </c>
      <c r="C259" s="432" t="s">
        <v>1728</v>
      </c>
      <c r="D259" s="432"/>
      <c r="E259" s="432"/>
      <c r="F259" s="35" t="s">
        <v>174</v>
      </c>
      <c r="G259" s="38">
        <v>0.4</v>
      </c>
      <c r="H259" s="39" t="s">
        <v>1729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4899</v>
      </c>
      <c r="O259" s="39">
        <v>231</v>
      </c>
      <c r="BP259" s="33"/>
      <c r="BQ259" s="41" t="s">
        <v>1728</v>
      </c>
    </row>
    <row r="260" spans="1:69" s="3" customFormat="1" ht="15" x14ac:dyDescent="0.25">
      <c r="A260" s="42"/>
      <c r="B260" s="43"/>
      <c r="C260" s="44" t="s">
        <v>251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4900</v>
      </c>
      <c r="F261" s="49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BP261" s="33"/>
      <c r="BQ261" s="41"/>
    </row>
    <row r="262" spans="1:69" s="3" customFormat="1" ht="15" x14ac:dyDescent="0.25">
      <c r="A262" s="47"/>
      <c r="B262" s="48"/>
      <c r="C262" s="48"/>
      <c r="D262" s="48"/>
      <c r="E262" s="49" t="s">
        <v>4901</v>
      </c>
      <c r="F262" s="49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BP262" s="33"/>
      <c r="BQ262" s="41"/>
    </row>
    <row r="263" spans="1:69" s="3" customFormat="1" ht="15" x14ac:dyDescent="0.25">
      <c r="A263" s="47"/>
      <c r="B263" s="48"/>
      <c r="C263" s="48"/>
      <c r="D263" s="48"/>
      <c r="E263" s="49" t="s">
        <v>47</v>
      </c>
      <c r="F263" s="49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BP263" s="33"/>
      <c r="BQ263" s="41"/>
    </row>
    <row r="264" spans="1:69" s="3" customFormat="1" ht="67.5" x14ac:dyDescent="0.25">
      <c r="A264" s="35" t="s">
        <v>531</v>
      </c>
      <c r="B264" s="36" t="s">
        <v>3243</v>
      </c>
      <c r="C264" s="432" t="s">
        <v>3293</v>
      </c>
      <c r="D264" s="432"/>
      <c r="E264" s="432"/>
      <c r="F264" s="3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BP264" s="33"/>
      <c r="BQ264" s="41" t="s">
        <v>3293</v>
      </c>
    </row>
    <row r="265" spans="1:69" s="3" customFormat="1" ht="67.5" x14ac:dyDescent="0.25">
      <c r="A265" s="35" t="s">
        <v>533</v>
      </c>
      <c r="B265" s="36" t="s">
        <v>1737</v>
      </c>
      <c r="C265" s="432" t="s">
        <v>3294</v>
      </c>
      <c r="D265" s="432"/>
      <c r="E265" s="432"/>
      <c r="F265" s="3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BP265" s="33"/>
      <c r="BQ265" s="41" t="s">
        <v>3294</v>
      </c>
    </row>
    <row r="266" spans="1:69" s="3" customFormat="1" ht="67.5" x14ac:dyDescent="0.25">
      <c r="A266" s="35" t="s">
        <v>541</v>
      </c>
      <c r="B266" s="36" t="s">
        <v>1743</v>
      </c>
      <c r="C266" s="432" t="s">
        <v>2837</v>
      </c>
      <c r="D266" s="432"/>
      <c r="E266" s="432"/>
      <c r="F266" s="3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BP266" s="33"/>
      <c r="BQ266" s="41" t="s">
        <v>2837</v>
      </c>
    </row>
    <row r="267" spans="1:69" s="3" customFormat="1" ht="67.5" x14ac:dyDescent="0.25">
      <c r="A267" s="35" t="s">
        <v>544</v>
      </c>
      <c r="B267" s="36" t="s">
        <v>1778</v>
      </c>
      <c r="C267" s="432" t="s">
        <v>3296</v>
      </c>
      <c r="D267" s="432"/>
      <c r="E267" s="432"/>
      <c r="F267" s="3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BP267" s="33"/>
      <c r="BQ267" s="41" t="s">
        <v>3296</v>
      </c>
    </row>
    <row r="268" spans="1:69" s="3" customFormat="1" ht="67.5" x14ac:dyDescent="0.25">
      <c r="A268" s="35" t="s">
        <v>546</v>
      </c>
      <c r="B268" s="36" t="s">
        <v>1780</v>
      </c>
      <c r="C268" s="432" t="s">
        <v>3297</v>
      </c>
      <c r="D268" s="432"/>
      <c r="E268" s="432"/>
      <c r="F268" s="3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BP268" s="33"/>
      <c r="BQ268" s="41" t="s">
        <v>3297</v>
      </c>
    </row>
    <row r="269" spans="1:69" s="3" customFormat="1" ht="67.5" x14ac:dyDescent="0.25">
      <c r="A269" s="35" t="s">
        <v>554</v>
      </c>
      <c r="B269" s="36" t="s">
        <v>418</v>
      </c>
      <c r="C269" s="432" t="s">
        <v>419</v>
      </c>
      <c r="D269" s="432"/>
      <c r="E269" s="432"/>
      <c r="F269" s="3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4902</v>
      </c>
      <c r="O269" s="39">
        <v>709</v>
      </c>
      <c r="BP269" s="33"/>
      <c r="BQ269" s="41" t="s">
        <v>419</v>
      </c>
    </row>
    <row r="270" spans="1:69" s="3" customFormat="1" ht="15" x14ac:dyDescent="0.25">
      <c r="A270" s="42"/>
      <c r="B270" s="43"/>
      <c r="C270" s="44" t="s">
        <v>4903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4904</v>
      </c>
      <c r="F271" s="49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4905</v>
      </c>
      <c r="F272" s="49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556</v>
      </c>
      <c r="B274" s="36" t="s">
        <v>3243</v>
      </c>
      <c r="C274" s="432" t="s">
        <v>3041</v>
      </c>
      <c r="D274" s="432"/>
      <c r="E274" s="432"/>
      <c r="F274" s="3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BP274" s="33"/>
      <c r="BQ274" s="41" t="s">
        <v>3041</v>
      </c>
    </row>
    <row r="275" spans="1:69" s="3" customFormat="1" ht="67.5" x14ac:dyDescent="0.25">
      <c r="A275" s="35" t="s">
        <v>558</v>
      </c>
      <c r="B275" s="36" t="s">
        <v>1816</v>
      </c>
      <c r="C275" s="432" t="s">
        <v>3299</v>
      </c>
      <c r="D275" s="432"/>
      <c r="E275" s="432"/>
      <c r="F275" s="3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BP275" s="33"/>
      <c r="BQ275" s="41" t="s">
        <v>3299</v>
      </c>
    </row>
    <row r="276" spans="1:69" s="3" customFormat="1" ht="67.5" x14ac:dyDescent="0.25">
      <c r="A276" s="35" t="s">
        <v>567</v>
      </c>
      <c r="B276" s="36" t="s">
        <v>1776</v>
      </c>
      <c r="C276" s="432" t="s">
        <v>1886</v>
      </c>
      <c r="D276" s="432"/>
      <c r="E276" s="432"/>
      <c r="F276" s="3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BP276" s="33"/>
      <c r="BQ276" s="41" t="s">
        <v>1886</v>
      </c>
    </row>
    <row r="277" spans="1:69" s="3" customFormat="1" ht="67.5" x14ac:dyDescent="0.25">
      <c r="A277" s="35" t="s">
        <v>569</v>
      </c>
      <c r="B277" s="36" t="s">
        <v>1801</v>
      </c>
      <c r="C277" s="432" t="s">
        <v>3300</v>
      </c>
      <c r="D277" s="432"/>
      <c r="E277" s="432"/>
      <c r="F277" s="3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BP277" s="33"/>
      <c r="BQ277" s="41" t="s">
        <v>3300</v>
      </c>
    </row>
    <row r="278" spans="1:69" s="3" customFormat="1" ht="67.5" x14ac:dyDescent="0.25">
      <c r="A278" s="35" t="s">
        <v>1808</v>
      </c>
      <c r="B278" s="36" t="s">
        <v>1778</v>
      </c>
      <c r="C278" s="432" t="s">
        <v>1822</v>
      </c>
      <c r="D278" s="432"/>
      <c r="E278" s="432"/>
      <c r="F278" s="3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BP278" s="33"/>
      <c r="BQ278" s="41" t="s">
        <v>1822</v>
      </c>
    </row>
    <row r="279" spans="1:69" s="3" customFormat="1" ht="67.5" x14ac:dyDescent="0.25">
      <c r="A279" s="35" t="s">
        <v>577</v>
      </c>
      <c r="B279" s="36" t="s">
        <v>1780</v>
      </c>
      <c r="C279" s="432" t="s">
        <v>3043</v>
      </c>
      <c r="D279" s="432"/>
      <c r="E279" s="432"/>
      <c r="F279" s="3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BP279" s="33"/>
      <c r="BQ279" s="41" t="s">
        <v>3043</v>
      </c>
    </row>
    <row r="280" spans="1:69" s="3" customFormat="1" ht="67.5" x14ac:dyDescent="0.25">
      <c r="A280" s="35" t="s">
        <v>1812</v>
      </c>
      <c r="B280" s="36" t="s">
        <v>418</v>
      </c>
      <c r="C280" s="432" t="s">
        <v>419</v>
      </c>
      <c r="D280" s="432"/>
      <c r="E280" s="432"/>
      <c r="F280" s="3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3494</v>
      </c>
      <c r="O280" s="39">
        <v>133</v>
      </c>
      <c r="BP280" s="33"/>
      <c r="BQ280" s="41" t="s">
        <v>419</v>
      </c>
    </row>
    <row r="281" spans="1:69" s="3" customFormat="1" ht="15" x14ac:dyDescent="0.25">
      <c r="A281" s="42"/>
      <c r="B281" s="43"/>
      <c r="C281" s="44" t="s">
        <v>1544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5" x14ac:dyDescent="0.25">
      <c r="A282" s="47"/>
      <c r="B282" s="48"/>
      <c r="C282" s="48"/>
      <c r="D282" s="48"/>
      <c r="E282" s="49" t="s">
        <v>3495</v>
      </c>
      <c r="F282" s="49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3496</v>
      </c>
      <c r="F283" s="49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BP284" s="33"/>
      <c r="BQ284" s="41"/>
    </row>
    <row r="285" spans="1:69" s="3" customFormat="1" ht="67.5" x14ac:dyDescent="0.25">
      <c r="A285" s="35" t="s">
        <v>588</v>
      </c>
      <c r="B285" s="36" t="s">
        <v>3243</v>
      </c>
      <c r="C285" s="432" t="s">
        <v>3293</v>
      </c>
      <c r="D285" s="432"/>
      <c r="E285" s="432"/>
      <c r="F285" s="3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BP285" s="33"/>
      <c r="BQ285" s="41" t="s">
        <v>3293</v>
      </c>
    </row>
    <row r="286" spans="1:69" s="3" customFormat="1" ht="67.5" x14ac:dyDescent="0.25">
      <c r="A286" s="35" t="s">
        <v>1815</v>
      </c>
      <c r="B286" s="36" t="s">
        <v>4764</v>
      </c>
      <c r="C286" s="432" t="s">
        <v>3299</v>
      </c>
      <c r="D286" s="432"/>
      <c r="E286" s="432"/>
      <c r="F286" s="3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BP286" s="33"/>
      <c r="BQ286" s="41" t="s">
        <v>3299</v>
      </c>
    </row>
    <row r="287" spans="1:69" s="3" customFormat="1" ht="67.5" x14ac:dyDescent="0.25">
      <c r="A287" s="35" t="s">
        <v>600</v>
      </c>
      <c r="B287" s="36" t="s">
        <v>1801</v>
      </c>
      <c r="C287" s="432" t="s">
        <v>3300</v>
      </c>
      <c r="D287" s="432"/>
      <c r="E287" s="432"/>
      <c r="F287" s="3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BP287" s="33"/>
      <c r="BQ287" s="41" t="s">
        <v>3300</v>
      </c>
    </row>
    <row r="288" spans="1:69" s="3" customFormat="1" ht="67.5" x14ac:dyDescent="0.25">
      <c r="A288" s="35" t="s">
        <v>1820</v>
      </c>
      <c r="B288" s="36" t="s">
        <v>1778</v>
      </c>
      <c r="C288" s="432" t="s">
        <v>1822</v>
      </c>
      <c r="D288" s="432"/>
      <c r="E288" s="432"/>
      <c r="F288" s="3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BP288" s="33"/>
      <c r="BQ288" s="41" t="s">
        <v>1822</v>
      </c>
    </row>
    <row r="289" spans="1:69" s="3" customFormat="1" ht="67.5" x14ac:dyDescent="0.25">
      <c r="A289" s="35" t="s">
        <v>611</v>
      </c>
      <c r="B289" s="36" t="s">
        <v>1780</v>
      </c>
      <c r="C289" s="432" t="s">
        <v>3043</v>
      </c>
      <c r="D289" s="432"/>
      <c r="E289" s="432"/>
      <c r="F289" s="3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BP289" s="33"/>
      <c r="BQ289" s="41" t="s">
        <v>3043</v>
      </c>
    </row>
    <row r="290" spans="1:69" s="3" customFormat="1" ht="67.5" x14ac:dyDescent="0.25">
      <c r="A290" s="35" t="s">
        <v>619</v>
      </c>
      <c r="B290" s="36" t="s">
        <v>418</v>
      </c>
      <c r="C290" s="432" t="s">
        <v>419</v>
      </c>
      <c r="D290" s="432"/>
      <c r="E290" s="432"/>
      <c r="F290" s="3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4906</v>
      </c>
      <c r="O290" s="39">
        <v>471</v>
      </c>
      <c r="BP290" s="33"/>
      <c r="BQ290" s="41" t="s">
        <v>419</v>
      </c>
    </row>
    <row r="291" spans="1:69" s="3" customFormat="1" ht="15" x14ac:dyDescent="0.25">
      <c r="A291" s="42"/>
      <c r="B291" s="43"/>
      <c r="C291" s="44" t="s">
        <v>4907</v>
      </c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6"/>
      <c r="BP291" s="33"/>
      <c r="BQ291" s="41"/>
    </row>
    <row r="292" spans="1:69" s="3" customFormat="1" ht="15" x14ac:dyDescent="0.25">
      <c r="A292" s="47"/>
      <c r="B292" s="48"/>
      <c r="C292" s="48"/>
      <c r="D292" s="48"/>
      <c r="E292" s="49" t="s">
        <v>4908</v>
      </c>
      <c r="F292" s="49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4909</v>
      </c>
      <c r="F293" s="49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47</v>
      </c>
      <c r="F294" s="49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BP294" s="33"/>
      <c r="BQ294" s="41"/>
    </row>
    <row r="295" spans="1:69" s="3" customFormat="1" ht="67.5" x14ac:dyDescent="0.25">
      <c r="A295" s="35" t="s">
        <v>623</v>
      </c>
      <c r="B295" s="36" t="s">
        <v>1734</v>
      </c>
      <c r="C295" s="432" t="s">
        <v>3244</v>
      </c>
      <c r="D295" s="432"/>
      <c r="E295" s="432"/>
      <c r="F295" s="3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BP295" s="33"/>
      <c r="BQ295" s="41" t="s">
        <v>3244</v>
      </c>
    </row>
    <row r="296" spans="1:69" s="3" customFormat="1" ht="67.5" x14ac:dyDescent="0.25">
      <c r="A296" s="35" t="s">
        <v>627</v>
      </c>
      <c r="B296" s="36" t="s">
        <v>1769</v>
      </c>
      <c r="C296" s="432" t="s">
        <v>3246</v>
      </c>
      <c r="D296" s="432"/>
      <c r="E296" s="432"/>
      <c r="F296" s="3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BP296" s="33"/>
      <c r="BQ296" s="41" t="s">
        <v>3246</v>
      </c>
    </row>
    <row r="297" spans="1:69" s="3" customFormat="1" ht="67.5" x14ac:dyDescent="0.25">
      <c r="A297" s="35" t="s">
        <v>629</v>
      </c>
      <c r="B297" s="36" t="s">
        <v>1778</v>
      </c>
      <c r="C297" s="432" t="s">
        <v>3247</v>
      </c>
      <c r="D297" s="432"/>
      <c r="E297" s="432"/>
      <c r="F297" s="3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BP297" s="33"/>
      <c r="BQ297" s="41" t="s">
        <v>3247</v>
      </c>
    </row>
    <row r="298" spans="1:69" s="3" customFormat="1" ht="67.5" x14ac:dyDescent="0.25">
      <c r="A298" s="35" t="s">
        <v>633</v>
      </c>
      <c r="B298" s="36" t="s">
        <v>1801</v>
      </c>
      <c r="C298" s="432" t="s">
        <v>3248</v>
      </c>
      <c r="D298" s="432"/>
      <c r="E298" s="432"/>
      <c r="F298" s="3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BP298" s="33"/>
      <c r="BQ298" s="41" t="s">
        <v>3248</v>
      </c>
    </row>
    <row r="299" spans="1:69" s="3" customFormat="1" ht="67.5" x14ac:dyDescent="0.25">
      <c r="A299" s="35" t="s">
        <v>636</v>
      </c>
      <c r="B299" s="36" t="s">
        <v>1778</v>
      </c>
      <c r="C299" s="432" t="s">
        <v>1822</v>
      </c>
      <c r="D299" s="432"/>
      <c r="E299" s="432"/>
      <c r="F299" s="3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BP299" s="33"/>
      <c r="BQ299" s="41" t="s">
        <v>1822</v>
      </c>
    </row>
    <row r="300" spans="1:69" s="3" customFormat="1" ht="67.5" x14ac:dyDescent="0.25">
      <c r="A300" s="35" t="s">
        <v>641</v>
      </c>
      <c r="B300" s="36" t="s">
        <v>1757</v>
      </c>
      <c r="C300" s="432" t="s">
        <v>1758</v>
      </c>
      <c r="D300" s="432"/>
      <c r="E300" s="432"/>
      <c r="F300" s="35" t="s">
        <v>238</v>
      </c>
      <c r="G300" s="38">
        <v>6.2</v>
      </c>
      <c r="H300" s="39" t="s">
        <v>1759</v>
      </c>
      <c r="I300" s="39" t="s">
        <v>1760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4910</v>
      </c>
      <c r="O300" s="39">
        <v>32004</v>
      </c>
      <c r="BP300" s="33"/>
      <c r="BQ300" s="41" t="s">
        <v>1758</v>
      </c>
    </row>
    <row r="301" spans="1:69" s="3" customFormat="1" ht="15" x14ac:dyDescent="0.25">
      <c r="A301" s="42"/>
      <c r="B301" s="43"/>
      <c r="C301" s="44" t="s">
        <v>4911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4912</v>
      </c>
      <c r="F302" s="49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BP302" s="33"/>
      <c r="BQ302" s="41"/>
    </row>
    <row r="303" spans="1:69" s="3" customFormat="1" ht="15" x14ac:dyDescent="0.25">
      <c r="A303" s="47"/>
      <c r="B303" s="48"/>
      <c r="C303" s="48"/>
      <c r="D303" s="48"/>
      <c r="E303" s="49" t="s">
        <v>4913</v>
      </c>
      <c r="F303" s="49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BP304" s="33"/>
      <c r="BQ304" s="41"/>
    </row>
    <row r="305" spans="1:69" s="3" customFormat="1" ht="67.5" x14ac:dyDescent="0.25">
      <c r="A305" s="35" t="s">
        <v>644</v>
      </c>
      <c r="B305" s="36" t="s">
        <v>2281</v>
      </c>
      <c r="C305" s="432" t="s">
        <v>4183</v>
      </c>
      <c r="D305" s="432"/>
      <c r="E305" s="432"/>
      <c r="F305" s="3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BP305" s="33"/>
      <c r="BQ305" s="41" t="s">
        <v>4183</v>
      </c>
    </row>
    <row r="306" spans="1:69" s="3" customFormat="1" ht="15" x14ac:dyDescent="0.25">
      <c r="A306" s="42"/>
      <c r="B306" s="43"/>
      <c r="C306" s="44" t="s">
        <v>2531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</row>
    <row r="307" spans="1:69" s="3" customFormat="1" ht="67.5" x14ac:dyDescent="0.25">
      <c r="A307" s="35" t="s">
        <v>647</v>
      </c>
      <c r="B307" s="36" t="s">
        <v>2281</v>
      </c>
      <c r="C307" s="432" t="s">
        <v>4914</v>
      </c>
      <c r="D307" s="432"/>
      <c r="E307" s="432"/>
      <c r="F307" s="3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BP307" s="33"/>
      <c r="BQ307" s="41" t="s">
        <v>4914</v>
      </c>
    </row>
    <row r="308" spans="1:69" s="3" customFormat="1" ht="15" x14ac:dyDescent="0.25">
      <c r="A308" s="42"/>
      <c r="B308" s="43"/>
      <c r="C308" s="44" t="s">
        <v>4915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67.5" x14ac:dyDescent="0.25">
      <c r="A309" s="35" t="s">
        <v>652</v>
      </c>
      <c r="B309" s="36" t="s">
        <v>2824</v>
      </c>
      <c r="C309" s="432" t="s">
        <v>2825</v>
      </c>
      <c r="D309" s="432"/>
      <c r="E309" s="432"/>
      <c r="F309" s="35" t="s">
        <v>238</v>
      </c>
      <c r="G309" s="38">
        <v>0.1</v>
      </c>
      <c r="H309" s="39" t="s">
        <v>2826</v>
      </c>
      <c r="I309" s="39" t="s">
        <v>2827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4916</v>
      </c>
      <c r="O309" s="39">
        <v>517</v>
      </c>
      <c r="BP309" s="33"/>
      <c r="BQ309" s="41" t="s">
        <v>2825</v>
      </c>
    </row>
    <row r="310" spans="1:69" s="3" customFormat="1" ht="15" x14ac:dyDescent="0.25">
      <c r="A310" s="42"/>
      <c r="B310" s="43"/>
      <c r="C310" s="44" t="s">
        <v>1286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4917</v>
      </c>
      <c r="F311" s="49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4918</v>
      </c>
      <c r="F312" s="49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BP313" s="33"/>
      <c r="BQ313" s="41"/>
    </row>
    <row r="314" spans="1:69" s="3" customFormat="1" ht="67.5" x14ac:dyDescent="0.25">
      <c r="A314" s="35" t="s">
        <v>660</v>
      </c>
      <c r="B314" s="36" t="s">
        <v>2281</v>
      </c>
      <c r="C314" s="432" t="s">
        <v>3052</v>
      </c>
      <c r="D314" s="432"/>
      <c r="E314" s="432"/>
      <c r="F314" s="3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BP314" s="33"/>
      <c r="BQ314" s="41" t="s">
        <v>3052</v>
      </c>
    </row>
    <row r="315" spans="1:69" s="3" customFormat="1" ht="15" x14ac:dyDescent="0.25">
      <c r="A315" s="42"/>
      <c r="B315" s="43"/>
      <c r="C315" s="44" t="s">
        <v>1336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662</v>
      </c>
      <c r="B316" s="36" t="s">
        <v>2286</v>
      </c>
      <c r="C316" s="432" t="s">
        <v>1774</v>
      </c>
      <c r="D316" s="432"/>
      <c r="E316" s="432"/>
      <c r="F316" s="3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BP316" s="33"/>
      <c r="BQ316" s="41" t="s">
        <v>1774</v>
      </c>
    </row>
    <row r="317" spans="1:69" s="3" customFormat="1" ht="67.5" x14ac:dyDescent="0.25">
      <c r="A317" s="35" t="s">
        <v>669</v>
      </c>
      <c r="B317" s="36" t="s">
        <v>1771</v>
      </c>
      <c r="C317" s="432" t="s">
        <v>2779</v>
      </c>
      <c r="D317" s="432"/>
      <c r="E317" s="432"/>
      <c r="F317" s="3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BP317" s="33"/>
      <c r="BQ317" s="41" t="s">
        <v>2779</v>
      </c>
    </row>
    <row r="318" spans="1:69" s="3" customFormat="1" ht="67.5" x14ac:dyDescent="0.25">
      <c r="A318" s="35" t="s">
        <v>671</v>
      </c>
      <c r="B318" s="36" t="s">
        <v>1911</v>
      </c>
      <c r="C318" s="432" t="s">
        <v>3321</v>
      </c>
      <c r="D318" s="432"/>
      <c r="E318" s="432"/>
      <c r="F318" s="3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BP318" s="33"/>
      <c r="BQ318" s="41" t="s">
        <v>3321</v>
      </c>
    </row>
    <row r="319" spans="1:69" s="3" customFormat="1" ht="67.5" x14ac:dyDescent="0.25">
      <c r="A319" s="35" t="s">
        <v>674</v>
      </c>
      <c r="B319" s="36" t="s">
        <v>1911</v>
      </c>
      <c r="C319" s="432" t="s">
        <v>3322</v>
      </c>
      <c r="D319" s="432"/>
      <c r="E319" s="432"/>
      <c r="F319" s="3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BP319" s="33"/>
      <c r="BQ319" s="41" t="s">
        <v>3322</v>
      </c>
    </row>
    <row r="320" spans="1:69" s="3" customFormat="1" ht="67.5" x14ac:dyDescent="0.25">
      <c r="A320" s="35" t="s">
        <v>683</v>
      </c>
      <c r="B320" s="36" t="s">
        <v>1741</v>
      </c>
      <c r="C320" s="432" t="s">
        <v>1784</v>
      </c>
      <c r="D320" s="432"/>
      <c r="E320" s="432"/>
      <c r="F320" s="3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BP320" s="33"/>
      <c r="BQ320" s="41" t="s">
        <v>1784</v>
      </c>
    </row>
    <row r="321" spans="1:71" s="3" customFormat="1" ht="67.5" x14ac:dyDescent="0.25">
      <c r="A321" s="35" t="s">
        <v>685</v>
      </c>
      <c r="B321" s="36" t="s">
        <v>1743</v>
      </c>
      <c r="C321" s="432" t="s">
        <v>3258</v>
      </c>
      <c r="D321" s="432"/>
      <c r="E321" s="432"/>
      <c r="F321" s="3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BP321" s="33"/>
      <c r="BQ321" s="41" t="s">
        <v>3258</v>
      </c>
    </row>
    <row r="322" spans="1:71" s="3" customFormat="1" ht="67.5" x14ac:dyDescent="0.25">
      <c r="A322" s="35" t="s">
        <v>688</v>
      </c>
      <c r="B322" s="36" t="s">
        <v>1737</v>
      </c>
      <c r="C322" s="432" t="s">
        <v>3259</v>
      </c>
      <c r="D322" s="432"/>
      <c r="E322" s="432"/>
      <c r="F322" s="3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BP322" s="33"/>
      <c r="BQ322" s="41" t="s">
        <v>3259</v>
      </c>
    </row>
    <row r="323" spans="1:71" s="3" customFormat="1" ht="67.5" x14ac:dyDescent="0.25">
      <c r="A323" s="35" t="s">
        <v>690</v>
      </c>
      <c r="B323" s="36" t="s">
        <v>4184</v>
      </c>
      <c r="C323" s="432" t="s">
        <v>2839</v>
      </c>
      <c r="D323" s="432"/>
      <c r="E323" s="432"/>
      <c r="F323" s="3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BP323" s="33"/>
      <c r="BQ323" s="41" t="s">
        <v>2839</v>
      </c>
    </row>
    <row r="324" spans="1:71" s="3" customFormat="1" ht="67.5" x14ac:dyDescent="0.25">
      <c r="A324" s="35" t="s">
        <v>695</v>
      </c>
      <c r="B324" s="36" t="s">
        <v>2838</v>
      </c>
      <c r="C324" s="432" t="s">
        <v>3261</v>
      </c>
      <c r="D324" s="432"/>
      <c r="E324" s="432"/>
      <c r="F324" s="3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BP324" s="33"/>
      <c r="BQ324" s="41" t="s">
        <v>3261</v>
      </c>
    </row>
    <row r="325" spans="1:71" s="3" customFormat="1" ht="67.5" x14ac:dyDescent="0.25">
      <c r="A325" s="35" t="s">
        <v>698</v>
      </c>
      <c r="B325" s="36" t="s">
        <v>2838</v>
      </c>
      <c r="C325" s="432" t="s">
        <v>3262</v>
      </c>
      <c r="D325" s="432"/>
      <c r="E325" s="432"/>
      <c r="F325" s="3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BP325" s="33"/>
      <c r="BQ325" s="41" t="s">
        <v>3262</v>
      </c>
    </row>
    <row r="326" spans="1:71" s="3" customFormat="1" ht="67.5" x14ac:dyDescent="0.25">
      <c r="A326" s="35" t="s">
        <v>700</v>
      </c>
      <c r="B326" s="36" t="s">
        <v>1778</v>
      </c>
      <c r="C326" s="432" t="s">
        <v>1884</v>
      </c>
      <c r="D326" s="432"/>
      <c r="E326" s="432"/>
      <c r="F326" s="3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BP326" s="33"/>
      <c r="BQ326" s="41" t="s">
        <v>1884</v>
      </c>
    </row>
    <row r="327" spans="1:71" s="3" customFormat="1" ht="67.5" x14ac:dyDescent="0.25">
      <c r="A327" s="35" t="s">
        <v>702</v>
      </c>
      <c r="B327" s="36" t="s">
        <v>870</v>
      </c>
      <c r="C327" s="432" t="s">
        <v>871</v>
      </c>
      <c r="D327" s="432"/>
      <c r="E327" s="432"/>
      <c r="F327" s="3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4888</v>
      </c>
      <c r="O327" s="39">
        <v>596</v>
      </c>
      <c r="BP327" s="33"/>
      <c r="BQ327" s="41" t="s">
        <v>871</v>
      </c>
    </row>
    <row r="328" spans="1:71" s="3" customFormat="1" ht="15" x14ac:dyDescent="0.25">
      <c r="A328" s="42"/>
      <c r="B328" s="43"/>
      <c r="C328" s="44" t="s">
        <v>1544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71" s="3" customFormat="1" ht="15" x14ac:dyDescent="0.25">
      <c r="A329" s="47"/>
      <c r="B329" s="48"/>
      <c r="C329" s="48"/>
      <c r="D329" s="48"/>
      <c r="E329" s="49" t="s">
        <v>4889</v>
      </c>
      <c r="F329" s="49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BP329" s="33"/>
      <c r="BQ329" s="41"/>
    </row>
    <row r="330" spans="1:71" s="3" customFormat="1" ht="15" x14ac:dyDescent="0.25">
      <c r="A330" s="47"/>
      <c r="B330" s="48"/>
      <c r="C330" s="48"/>
      <c r="D330" s="48"/>
      <c r="E330" s="49" t="s">
        <v>4890</v>
      </c>
      <c r="F330" s="49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BP330" s="33"/>
      <c r="BQ330" s="41"/>
    </row>
    <row r="331" spans="1:71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BP331" s="33"/>
      <c r="BQ331" s="41"/>
    </row>
    <row r="332" spans="1:71" s="3" customFormat="1" ht="67.5" x14ac:dyDescent="0.25">
      <c r="A332" s="35" t="s">
        <v>705</v>
      </c>
      <c r="B332" s="36" t="s">
        <v>1755</v>
      </c>
      <c r="C332" s="432" t="s">
        <v>3485</v>
      </c>
      <c r="D332" s="432"/>
      <c r="E332" s="432"/>
      <c r="F332" s="3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BP332" s="33"/>
      <c r="BQ332" s="41" t="s">
        <v>3485</v>
      </c>
    </row>
    <row r="333" spans="1:71" s="3" customFormat="1" ht="15" x14ac:dyDescent="0.25">
      <c r="A333" s="42"/>
      <c r="B333" s="43"/>
      <c r="C333" s="44" t="s">
        <v>3014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71" s="3" customFormat="1" ht="22.5" x14ac:dyDescent="0.25">
      <c r="A334" s="440" t="s">
        <v>938</v>
      </c>
      <c r="B334" s="441"/>
      <c r="C334" s="441"/>
      <c r="D334" s="441"/>
      <c r="E334" s="441"/>
      <c r="F334" s="441"/>
      <c r="G334" s="441"/>
      <c r="H334" s="441"/>
      <c r="I334" s="441"/>
      <c r="J334" s="441"/>
      <c r="K334" s="442"/>
      <c r="L334" s="39">
        <v>36594093</v>
      </c>
      <c r="M334" s="39">
        <v>983738</v>
      </c>
      <c r="N334" s="39" t="s">
        <v>4919</v>
      </c>
      <c r="O334" s="39">
        <v>34922725</v>
      </c>
      <c r="BR334" s="41" t="s">
        <v>938</v>
      </c>
    </row>
    <row r="335" spans="1:71" s="3" customFormat="1" ht="15" x14ac:dyDescent="0.25">
      <c r="A335" s="440" t="s">
        <v>940</v>
      </c>
      <c r="B335" s="441"/>
      <c r="C335" s="441"/>
      <c r="D335" s="441"/>
      <c r="E335" s="441"/>
      <c r="F335" s="441"/>
      <c r="G335" s="441"/>
      <c r="H335" s="441"/>
      <c r="I335" s="441"/>
      <c r="J335" s="441"/>
      <c r="K335" s="442"/>
      <c r="L335" s="39">
        <v>969647</v>
      </c>
      <c r="M335" s="39"/>
      <c r="N335" s="39"/>
      <c r="O335" s="39"/>
      <c r="BR335" s="41" t="s">
        <v>940</v>
      </c>
    </row>
    <row r="336" spans="1:71" s="3" customFormat="1" ht="15" x14ac:dyDescent="0.25">
      <c r="A336" s="437" t="s">
        <v>941</v>
      </c>
      <c r="B336" s="438"/>
      <c r="C336" s="438"/>
      <c r="D336" s="438"/>
      <c r="E336" s="438"/>
      <c r="F336" s="438"/>
      <c r="G336" s="438"/>
      <c r="H336" s="438"/>
      <c r="I336" s="438"/>
      <c r="J336" s="438"/>
      <c r="K336" s="439"/>
      <c r="L336" s="61"/>
      <c r="M336" s="61"/>
      <c r="N336" s="61"/>
      <c r="O336" s="61"/>
      <c r="BR336" s="41"/>
      <c r="BS336" s="2" t="s">
        <v>941</v>
      </c>
    </row>
    <row r="337" spans="1:71" s="3" customFormat="1" ht="15" x14ac:dyDescent="0.25">
      <c r="A337" s="437" t="s">
        <v>4920</v>
      </c>
      <c r="B337" s="438"/>
      <c r="C337" s="438"/>
      <c r="D337" s="438"/>
      <c r="E337" s="438"/>
      <c r="F337" s="438"/>
      <c r="G337" s="438"/>
      <c r="H337" s="438"/>
      <c r="I337" s="438"/>
      <c r="J337" s="438"/>
      <c r="K337" s="439"/>
      <c r="L337" s="61">
        <v>39140</v>
      </c>
      <c r="M337" s="61"/>
      <c r="N337" s="61"/>
      <c r="O337" s="61"/>
      <c r="BR337" s="41"/>
      <c r="BS337" s="2" t="s">
        <v>4920</v>
      </c>
    </row>
    <row r="338" spans="1:71" s="3" customFormat="1" ht="15" x14ac:dyDescent="0.25">
      <c r="A338" s="437" t="s">
        <v>4921</v>
      </c>
      <c r="B338" s="438"/>
      <c r="C338" s="438"/>
      <c r="D338" s="438"/>
      <c r="E338" s="438"/>
      <c r="F338" s="438"/>
      <c r="G338" s="438"/>
      <c r="H338" s="438"/>
      <c r="I338" s="438"/>
      <c r="J338" s="438"/>
      <c r="K338" s="439"/>
      <c r="L338" s="61">
        <v>144875</v>
      </c>
      <c r="M338" s="61"/>
      <c r="N338" s="61"/>
      <c r="O338" s="61"/>
      <c r="BR338" s="41"/>
      <c r="BS338" s="2" t="s">
        <v>4921</v>
      </c>
    </row>
    <row r="339" spans="1:71" s="3" customFormat="1" ht="15" x14ac:dyDescent="0.25">
      <c r="A339" s="437" t="s">
        <v>4922</v>
      </c>
      <c r="B339" s="438"/>
      <c r="C339" s="438"/>
      <c r="D339" s="438"/>
      <c r="E339" s="438"/>
      <c r="F339" s="438"/>
      <c r="G339" s="438"/>
      <c r="H339" s="438"/>
      <c r="I339" s="438"/>
      <c r="J339" s="438"/>
      <c r="K339" s="439"/>
      <c r="L339" s="61">
        <v>785632</v>
      </c>
      <c r="M339" s="61"/>
      <c r="N339" s="61"/>
      <c r="O339" s="61"/>
      <c r="BR339" s="41"/>
      <c r="BS339" s="2" t="s">
        <v>4922</v>
      </c>
    </row>
    <row r="340" spans="1:71" s="3" customFormat="1" ht="15" x14ac:dyDescent="0.25">
      <c r="A340" s="440" t="s">
        <v>945</v>
      </c>
      <c r="B340" s="441"/>
      <c r="C340" s="441"/>
      <c r="D340" s="441"/>
      <c r="E340" s="441"/>
      <c r="F340" s="441"/>
      <c r="G340" s="441"/>
      <c r="H340" s="441"/>
      <c r="I340" s="441"/>
      <c r="J340" s="441"/>
      <c r="K340" s="442"/>
      <c r="L340" s="39">
        <v>511536</v>
      </c>
      <c r="M340" s="39"/>
      <c r="N340" s="39"/>
      <c r="O340" s="39"/>
      <c r="BR340" s="41" t="s">
        <v>945</v>
      </c>
    </row>
    <row r="341" spans="1:71" s="3" customFormat="1" ht="15" x14ac:dyDescent="0.25">
      <c r="A341" s="437" t="s">
        <v>941</v>
      </c>
      <c r="B341" s="438"/>
      <c r="C341" s="438"/>
      <c r="D341" s="438"/>
      <c r="E341" s="438"/>
      <c r="F341" s="438"/>
      <c r="G341" s="438"/>
      <c r="H341" s="438"/>
      <c r="I341" s="438"/>
      <c r="J341" s="438"/>
      <c r="K341" s="439"/>
      <c r="L341" s="61"/>
      <c r="M341" s="61"/>
      <c r="N341" s="61"/>
      <c r="O341" s="61"/>
      <c r="BR341" s="41"/>
      <c r="BS341" s="2" t="s">
        <v>941</v>
      </c>
    </row>
    <row r="342" spans="1:71" s="3" customFormat="1" ht="15" x14ac:dyDescent="0.25">
      <c r="A342" s="437" t="s">
        <v>4923</v>
      </c>
      <c r="B342" s="438"/>
      <c r="C342" s="438"/>
      <c r="D342" s="438"/>
      <c r="E342" s="438"/>
      <c r="F342" s="438"/>
      <c r="G342" s="438"/>
      <c r="H342" s="438"/>
      <c r="I342" s="438"/>
      <c r="J342" s="438"/>
      <c r="K342" s="439"/>
      <c r="L342" s="61">
        <v>17591</v>
      </c>
      <c r="M342" s="61"/>
      <c r="N342" s="61"/>
      <c r="O342" s="61"/>
      <c r="BR342" s="41"/>
      <c r="BS342" s="2" t="s">
        <v>4923</v>
      </c>
    </row>
    <row r="343" spans="1:71" s="3" customFormat="1" ht="15" x14ac:dyDescent="0.25">
      <c r="A343" s="437" t="s">
        <v>4924</v>
      </c>
      <c r="B343" s="438"/>
      <c r="C343" s="438"/>
      <c r="D343" s="438"/>
      <c r="E343" s="438"/>
      <c r="F343" s="438"/>
      <c r="G343" s="438"/>
      <c r="H343" s="438"/>
      <c r="I343" s="438"/>
      <c r="J343" s="438"/>
      <c r="K343" s="439"/>
      <c r="L343" s="61">
        <v>412355</v>
      </c>
      <c r="M343" s="61"/>
      <c r="N343" s="61"/>
      <c r="O343" s="61"/>
      <c r="BR343" s="41"/>
      <c r="BS343" s="2" t="s">
        <v>4924</v>
      </c>
    </row>
    <row r="344" spans="1:71" s="3" customFormat="1" ht="15" x14ac:dyDescent="0.25">
      <c r="A344" s="437" t="s">
        <v>4925</v>
      </c>
      <c r="B344" s="438"/>
      <c r="C344" s="438"/>
      <c r="D344" s="438"/>
      <c r="E344" s="438"/>
      <c r="F344" s="438"/>
      <c r="G344" s="438"/>
      <c r="H344" s="438"/>
      <c r="I344" s="438"/>
      <c r="J344" s="438"/>
      <c r="K344" s="439"/>
      <c r="L344" s="61">
        <v>80825</v>
      </c>
      <c r="M344" s="61"/>
      <c r="N344" s="61"/>
      <c r="O344" s="61"/>
      <c r="BR344" s="41"/>
      <c r="BS344" s="2" t="s">
        <v>4925</v>
      </c>
    </row>
    <row r="345" spans="1:71" s="3" customFormat="1" ht="15" x14ac:dyDescent="0.25">
      <c r="A345" s="437" t="s">
        <v>4926</v>
      </c>
      <c r="B345" s="438"/>
      <c r="C345" s="438"/>
      <c r="D345" s="438"/>
      <c r="E345" s="438"/>
      <c r="F345" s="438"/>
      <c r="G345" s="438"/>
      <c r="H345" s="438"/>
      <c r="I345" s="438"/>
      <c r="J345" s="438"/>
      <c r="K345" s="439"/>
      <c r="L345" s="61">
        <v>765</v>
      </c>
      <c r="M345" s="61"/>
      <c r="N345" s="61"/>
      <c r="O345" s="61"/>
      <c r="BR345" s="41"/>
      <c r="BS345" s="2" t="s">
        <v>4926</v>
      </c>
    </row>
    <row r="346" spans="1:71" s="3" customFormat="1" ht="15" x14ac:dyDescent="0.25">
      <c r="A346" s="440" t="s">
        <v>951</v>
      </c>
      <c r="B346" s="441"/>
      <c r="C346" s="441"/>
      <c r="D346" s="441"/>
      <c r="E346" s="441"/>
      <c r="F346" s="441"/>
      <c r="G346" s="441"/>
      <c r="H346" s="441"/>
      <c r="I346" s="441"/>
      <c r="J346" s="441"/>
      <c r="K346" s="442"/>
      <c r="L346" s="39"/>
      <c r="M346" s="39"/>
      <c r="N346" s="39"/>
      <c r="O346" s="39"/>
      <c r="BR346" s="41" t="s">
        <v>951</v>
      </c>
    </row>
    <row r="347" spans="1:71" s="3" customFormat="1" ht="15" x14ac:dyDescent="0.25">
      <c r="A347" s="437" t="s">
        <v>952</v>
      </c>
      <c r="B347" s="438"/>
      <c r="C347" s="438"/>
      <c r="D347" s="438"/>
      <c r="E347" s="438"/>
      <c r="F347" s="438"/>
      <c r="G347" s="438"/>
      <c r="H347" s="438"/>
      <c r="I347" s="438"/>
      <c r="J347" s="438"/>
      <c r="K347" s="439"/>
      <c r="L347" s="61"/>
      <c r="M347" s="61"/>
      <c r="N347" s="61"/>
      <c r="O347" s="61"/>
      <c r="BR347" s="41"/>
      <c r="BS347" s="2" t="s">
        <v>952</v>
      </c>
    </row>
    <row r="348" spans="1:71" s="3" customFormat="1" ht="15" x14ac:dyDescent="0.25">
      <c r="A348" s="437" t="s">
        <v>2007</v>
      </c>
      <c r="B348" s="438"/>
      <c r="C348" s="438"/>
      <c r="D348" s="438"/>
      <c r="E348" s="438"/>
      <c r="F348" s="438"/>
      <c r="G348" s="438"/>
      <c r="H348" s="438"/>
      <c r="I348" s="438"/>
      <c r="J348" s="438"/>
      <c r="K348" s="439"/>
      <c r="L348" s="61"/>
      <c r="M348" s="61"/>
      <c r="N348" s="61"/>
      <c r="O348" s="61"/>
      <c r="BR348" s="41"/>
      <c r="BS348" s="2" t="s">
        <v>2007</v>
      </c>
    </row>
    <row r="349" spans="1:71" s="3" customFormat="1" ht="23.25" x14ac:dyDescent="0.25">
      <c r="A349" s="437" t="s">
        <v>4927</v>
      </c>
      <c r="B349" s="438"/>
      <c r="C349" s="438"/>
      <c r="D349" s="438"/>
      <c r="E349" s="438"/>
      <c r="F349" s="438"/>
      <c r="G349" s="438"/>
      <c r="H349" s="438"/>
      <c r="I349" s="438"/>
      <c r="J349" s="438"/>
      <c r="K349" s="439"/>
      <c r="L349" s="61">
        <v>34799739</v>
      </c>
      <c r="M349" s="61"/>
      <c r="N349" s="61"/>
      <c r="O349" s="61">
        <v>34799739</v>
      </c>
      <c r="BR349" s="41"/>
      <c r="BS349" s="2" t="s">
        <v>4927</v>
      </c>
    </row>
    <row r="350" spans="1:71" s="3" customFormat="1" ht="15" x14ac:dyDescent="0.25">
      <c r="A350" s="437" t="s">
        <v>953</v>
      </c>
      <c r="B350" s="438"/>
      <c r="C350" s="438"/>
      <c r="D350" s="438"/>
      <c r="E350" s="438"/>
      <c r="F350" s="438"/>
      <c r="G350" s="438"/>
      <c r="H350" s="438"/>
      <c r="I350" s="438"/>
      <c r="J350" s="438"/>
      <c r="K350" s="439"/>
      <c r="L350" s="61"/>
      <c r="M350" s="61"/>
      <c r="N350" s="61"/>
      <c r="O350" s="61"/>
      <c r="BR350" s="41"/>
      <c r="BS350" s="2" t="s">
        <v>953</v>
      </c>
    </row>
    <row r="351" spans="1:71" s="3" customFormat="1" ht="15" x14ac:dyDescent="0.25">
      <c r="A351" s="437" t="s">
        <v>4613</v>
      </c>
      <c r="B351" s="438"/>
      <c r="C351" s="438"/>
      <c r="D351" s="438"/>
      <c r="E351" s="438"/>
      <c r="F351" s="438"/>
      <c r="G351" s="438"/>
      <c r="H351" s="438"/>
      <c r="I351" s="438"/>
      <c r="J351" s="438"/>
      <c r="K351" s="439"/>
      <c r="L351" s="61">
        <v>1681</v>
      </c>
      <c r="M351" s="61">
        <v>1390</v>
      </c>
      <c r="N351" s="61">
        <v>291</v>
      </c>
      <c r="O351" s="61"/>
      <c r="BR351" s="41"/>
      <c r="BS351" s="2" t="s">
        <v>4613</v>
      </c>
    </row>
    <row r="352" spans="1:71" s="3" customFormat="1" ht="15" x14ac:dyDescent="0.25">
      <c r="A352" s="437" t="s">
        <v>4928</v>
      </c>
      <c r="B352" s="438"/>
      <c r="C352" s="438"/>
      <c r="D352" s="438"/>
      <c r="E352" s="438"/>
      <c r="F352" s="438"/>
      <c r="G352" s="438"/>
      <c r="H352" s="438"/>
      <c r="I352" s="438"/>
      <c r="J352" s="438"/>
      <c r="K352" s="439"/>
      <c r="L352" s="61">
        <v>1348</v>
      </c>
      <c r="M352" s="61"/>
      <c r="N352" s="61"/>
      <c r="O352" s="61"/>
      <c r="BR352" s="41"/>
      <c r="BS352" s="2" t="s">
        <v>4928</v>
      </c>
    </row>
    <row r="353" spans="1:71" s="3" customFormat="1" ht="15" x14ac:dyDescent="0.25">
      <c r="A353" s="437" t="s">
        <v>4929</v>
      </c>
      <c r="B353" s="438"/>
      <c r="C353" s="438"/>
      <c r="D353" s="438"/>
      <c r="E353" s="438"/>
      <c r="F353" s="438"/>
      <c r="G353" s="438"/>
      <c r="H353" s="438"/>
      <c r="I353" s="438"/>
      <c r="J353" s="438"/>
      <c r="K353" s="439"/>
      <c r="L353" s="61">
        <v>765</v>
      </c>
      <c r="M353" s="61"/>
      <c r="N353" s="61"/>
      <c r="O353" s="61"/>
      <c r="BR353" s="41"/>
      <c r="BS353" s="2" t="s">
        <v>4929</v>
      </c>
    </row>
    <row r="354" spans="1:71" s="3" customFormat="1" ht="15" x14ac:dyDescent="0.25">
      <c r="A354" s="437" t="s">
        <v>957</v>
      </c>
      <c r="B354" s="438"/>
      <c r="C354" s="438"/>
      <c r="D354" s="438"/>
      <c r="E354" s="438"/>
      <c r="F354" s="438"/>
      <c r="G354" s="438"/>
      <c r="H354" s="438"/>
      <c r="I354" s="438"/>
      <c r="J354" s="438"/>
      <c r="K354" s="439"/>
      <c r="L354" s="61">
        <v>3794</v>
      </c>
      <c r="M354" s="61"/>
      <c r="N354" s="61"/>
      <c r="O354" s="61"/>
      <c r="BR354" s="41"/>
      <c r="BS354" s="2" t="s">
        <v>957</v>
      </c>
    </row>
    <row r="355" spans="1:71" s="3" customFormat="1" ht="15" x14ac:dyDescent="0.25">
      <c r="A355" s="437" t="s">
        <v>2012</v>
      </c>
      <c r="B355" s="438"/>
      <c r="C355" s="438"/>
      <c r="D355" s="438"/>
      <c r="E355" s="438"/>
      <c r="F355" s="438"/>
      <c r="G355" s="438"/>
      <c r="H355" s="438"/>
      <c r="I355" s="438"/>
      <c r="J355" s="438"/>
      <c r="K355" s="439"/>
      <c r="L355" s="61"/>
      <c r="M355" s="61"/>
      <c r="N355" s="61"/>
      <c r="O355" s="61"/>
      <c r="BR355" s="41"/>
      <c r="BS355" s="2" t="s">
        <v>2012</v>
      </c>
    </row>
    <row r="356" spans="1:71" s="3" customFormat="1" ht="15" x14ac:dyDescent="0.25">
      <c r="A356" s="437" t="s">
        <v>4930</v>
      </c>
      <c r="B356" s="438"/>
      <c r="C356" s="438"/>
      <c r="D356" s="438"/>
      <c r="E356" s="438"/>
      <c r="F356" s="438"/>
      <c r="G356" s="438"/>
      <c r="H356" s="438"/>
      <c r="I356" s="438"/>
      <c r="J356" s="438"/>
      <c r="K356" s="439"/>
      <c r="L356" s="61">
        <v>43977</v>
      </c>
      <c r="M356" s="61">
        <v>43977</v>
      </c>
      <c r="N356" s="61"/>
      <c r="O356" s="61"/>
      <c r="BR356" s="41"/>
      <c r="BS356" s="2" t="s">
        <v>4930</v>
      </c>
    </row>
    <row r="357" spans="1:71" s="3" customFormat="1" ht="15" x14ac:dyDescent="0.25">
      <c r="A357" s="437" t="s">
        <v>4931</v>
      </c>
      <c r="B357" s="438"/>
      <c r="C357" s="438"/>
      <c r="D357" s="438"/>
      <c r="E357" s="438"/>
      <c r="F357" s="438"/>
      <c r="G357" s="438"/>
      <c r="H357" s="438"/>
      <c r="I357" s="438"/>
      <c r="J357" s="438"/>
      <c r="K357" s="439"/>
      <c r="L357" s="61">
        <v>39140</v>
      </c>
      <c r="M357" s="61"/>
      <c r="N357" s="61"/>
      <c r="O357" s="61"/>
      <c r="BR357" s="41"/>
      <c r="BS357" s="2" t="s">
        <v>4931</v>
      </c>
    </row>
    <row r="358" spans="1:71" s="3" customFormat="1" ht="15" x14ac:dyDescent="0.25">
      <c r="A358" s="437" t="s">
        <v>4932</v>
      </c>
      <c r="B358" s="438"/>
      <c r="C358" s="438"/>
      <c r="D358" s="438"/>
      <c r="E358" s="438"/>
      <c r="F358" s="438"/>
      <c r="G358" s="438"/>
      <c r="H358" s="438"/>
      <c r="I358" s="438"/>
      <c r="J358" s="438"/>
      <c r="K358" s="439"/>
      <c r="L358" s="61">
        <v>17591</v>
      </c>
      <c r="M358" s="61"/>
      <c r="N358" s="61"/>
      <c r="O358" s="61"/>
      <c r="BR358" s="41"/>
      <c r="BS358" s="2" t="s">
        <v>4932</v>
      </c>
    </row>
    <row r="359" spans="1:71" s="3" customFormat="1" ht="15" x14ac:dyDescent="0.25">
      <c r="A359" s="437" t="s">
        <v>957</v>
      </c>
      <c r="B359" s="438"/>
      <c r="C359" s="438"/>
      <c r="D359" s="438"/>
      <c r="E359" s="438"/>
      <c r="F359" s="438"/>
      <c r="G359" s="438"/>
      <c r="H359" s="438"/>
      <c r="I359" s="438"/>
      <c r="J359" s="438"/>
      <c r="K359" s="439"/>
      <c r="L359" s="61">
        <v>100708</v>
      </c>
      <c r="M359" s="61"/>
      <c r="N359" s="61"/>
      <c r="O359" s="61"/>
      <c r="BR359" s="41"/>
      <c r="BS359" s="2" t="s">
        <v>957</v>
      </c>
    </row>
    <row r="360" spans="1:71" s="3" customFormat="1" ht="15" x14ac:dyDescent="0.25">
      <c r="A360" s="437" t="s">
        <v>958</v>
      </c>
      <c r="B360" s="438"/>
      <c r="C360" s="438"/>
      <c r="D360" s="438"/>
      <c r="E360" s="438"/>
      <c r="F360" s="438"/>
      <c r="G360" s="438"/>
      <c r="H360" s="438"/>
      <c r="I360" s="438"/>
      <c r="J360" s="438"/>
      <c r="K360" s="439"/>
      <c r="L360" s="61">
        <v>34904241</v>
      </c>
      <c r="M360" s="61"/>
      <c r="N360" s="61"/>
      <c r="O360" s="61"/>
      <c r="BR360" s="41"/>
      <c r="BS360" s="2" t="s">
        <v>958</v>
      </c>
    </row>
    <row r="361" spans="1:71" s="3" customFormat="1" ht="15" x14ac:dyDescent="0.25">
      <c r="A361" s="437" t="s">
        <v>959</v>
      </c>
      <c r="B361" s="438"/>
      <c r="C361" s="438"/>
      <c r="D361" s="438"/>
      <c r="E361" s="438"/>
      <c r="F361" s="438"/>
      <c r="G361" s="438"/>
      <c r="H361" s="438"/>
      <c r="I361" s="438"/>
      <c r="J361" s="438"/>
      <c r="K361" s="439"/>
      <c r="L361" s="61"/>
      <c r="M361" s="61"/>
      <c r="N361" s="61"/>
      <c r="O361" s="61"/>
      <c r="BR361" s="41"/>
      <c r="BS361" s="2" t="s">
        <v>959</v>
      </c>
    </row>
    <row r="362" spans="1:71" s="3" customFormat="1" ht="15" x14ac:dyDescent="0.25">
      <c r="A362" s="437" t="s">
        <v>960</v>
      </c>
      <c r="B362" s="438"/>
      <c r="C362" s="438"/>
      <c r="D362" s="438"/>
      <c r="E362" s="438"/>
      <c r="F362" s="438"/>
      <c r="G362" s="438"/>
      <c r="H362" s="438"/>
      <c r="I362" s="438"/>
      <c r="J362" s="438"/>
      <c r="K362" s="439"/>
      <c r="L362" s="61"/>
      <c r="M362" s="61"/>
      <c r="N362" s="61"/>
      <c r="O362" s="61"/>
      <c r="BR362" s="41"/>
      <c r="BS362" s="2" t="s">
        <v>960</v>
      </c>
    </row>
    <row r="363" spans="1:71" s="3" customFormat="1" ht="22.5" x14ac:dyDescent="0.25">
      <c r="A363" s="437" t="s">
        <v>4933</v>
      </c>
      <c r="B363" s="438"/>
      <c r="C363" s="438"/>
      <c r="D363" s="438"/>
      <c r="E363" s="438"/>
      <c r="F363" s="438"/>
      <c r="G363" s="438"/>
      <c r="H363" s="438"/>
      <c r="I363" s="438"/>
      <c r="J363" s="438"/>
      <c r="K363" s="439"/>
      <c r="L363" s="61">
        <v>1055740</v>
      </c>
      <c r="M363" s="61">
        <v>785871</v>
      </c>
      <c r="N363" s="61" t="s">
        <v>4934</v>
      </c>
      <c r="O363" s="61">
        <v>117183</v>
      </c>
      <c r="BR363" s="41"/>
      <c r="BS363" s="2" t="s">
        <v>4933</v>
      </c>
    </row>
    <row r="364" spans="1:71" s="3" customFormat="1" ht="15" x14ac:dyDescent="0.25">
      <c r="A364" s="437" t="s">
        <v>4935</v>
      </c>
      <c r="B364" s="438"/>
      <c r="C364" s="438"/>
      <c r="D364" s="438"/>
      <c r="E364" s="438"/>
      <c r="F364" s="438"/>
      <c r="G364" s="438"/>
      <c r="H364" s="438"/>
      <c r="I364" s="438"/>
      <c r="J364" s="438"/>
      <c r="K364" s="439"/>
      <c r="L364" s="61">
        <v>784284</v>
      </c>
      <c r="M364" s="61"/>
      <c r="N364" s="61"/>
      <c r="O364" s="61"/>
      <c r="BR364" s="41"/>
      <c r="BS364" s="2" t="s">
        <v>4935</v>
      </c>
    </row>
    <row r="365" spans="1:71" s="3" customFormat="1" ht="15" x14ac:dyDescent="0.25">
      <c r="A365" s="437" t="s">
        <v>4936</v>
      </c>
      <c r="B365" s="438"/>
      <c r="C365" s="438"/>
      <c r="D365" s="438"/>
      <c r="E365" s="438"/>
      <c r="F365" s="438"/>
      <c r="G365" s="438"/>
      <c r="H365" s="438"/>
      <c r="I365" s="438"/>
      <c r="J365" s="438"/>
      <c r="K365" s="439"/>
      <c r="L365" s="61">
        <v>412355</v>
      </c>
      <c r="M365" s="61"/>
      <c r="N365" s="61"/>
      <c r="O365" s="61"/>
      <c r="BR365" s="41"/>
      <c r="BS365" s="2" t="s">
        <v>4936</v>
      </c>
    </row>
    <row r="366" spans="1:71" s="3" customFormat="1" ht="15" x14ac:dyDescent="0.25">
      <c r="A366" s="437" t="s">
        <v>957</v>
      </c>
      <c r="B366" s="438"/>
      <c r="C366" s="438"/>
      <c r="D366" s="438"/>
      <c r="E366" s="438"/>
      <c r="F366" s="438"/>
      <c r="G366" s="438"/>
      <c r="H366" s="438"/>
      <c r="I366" s="438"/>
      <c r="J366" s="438"/>
      <c r="K366" s="439"/>
      <c r="L366" s="61">
        <v>2252379</v>
      </c>
      <c r="M366" s="61"/>
      <c r="N366" s="61"/>
      <c r="O366" s="61"/>
      <c r="BR366" s="41"/>
      <c r="BS366" s="2" t="s">
        <v>957</v>
      </c>
    </row>
    <row r="367" spans="1:71" s="3" customFormat="1" ht="15" x14ac:dyDescent="0.25">
      <c r="A367" s="437" t="s">
        <v>979</v>
      </c>
      <c r="B367" s="438"/>
      <c r="C367" s="438"/>
      <c r="D367" s="438"/>
      <c r="E367" s="438"/>
      <c r="F367" s="438"/>
      <c r="G367" s="438"/>
      <c r="H367" s="438"/>
      <c r="I367" s="438"/>
      <c r="J367" s="438"/>
      <c r="K367" s="439"/>
      <c r="L367" s="61"/>
      <c r="M367" s="61"/>
      <c r="N367" s="61"/>
      <c r="O367" s="61"/>
      <c r="BR367" s="41"/>
      <c r="BS367" s="2" t="s">
        <v>979</v>
      </c>
    </row>
    <row r="368" spans="1:71" s="3" customFormat="1" ht="15" x14ac:dyDescent="0.25">
      <c r="A368" s="437" t="s">
        <v>4937</v>
      </c>
      <c r="B368" s="438"/>
      <c r="C368" s="438"/>
      <c r="D368" s="438"/>
      <c r="E368" s="438"/>
      <c r="F368" s="438"/>
      <c r="G368" s="438"/>
      <c r="H368" s="438"/>
      <c r="I368" s="438"/>
      <c r="J368" s="438"/>
      <c r="K368" s="439"/>
      <c r="L368" s="61">
        <v>158303</v>
      </c>
      <c r="M368" s="61">
        <v>152500</v>
      </c>
      <c r="N368" s="61"/>
      <c r="O368" s="61">
        <v>5803</v>
      </c>
      <c r="BR368" s="41"/>
      <c r="BS368" s="2" t="s">
        <v>4937</v>
      </c>
    </row>
    <row r="369" spans="1:71" s="3" customFormat="1" ht="15" x14ac:dyDescent="0.25">
      <c r="A369" s="437" t="s">
        <v>4938</v>
      </c>
      <c r="B369" s="438"/>
      <c r="C369" s="438"/>
      <c r="D369" s="438"/>
      <c r="E369" s="438"/>
      <c r="F369" s="438"/>
      <c r="G369" s="438"/>
      <c r="H369" s="438"/>
      <c r="I369" s="438"/>
      <c r="J369" s="438"/>
      <c r="K369" s="439"/>
      <c r="L369" s="61">
        <v>144875</v>
      </c>
      <c r="M369" s="61"/>
      <c r="N369" s="61"/>
      <c r="O369" s="61"/>
      <c r="BR369" s="41"/>
      <c r="BS369" s="2" t="s">
        <v>4938</v>
      </c>
    </row>
    <row r="370" spans="1:71" s="3" customFormat="1" ht="15" x14ac:dyDescent="0.25">
      <c r="A370" s="437" t="s">
        <v>4939</v>
      </c>
      <c r="B370" s="438"/>
      <c r="C370" s="438"/>
      <c r="D370" s="438"/>
      <c r="E370" s="438"/>
      <c r="F370" s="438"/>
      <c r="G370" s="438"/>
      <c r="H370" s="438"/>
      <c r="I370" s="438"/>
      <c r="J370" s="438"/>
      <c r="K370" s="439"/>
      <c r="L370" s="61">
        <v>80825</v>
      </c>
      <c r="M370" s="61"/>
      <c r="N370" s="61"/>
      <c r="O370" s="61"/>
      <c r="BR370" s="41"/>
      <c r="BS370" s="2" t="s">
        <v>4939</v>
      </c>
    </row>
    <row r="371" spans="1:71" s="3" customFormat="1" ht="15" x14ac:dyDescent="0.25">
      <c r="A371" s="437" t="s">
        <v>957</v>
      </c>
      <c r="B371" s="438"/>
      <c r="C371" s="438"/>
      <c r="D371" s="438"/>
      <c r="E371" s="438"/>
      <c r="F371" s="438"/>
      <c r="G371" s="438"/>
      <c r="H371" s="438"/>
      <c r="I371" s="438"/>
      <c r="J371" s="438"/>
      <c r="K371" s="439"/>
      <c r="L371" s="61">
        <v>384003</v>
      </c>
      <c r="M371" s="61"/>
      <c r="N371" s="61"/>
      <c r="O371" s="61"/>
      <c r="BR371" s="41"/>
      <c r="BS371" s="2" t="s">
        <v>957</v>
      </c>
    </row>
    <row r="372" spans="1:71" s="3" customFormat="1" ht="15" x14ac:dyDescent="0.25">
      <c r="A372" s="437" t="s">
        <v>958</v>
      </c>
      <c r="B372" s="438"/>
      <c r="C372" s="438"/>
      <c r="D372" s="438"/>
      <c r="E372" s="438"/>
      <c r="F372" s="438"/>
      <c r="G372" s="438"/>
      <c r="H372" s="438"/>
      <c r="I372" s="438"/>
      <c r="J372" s="438"/>
      <c r="K372" s="439"/>
      <c r="L372" s="61">
        <v>2636382</v>
      </c>
      <c r="M372" s="61"/>
      <c r="N372" s="61"/>
      <c r="O372" s="61"/>
      <c r="BR372" s="41"/>
      <c r="BS372" s="2" t="s">
        <v>958</v>
      </c>
    </row>
    <row r="373" spans="1:71" s="3" customFormat="1" ht="15" x14ac:dyDescent="0.25">
      <c r="A373" s="437" t="s">
        <v>983</v>
      </c>
      <c r="B373" s="438"/>
      <c r="C373" s="438"/>
      <c r="D373" s="438"/>
      <c r="E373" s="438"/>
      <c r="F373" s="438"/>
      <c r="G373" s="438"/>
      <c r="H373" s="438"/>
      <c r="I373" s="438"/>
      <c r="J373" s="438"/>
      <c r="K373" s="439"/>
      <c r="L373" s="61"/>
      <c r="M373" s="61"/>
      <c r="N373" s="61"/>
      <c r="O373" s="61"/>
      <c r="BR373" s="41"/>
      <c r="BS373" s="2" t="s">
        <v>983</v>
      </c>
    </row>
    <row r="374" spans="1:71" s="3" customFormat="1" ht="15" x14ac:dyDescent="0.25">
      <c r="A374" s="437" t="s">
        <v>986</v>
      </c>
      <c r="B374" s="438"/>
      <c r="C374" s="438"/>
      <c r="D374" s="438"/>
      <c r="E374" s="438"/>
      <c r="F374" s="438"/>
      <c r="G374" s="438"/>
      <c r="H374" s="438"/>
      <c r="I374" s="438"/>
      <c r="J374" s="438"/>
      <c r="K374" s="439"/>
      <c r="L374" s="61"/>
      <c r="M374" s="61"/>
      <c r="N374" s="61"/>
      <c r="O374" s="61"/>
      <c r="BR374" s="41"/>
      <c r="BS374" s="2" t="s">
        <v>986</v>
      </c>
    </row>
    <row r="375" spans="1:71" s="3" customFormat="1" ht="15" x14ac:dyDescent="0.25">
      <c r="A375" s="437" t="s">
        <v>4940</v>
      </c>
      <c r="B375" s="438"/>
      <c r="C375" s="438"/>
      <c r="D375" s="438"/>
      <c r="E375" s="438"/>
      <c r="F375" s="438"/>
      <c r="G375" s="438"/>
      <c r="H375" s="438"/>
      <c r="I375" s="438"/>
      <c r="J375" s="438"/>
      <c r="K375" s="439"/>
      <c r="L375" s="61">
        <v>534653</v>
      </c>
      <c r="M375" s="61"/>
      <c r="N375" s="61"/>
      <c r="O375" s="61"/>
      <c r="BR375" s="41"/>
      <c r="BS375" s="2" t="s">
        <v>4940</v>
      </c>
    </row>
    <row r="376" spans="1:71" s="3" customFormat="1" ht="15" x14ac:dyDescent="0.25">
      <c r="A376" s="437" t="s">
        <v>958</v>
      </c>
      <c r="B376" s="438"/>
      <c r="C376" s="438"/>
      <c r="D376" s="438"/>
      <c r="E376" s="438"/>
      <c r="F376" s="438"/>
      <c r="G376" s="438"/>
      <c r="H376" s="438"/>
      <c r="I376" s="438"/>
      <c r="J376" s="438"/>
      <c r="K376" s="439"/>
      <c r="L376" s="61">
        <v>534653</v>
      </c>
      <c r="M376" s="61"/>
      <c r="N376" s="61"/>
      <c r="O376" s="61"/>
      <c r="BR376" s="41"/>
      <c r="BS376" s="2" t="s">
        <v>958</v>
      </c>
    </row>
    <row r="377" spans="1:71" s="3" customFormat="1" ht="15" x14ac:dyDescent="0.25">
      <c r="A377" s="437" t="s">
        <v>988</v>
      </c>
      <c r="B377" s="438"/>
      <c r="C377" s="438"/>
      <c r="D377" s="438"/>
      <c r="E377" s="438"/>
      <c r="F377" s="438"/>
      <c r="G377" s="438"/>
      <c r="H377" s="438"/>
      <c r="I377" s="438"/>
      <c r="J377" s="438"/>
      <c r="K377" s="439"/>
      <c r="L377" s="61">
        <v>38075276</v>
      </c>
      <c r="M377" s="61"/>
      <c r="N377" s="61"/>
      <c r="O377" s="61"/>
      <c r="BR377" s="41"/>
      <c r="BS377" s="2" t="s">
        <v>988</v>
      </c>
    </row>
    <row r="378" spans="1:71" s="3" customFormat="1" ht="15" x14ac:dyDescent="0.25">
      <c r="A378" s="437" t="s">
        <v>989</v>
      </c>
      <c r="B378" s="438"/>
      <c r="C378" s="438"/>
      <c r="D378" s="438"/>
      <c r="E378" s="438"/>
      <c r="F378" s="438"/>
      <c r="G378" s="438"/>
      <c r="H378" s="438"/>
      <c r="I378" s="438"/>
      <c r="J378" s="438"/>
      <c r="K378" s="439"/>
      <c r="L378" s="61"/>
      <c r="M378" s="61"/>
      <c r="N378" s="61"/>
      <c r="O378" s="61"/>
      <c r="BR378" s="41"/>
      <c r="BS378" s="2" t="s">
        <v>989</v>
      </c>
    </row>
    <row r="379" spans="1:71" s="3" customFormat="1" ht="15" x14ac:dyDescent="0.25">
      <c r="A379" s="437" t="s">
        <v>1254</v>
      </c>
      <c r="B379" s="438"/>
      <c r="C379" s="438"/>
      <c r="D379" s="438"/>
      <c r="E379" s="438"/>
      <c r="F379" s="438"/>
      <c r="G379" s="438"/>
      <c r="H379" s="438"/>
      <c r="I379" s="438"/>
      <c r="J379" s="438"/>
      <c r="K379" s="439"/>
      <c r="L379" s="61">
        <v>983738</v>
      </c>
      <c r="M379" s="61"/>
      <c r="N379" s="61"/>
      <c r="O379" s="61"/>
      <c r="BR379" s="41"/>
      <c r="BS379" s="2" t="s">
        <v>1254</v>
      </c>
    </row>
    <row r="380" spans="1:71" s="3" customFormat="1" ht="15" x14ac:dyDescent="0.25">
      <c r="A380" s="437" t="s">
        <v>990</v>
      </c>
      <c r="B380" s="438"/>
      <c r="C380" s="438"/>
      <c r="D380" s="438"/>
      <c r="E380" s="438"/>
      <c r="F380" s="438"/>
      <c r="G380" s="438"/>
      <c r="H380" s="438"/>
      <c r="I380" s="438"/>
      <c r="J380" s="438"/>
      <c r="K380" s="439"/>
      <c r="L380" s="61">
        <v>34922725</v>
      </c>
      <c r="M380" s="61"/>
      <c r="N380" s="61"/>
      <c r="O380" s="61"/>
      <c r="BR380" s="41"/>
      <c r="BS380" s="2" t="s">
        <v>990</v>
      </c>
    </row>
    <row r="381" spans="1:71" s="3" customFormat="1" ht="15" x14ac:dyDescent="0.25">
      <c r="A381" s="437" t="s">
        <v>991</v>
      </c>
      <c r="B381" s="438"/>
      <c r="C381" s="438"/>
      <c r="D381" s="438"/>
      <c r="E381" s="438"/>
      <c r="F381" s="438"/>
      <c r="G381" s="438"/>
      <c r="H381" s="438"/>
      <c r="I381" s="438"/>
      <c r="J381" s="438"/>
      <c r="K381" s="439"/>
      <c r="L381" s="61">
        <v>152977</v>
      </c>
      <c r="M381" s="61"/>
      <c r="N381" s="61"/>
      <c r="O381" s="61"/>
      <c r="BR381" s="41"/>
      <c r="BS381" s="2" t="s">
        <v>991</v>
      </c>
    </row>
    <row r="382" spans="1:71" s="3" customFormat="1" ht="15" x14ac:dyDescent="0.25">
      <c r="A382" s="437" t="s">
        <v>1255</v>
      </c>
      <c r="B382" s="438"/>
      <c r="C382" s="438"/>
      <c r="D382" s="438"/>
      <c r="E382" s="438"/>
      <c r="F382" s="438"/>
      <c r="G382" s="438"/>
      <c r="H382" s="438"/>
      <c r="I382" s="438"/>
      <c r="J382" s="438"/>
      <c r="K382" s="439"/>
      <c r="L382" s="61">
        <v>22669</v>
      </c>
      <c r="M382" s="61"/>
      <c r="N382" s="61"/>
      <c r="O382" s="61"/>
      <c r="BR382" s="41"/>
      <c r="BS382" s="2" t="s">
        <v>1255</v>
      </c>
    </row>
    <row r="383" spans="1:71" s="3" customFormat="1" ht="15" x14ac:dyDescent="0.25">
      <c r="A383" s="437" t="s">
        <v>993</v>
      </c>
      <c r="B383" s="438"/>
      <c r="C383" s="438"/>
      <c r="D383" s="438"/>
      <c r="E383" s="438"/>
      <c r="F383" s="438"/>
      <c r="G383" s="438"/>
      <c r="H383" s="438"/>
      <c r="I383" s="438"/>
      <c r="J383" s="438"/>
      <c r="K383" s="439"/>
      <c r="L383" s="61">
        <v>534653</v>
      </c>
      <c r="M383" s="61"/>
      <c r="N383" s="61"/>
      <c r="O383" s="61"/>
      <c r="BR383" s="41"/>
      <c r="BS383" s="2" t="s">
        <v>993</v>
      </c>
    </row>
    <row r="384" spans="1:71" s="3" customFormat="1" ht="15" x14ac:dyDescent="0.25">
      <c r="A384" s="437" t="s">
        <v>994</v>
      </c>
      <c r="B384" s="438"/>
      <c r="C384" s="438"/>
      <c r="D384" s="438"/>
      <c r="E384" s="438"/>
      <c r="F384" s="438"/>
      <c r="G384" s="438"/>
      <c r="H384" s="438"/>
      <c r="I384" s="438"/>
      <c r="J384" s="438"/>
      <c r="K384" s="439"/>
      <c r="L384" s="61">
        <v>969647</v>
      </c>
      <c r="M384" s="61"/>
      <c r="N384" s="61"/>
      <c r="O384" s="61"/>
      <c r="BR384" s="41"/>
      <c r="BS384" s="2" t="s">
        <v>994</v>
      </c>
    </row>
    <row r="385" spans="1:73" s="3" customFormat="1" ht="15" x14ac:dyDescent="0.25">
      <c r="A385" s="437" t="s">
        <v>995</v>
      </c>
      <c r="B385" s="438"/>
      <c r="C385" s="438"/>
      <c r="D385" s="438"/>
      <c r="E385" s="438"/>
      <c r="F385" s="438"/>
      <c r="G385" s="438"/>
      <c r="H385" s="438"/>
      <c r="I385" s="438"/>
      <c r="J385" s="438"/>
      <c r="K385" s="439"/>
      <c r="L385" s="61">
        <v>511536</v>
      </c>
      <c r="M385" s="61"/>
      <c r="N385" s="61"/>
      <c r="O385" s="61"/>
      <c r="BR385" s="41"/>
      <c r="BS385" s="2" t="s">
        <v>995</v>
      </c>
    </row>
    <row r="386" spans="1:73" s="3" customFormat="1" ht="15" x14ac:dyDescent="0.25">
      <c r="A386" s="437" t="s">
        <v>996</v>
      </c>
      <c r="B386" s="438"/>
      <c r="C386" s="438"/>
      <c r="D386" s="438"/>
      <c r="E386" s="438"/>
      <c r="F386" s="438"/>
      <c r="G386" s="438"/>
      <c r="H386" s="438"/>
      <c r="I386" s="438"/>
      <c r="J386" s="438"/>
      <c r="K386" s="439"/>
      <c r="L386" s="61">
        <v>37540623</v>
      </c>
      <c r="M386" s="61"/>
      <c r="N386" s="61"/>
      <c r="O386" s="61"/>
      <c r="BR386" s="41"/>
      <c r="BS386" s="2" t="s">
        <v>996</v>
      </c>
    </row>
    <row r="387" spans="1:73" s="3" customFormat="1" ht="15" x14ac:dyDescent="0.25">
      <c r="A387" s="437" t="s">
        <v>997</v>
      </c>
      <c r="B387" s="438"/>
      <c r="C387" s="438"/>
      <c r="D387" s="438"/>
      <c r="E387" s="438"/>
      <c r="F387" s="438"/>
      <c r="G387" s="438"/>
      <c r="H387" s="438"/>
      <c r="I387" s="438"/>
      <c r="J387" s="438"/>
      <c r="K387" s="439"/>
      <c r="L387" s="61">
        <v>1952112</v>
      </c>
      <c r="M387" s="61"/>
      <c r="N387" s="61"/>
      <c r="O387" s="61"/>
      <c r="BR387" s="41"/>
      <c r="BS387" s="2" t="s">
        <v>997</v>
      </c>
    </row>
    <row r="388" spans="1:73" s="3" customFormat="1" ht="15" x14ac:dyDescent="0.25">
      <c r="A388" s="440" t="s">
        <v>988</v>
      </c>
      <c r="B388" s="441"/>
      <c r="C388" s="441"/>
      <c r="D388" s="441"/>
      <c r="E388" s="441"/>
      <c r="F388" s="441"/>
      <c r="G388" s="441"/>
      <c r="H388" s="441"/>
      <c r="I388" s="441"/>
      <c r="J388" s="441"/>
      <c r="K388" s="442"/>
      <c r="L388" s="39">
        <v>39492735</v>
      </c>
      <c r="M388" s="39"/>
      <c r="N388" s="39"/>
      <c r="O388" s="39"/>
      <c r="BR388" s="41"/>
      <c r="BT388" s="41" t="s">
        <v>988</v>
      </c>
    </row>
    <row r="389" spans="1:73" s="3" customFormat="1" ht="15" x14ac:dyDescent="0.25">
      <c r="A389" s="437" t="s">
        <v>998</v>
      </c>
      <c r="B389" s="438"/>
      <c r="C389" s="438"/>
      <c r="D389" s="438"/>
      <c r="E389" s="438"/>
      <c r="F389" s="438"/>
      <c r="G389" s="438"/>
      <c r="H389" s="438"/>
      <c r="I389" s="438"/>
      <c r="J389" s="438"/>
      <c r="K389" s="439"/>
      <c r="L389" s="61">
        <v>829347</v>
      </c>
      <c r="M389" s="61"/>
      <c r="N389" s="61"/>
      <c r="O389" s="61"/>
      <c r="BR389" s="41"/>
      <c r="BS389" s="2" t="s">
        <v>998</v>
      </c>
      <c r="BT389" s="41"/>
    </row>
    <row r="390" spans="1:73" s="3" customFormat="1" ht="15" x14ac:dyDescent="0.25">
      <c r="A390" s="437" t="s">
        <v>999</v>
      </c>
      <c r="B390" s="438"/>
      <c r="C390" s="438"/>
      <c r="D390" s="438"/>
      <c r="E390" s="438"/>
      <c r="F390" s="438"/>
      <c r="G390" s="438"/>
      <c r="H390" s="438"/>
      <c r="I390" s="438"/>
      <c r="J390" s="438"/>
      <c r="K390" s="439"/>
      <c r="L390" s="61">
        <v>1382246</v>
      </c>
      <c r="M390" s="61"/>
      <c r="N390" s="61"/>
      <c r="O390" s="61"/>
      <c r="BR390" s="41"/>
      <c r="BS390" s="2" t="s">
        <v>999</v>
      </c>
      <c r="BT390" s="41"/>
    </row>
    <row r="391" spans="1:73" s="3" customFormat="1" ht="15" x14ac:dyDescent="0.25">
      <c r="A391" s="437" t="s">
        <v>1000</v>
      </c>
      <c r="B391" s="438"/>
      <c r="C391" s="438"/>
      <c r="D391" s="438"/>
      <c r="E391" s="438"/>
      <c r="F391" s="438"/>
      <c r="G391" s="438"/>
      <c r="H391" s="438"/>
      <c r="I391" s="438"/>
      <c r="J391" s="438"/>
      <c r="K391" s="439"/>
      <c r="L391" s="61">
        <v>987318</v>
      </c>
      <c r="M391" s="61"/>
      <c r="N391" s="61"/>
      <c r="O391" s="61"/>
      <c r="BR391" s="41"/>
      <c r="BS391" s="2" t="s">
        <v>1000</v>
      </c>
      <c r="BT391" s="41"/>
    </row>
    <row r="392" spans="1:73" s="3" customFormat="1" ht="15" x14ac:dyDescent="0.25">
      <c r="A392" s="437" t="s">
        <v>1001</v>
      </c>
      <c r="B392" s="438"/>
      <c r="C392" s="438"/>
      <c r="D392" s="438"/>
      <c r="E392" s="438"/>
      <c r="F392" s="438"/>
      <c r="G392" s="438"/>
      <c r="H392" s="438"/>
      <c r="I392" s="438"/>
      <c r="J392" s="438"/>
      <c r="K392" s="439"/>
      <c r="L392" s="61">
        <v>789855</v>
      </c>
      <c r="M392" s="61"/>
      <c r="N392" s="61"/>
      <c r="O392" s="61"/>
      <c r="BR392" s="41"/>
      <c r="BS392" s="2" t="s">
        <v>1001</v>
      </c>
      <c r="BT392" s="41"/>
    </row>
    <row r="393" spans="1:73" s="3" customFormat="1" ht="15" x14ac:dyDescent="0.25">
      <c r="A393" s="440" t="s">
        <v>988</v>
      </c>
      <c r="B393" s="441"/>
      <c r="C393" s="441"/>
      <c r="D393" s="441"/>
      <c r="E393" s="441"/>
      <c r="F393" s="441"/>
      <c r="G393" s="441"/>
      <c r="H393" s="441"/>
      <c r="I393" s="441"/>
      <c r="J393" s="441"/>
      <c r="K393" s="442"/>
      <c r="L393" s="39">
        <v>43481501</v>
      </c>
      <c r="M393" s="39"/>
      <c r="N393" s="39"/>
      <c r="O393" s="39"/>
      <c r="BR393" s="41"/>
      <c r="BT393" s="41" t="s">
        <v>988</v>
      </c>
    </row>
    <row r="394" spans="1:73" s="3" customFormat="1" ht="15" x14ac:dyDescent="0.25">
      <c r="A394" s="437" t="s">
        <v>4941</v>
      </c>
      <c r="B394" s="438"/>
      <c r="C394" s="438"/>
      <c r="D394" s="438"/>
      <c r="E394" s="438"/>
      <c r="F394" s="438"/>
      <c r="G394" s="438"/>
      <c r="H394" s="438"/>
      <c r="I394" s="438"/>
      <c r="J394" s="438"/>
      <c r="K394" s="439"/>
      <c r="L394" s="61">
        <v>44016154</v>
      </c>
      <c r="M394" s="61"/>
      <c r="N394" s="61"/>
      <c r="O394" s="61"/>
      <c r="BR394" s="41"/>
      <c r="BS394" s="2" t="s">
        <v>4941</v>
      </c>
      <c r="BT394" s="41"/>
    </row>
    <row r="395" spans="1:73" s="3" customFormat="1" ht="15" x14ac:dyDescent="0.25">
      <c r="A395" s="437" t="s">
        <v>1003</v>
      </c>
      <c r="B395" s="438"/>
      <c r="C395" s="438"/>
      <c r="D395" s="438"/>
      <c r="E395" s="438"/>
      <c r="F395" s="438"/>
      <c r="G395" s="438"/>
      <c r="H395" s="438"/>
      <c r="I395" s="438"/>
      <c r="J395" s="438"/>
      <c r="K395" s="439"/>
      <c r="L395" s="61">
        <v>1320485</v>
      </c>
      <c r="M395" s="61"/>
      <c r="N395" s="61"/>
      <c r="O395" s="61"/>
      <c r="BR395" s="41"/>
      <c r="BS395" s="2" t="s">
        <v>1003</v>
      </c>
      <c r="BT395" s="41"/>
    </row>
    <row r="396" spans="1:73" s="3" customFormat="1" ht="15" x14ac:dyDescent="0.25">
      <c r="A396" s="440" t="s">
        <v>1004</v>
      </c>
      <c r="B396" s="441"/>
      <c r="C396" s="441"/>
      <c r="D396" s="441"/>
      <c r="E396" s="441"/>
      <c r="F396" s="441"/>
      <c r="G396" s="441"/>
      <c r="H396" s="441"/>
      <c r="I396" s="441"/>
      <c r="J396" s="441"/>
      <c r="K396" s="442"/>
      <c r="L396" s="39">
        <v>45336639</v>
      </c>
      <c r="M396" s="39"/>
      <c r="N396" s="39"/>
      <c r="O396" s="39"/>
      <c r="BR396" s="41"/>
      <c r="BT396" s="41" t="s">
        <v>1004</v>
      </c>
    </row>
    <row r="397" spans="1:73" s="3" customFormat="1" ht="15" x14ac:dyDescent="0.25">
      <c r="A397" s="437" t="s">
        <v>1005</v>
      </c>
      <c r="B397" s="438"/>
      <c r="C397" s="438"/>
      <c r="D397" s="438"/>
      <c r="E397" s="438"/>
      <c r="F397" s="438"/>
      <c r="G397" s="438"/>
      <c r="H397" s="438"/>
      <c r="I397" s="438"/>
      <c r="J397" s="438"/>
      <c r="K397" s="439"/>
      <c r="L397" s="61">
        <v>9067327.8000000007</v>
      </c>
      <c r="M397" s="61"/>
      <c r="N397" s="61"/>
      <c r="O397" s="61"/>
      <c r="BR397" s="41"/>
      <c r="BS397" s="2" t="s">
        <v>1005</v>
      </c>
      <c r="BT397" s="41"/>
    </row>
    <row r="398" spans="1:73" s="3" customFormat="1" ht="15" x14ac:dyDescent="0.25">
      <c r="A398" s="440" t="s">
        <v>1006</v>
      </c>
      <c r="B398" s="441"/>
      <c r="C398" s="441"/>
      <c r="D398" s="441"/>
      <c r="E398" s="441"/>
      <c r="F398" s="441"/>
      <c r="G398" s="441"/>
      <c r="H398" s="441"/>
      <c r="I398" s="441"/>
      <c r="J398" s="441"/>
      <c r="K398" s="442"/>
      <c r="L398" s="39">
        <v>54403966.799999997</v>
      </c>
      <c r="M398" s="39"/>
      <c r="N398" s="39"/>
      <c r="O398" s="39"/>
      <c r="BR398" s="41"/>
      <c r="BT398" s="41"/>
      <c r="BU398" s="41" t="s">
        <v>1006</v>
      </c>
    </row>
    <row r="399" spans="1:73" s="3" customFormat="1" ht="53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73" s="16" customFormat="1" ht="12.75" customHeight="1" x14ac:dyDescent="0.2">
      <c r="A400" s="444" t="s">
        <v>1257</v>
      </c>
      <c r="B400" s="444"/>
      <c r="C400" s="444"/>
      <c r="D400" s="444"/>
      <c r="E400" s="444"/>
      <c r="F400" s="444"/>
      <c r="G400" s="444"/>
      <c r="H400" s="444"/>
      <c r="I400" s="444"/>
      <c r="J400" s="444"/>
      <c r="K400" s="444"/>
      <c r="L400" s="444"/>
      <c r="M400" s="444"/>
      <c r="N400" s="444"/>
      <c r="O400" s="444"/>
      <c r="P400" s="62"/>
      <c r="Q400" s="62"/>
      <c r="R400" s="62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</row>
    <row r="401" spans="1:73" s="16" customFormat="1" ht="12.75" customHeight="1" x14ac:dyDescent="0.2">
      <c r="A401" s="443" t="s">
        <v>1008</v>
      </c>
      <c r="B401" s="443"/>
      <c r="C401" s="443"/>
      <c r="D401" s="443"/>
      <c r="E401" s="443"/>
      <c r="F401" s="443"/>
      <c r="G401" s="443"/>
      <c r="H401" s="443"/>
      <c r="I401" s="443"/>
      <c r="J401" s="443"/>
      <c r="K401" s="443"/>
      <c r="L401" s="443"/>
      <c r="M401" s="443"/>
      <c r="N401" s="443"/>
      <c r="O401" s="443"/>
      <c r="P401" s="63"/>
      <c r="Q401" s="63"/>
      <c r="R401" s="63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</row>
    <row r="402" spans="1:73" s="16" customFormat="1" ht="13.5" customHeight="1" x14ac:dyDescent="0.25">
      <c r="A402" s="14"/>
      <c r="B402" s="14"/>
      <c r="C402" s="14"/>
      <c r="D402" s="14"/>
      <c r="E402" s="14"/>
      <c r="F402" s="14"/>
      <c r="G402" s="14"/>
      <c r="H402" s="64"/>
      <c r="I402" s="10"/>
      <c r="J402" s="10"/>
      <c r="K402" s="10"/>
      <c r="L402" s="10"/>
      <c r="M402" s="14"/>
      <c r="N402" s="14"/>
      <c r="O402" s="14"/>
      <c r="P402" s="3"/>
      <c r="Q402" s="3"/>
      <c r="R402" s="3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</row>
    <row r="403" spans="1:73" s="16" customFormat="1" ht="12.75" customHeight="1" x14ac:dyDescent="0.2">
      <c r="A403" s="444" t="s">
        <v>4805</v>
      </c>
      <c r="B403" s="444"/>
      <c r="C403" s="444"/>
      <c r="D403" s="444"/>
      <c r="E403" s="444"/>
      <c r="F403" s="444"/>
      <c r="G403" s="444"/>
      <c r="H403" s="444"/>
      <c r="I403" s="444"/>
      <c r="J403" s="444"/>
      <c r="K403" s="444"/>
      <c r="L403" s="444"/>
      <c r="M403" s="444"/>
      <c r="N403" s="444"/>
      <c r="O403" s="444"/>
      <c r="P403" s="62"/>
      <c r="Q403" s="62"/>
      <c r="R403" s="62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</row>
    <row r="404" spans="1:73" s="16" customFormat="1" ht="12.75" customHeight="1" x14ac:dyDescent="0.2">
      <c r="A404" s="443" t="s">
        <v>1008</v>
      </c>
      <c r="B404" s="443"/>
      <c r="C404" s="443"/>
      <c r="D404" s="443"/>
      <c r="E404" s="443"/>
      <c r="F404" s="443"/>
      <c r="G404" s="443"/>
      <c r="H404" s="443"/>
      <c r="I404" s="443"/>
      <c r="J404" s="443"/>
      <c r="K404" s="443"/>
      <c r="L404" s="443"/>
      <c r="M404" s="443"/>
      <c r="N404" s="443"/>
      <c r="O404" s="443"/>
      <c r="P404" s="63"/>
      <c r="Q404" s="63"/>
      <c r="R404" s="63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</row>
    <row r="405" spans="1:73" s="16" customFormat="1" ht="13.5" customHeight="1" x14ac:dyDescent="0.25">
      <c r="A405" s="14"/>
      <c r="B405" s="14"/>
      <c r="C405" s="14"/>
      <c r="D405" s="14"/>
      <c r="E405" s="14"/>
      <c r="F405" s="14"/>
      <c r="G405" s="14"/>
      <c r="H405" s="64"/>
      <c r="I405" s="10"/>
      <c r="J405" s="10"/>
      <c r="K405" s="10"/>
      <c r="L405" s="10"/>
      <c r="M405" s="14"/>
      <c r="N405" s="14"/>
      <c r="O405" s="14"/>
      <c r="P405" s="3"/>
      <c r="Q405" s="3"/>
      <c r="R405" s="3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</row>
    <row r="406" spans="1:73" s="16" customFormat="1" ht="12.75" customHeight="1" x14ac:dyDescent="0.2">
      <c r="A406" s="444" t="s">
        <v>1259</v>
      </c>
      <c r="B406" s="444"/>
      <c r="C406" s="444"/>
      <c r="D406" s="444"/>
      <c r="E406" s="444"/>
      <c r="F406" s="444"/>
      <c r="G406" s="444"/>
      <c r="H406" s="444"/>
      <c r="I406" s="444"/>
      <c r="J406" s="444"/>
      <c r="K406" s="444"/>
      <c r="L406" s="444"/>
      <c r="M406" s="444"/>
      <c r="N406" s="444"/>
      <c r="O406" s="444"/>
      <c r="P406" s="62"/>
      <c r="Q406" s="62"/>
      <c r="R406" s="62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</row>
    <row r="407" spans="1:73" s="16" customFormat="1" ht="12.75" customHeight="1" x14ac:dyDescent="0.2">
      <c r="A407" s="443" t="s">
        <v>1008</v>
      </c>
      <c r="B407" s="443"/>
      <c r="C407" s="443"/>
      <c r="D407" s="443"/>
      <c r="E407" s="443"/>
      <c r="F407" s="443"/>
      <c r="G407" s="443"/>
      <c r="H407" s="443"/>
      <c r="I407" s="443"/>
      <c r="J407" s="443"/>
      <c r="K407" s="443"/>
      <c r="L407" s="443"/>
      <c r="M407" s="443"/>
      <c r="N407" s="443"/>
      <c r="O407" s="443"/>
      <c r="P407" s="63"/>
      <c r="Q407" s="63"/>
      <c r="R407" s="63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</row>
    <row r="408" spans="1:73" s="16" customFormat="1" ht="13.5" customHeight="1" x14ac:dyDescent="0.25">
      <c r="A408" s="14"/>
      <c r="B408" s="14"/>
      <c r="C408" s="14"/>
      <c r="D408" s="14"/>
      <c r="E408" s="14"/>
      <c r="F408" s="14"/>
      <c r="G408" s="14"/>
      <c r="H408" s="64"/>
      <c r="I408" s="10"/>
      <c r="J408" s="10"/>
      <c r="K408" s="10"/>
      <c r="L408" s="10"/>
      <c r="M408" s="14"/>
      <c r="N408" s="14"/>
      <c r="O408" s="14"/>
      <c r="P408" s="3"/>
      <c r="Q408" s="3"/>
      <c r="R408" s="3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</row>
    <row r="409" spans="1:73" s="3" customFormat="1" ht="15" x14ac:dyDescent="0.25">
      <c r="A409" s="4"/>
      <c r="B409" s="4"/>
      <c r="C409" s="4"/>
      <c r="D409" s="4"/>
      <c r="E409" s="4"/>
      <c r="F409" s="4"/>
      <c r="G409" s="4"/>
      <c r="H409" s="14"/>
      <c r="I409" s="65"/>
      <c r="J409" s="65"/>
      <c r="K409" s="65"/>
      <c r="L409" s="65"/>
      <c r="M409" s="4"/>
      <c r="N409" s="4"/>
      <c r="O409" s="4"/>
    </row>
  </sheetData>
  <mergeCells count="259">
    <mergeCell ref="A406:O406"/>
    <mergeCell ref="A407:O407"/>
    <mergeCell ref="A398:K398"/>
    <mergeCell ref="A400:O400"/>
    <mergeCell ref="A401:O401"/>
    <mergeCell ref="A403:O403"/>
    <mergeCell ref="A404:O404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06:E106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86:E86"/>
    <mergeCell ref="A87:O87"/>
    <mergeCell ref="C88:E88"/>
    <mergeCell ref="C92:E92"/>
    <mergeCell ref="C93:E93"/>
    <mergeCell ref="C71:E71"/>
    <mergeCell ref="C76:E76"/>
    <mergeCell ref="C78:E78"/>
    <mergeCell ref="A80:O80"/>
    <mergeCell ref="C81:E81"/>
    <mergeCell ref="C61:E61"/>
    <mergeCell ref="C63:E63"/>
    <mergeCell ref="C65:E65"/>
    <mergeCell ref="C67:E67"/>
    <mergeCell ref="C69:E69"/>
    <mergeCell ref="C51:E51"/>
    <mergeCell ref="C53:E53"/>
    <mergeCell ref="C55:E55"/>
    <mergeCell ref="C57:E57"/>
    <mergeCell ref="C59:E59"/>
    <mergeCell ref="C37:E37"/>
    <mergeCell ref="C38:E38"/>
    <mergeCell ref="A40:O40"/>
    <mergeCell ref="C41:E41"/>
    <mergeCell ref="C46:E46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U43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4942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39" x14ac:dyDescent="0.25">
      <c r="A13" s="411" t="s">
        <v>4943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4943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3353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65286.822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33995.258999999998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9611.64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2313.2750000000001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1266.8920000000001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3118.09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3354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3354</v>
      </c>
    </row>
    <row r="30" spans="1:69" s="3" customFormat="1" ht="67.5" x14ac:dyDescent="0.25">
      <c r="A30" s="35" t="s">
        <v>36</v>
      </c>
      <c r="B30" s="36" t="s">
        <v>2037</v>
      </c>
      <c r="C30" s="432" t="s">
        <v>2038</v>
      </c>
      <c r="D30" s="432"/>
      <c r="E30" s="432"/>
      <c r="F30" s="35" t="s">
        <v>109</v>
      </c>
      <c r="G30" s="55">
        <v>2</v>
      </c>
      <c r="H30" s="39" t="s">
        <v>2039</v>
      </c>
      <c r="I30" s="39" t="s">
        <v>2040</v>
      </c>
      <c r="J30" s="39">
        <v>43.72</v>
      </c>
      <c r="K30" s="37" t="s">
        <v>42</v>
      </c>
      <c r="L30" s="39">
        <v>3596</v>
      </c>
      <c r="M30" s="39">
        <v>2659</v>
      </c>
      <c r="N30" s="40" t="s">
        <v>3362</v>
      </c>
      <c r="O30" s="39">
        <v>748</v>
      </c>
      <c r="BP30" s="33"/>
      <c r="BQ30" s="41" t="s">
        <v>2038</v>
      </c>
    </row>
    <row r="31" spans="1:69" s="3" customFormat="1" ht="15" x14ac:dyDescent="0.25">
      <c r="A31" s="42"/>
      <c r="B31" s="43"/>
      <c r="C31" s="44" t="s">
        <v>1608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3363</v>
      </c>
      <c r="F32" s="49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3364</v>
      </c>
      <c r="F33" s="49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7587</v>
      </c>
      <c r="M34" s="53"/>
      <c r="N34" s="53"/>
      <c r="O34" s="54"/>
      <c r="BP34" s="33"/>
      <c r="BQ34" s="41"/>
    </row>
    <row r="35" spans="1:69" s="3" customFormat="1" ht="45" x14ac:dyDescent="0.25">
      <c r="A35" s="35" t="s">
        <v>48</v>
      </c>
      <c r="B35" s="36" t="s">
        <v>2870</v>
      </c>
      <c r="C35" s="432" t="s">
        <v>2872</v>
      </c>
      <c r="D35" s="432"/>
      <c r="E35" s="432"/>
      <c r="F35" s="35" t="s">
        <v>51</v>
      </c>
      <c r="G35" s="55">
        <v>1</v>
      </c>
      <c r="H35" s="39">
        <v>57012.73</v>
      </c>
      <c r="I35" s="39"/>
      <c r="J35" s="39"/>
      <c r="K35" s="37" t="s">
        <v>52</v>
      </c>
      <c r="L35" s="39">
        <v>355189</v>
      </c>
      <c r="M35" s="39"/>
      <c r="N35" s="40"/>
      <c r="O35" s="39"/>
      <c r="BP35" s="33"/>
      <c r="BQ35" s="41" t="s">
        <v>2872</v>
      </c>
    </row>
    <row r="36" spans="1:69" s="3" customFormat="1" ht="45" x14ac:dyDescent="0.25">
      <c r="A36" s="35" t="s">
        <v>1279</v>
      </c>
      <c r="B36" s="36" t="s">
        <v>2870</v>
      </c>
      <c r="C36" s="432" t="s">
        <v>2871</v>
      </c>
      <c r="D36" s="432"/>
      <c r="E36" s="432"/>
      <c r="F36" s="35" t="s">
        <v>51</v>
      </c>
      <c r="G36" s="55">
        <v>1</v>
      </c>
      <c r="H36" s="39">
        <v>42558.8</v>
      </c>
      <c r="I36" s="39"/>
      <c r="J36" s="39"/>
      <c r="K36" s="37" t="s">
        <v>52</v>
      </c>
      <c r="L36" s="39">
        <v>265141</v>
      </c>
      <c r="M36" s="39"/>
      <c r="N36" s="40"/>
      <c r="O36" s="39"/>
      <c r="BP36" s="33"/>
      <c r="BQ36" s="41" t="s">
        <v>2871</v>
      </c>
    </row>
    <row r="37" spans="1:69" s="3" customFormat="1" ht="67.5" x14ac:dyDescent="0.25">
      <c r="A37" s="35" t="s">
        <v>63</v>
      </c>
      <c r="B37" s="36" t="s">
        <v>132</v>
      </c>
      <c r="C37" s="432" t="s">
        <v>133</v>
      </c>
      <c r="D37" s="432"/>
      <c r="E37" s="432"/>
      <c r="F37" s="35" t="s">
        <v>109</v>
      </c>
      <c r="G37" s="55">
        <v>1</v>
      </c>
      <c r="H37" s="39" t="s">
        <v>134</v>
      </c>
      <c r="I37" s="39" t="s">
        <v>135</v>
      </c>
      <c r="J37" s="39">
        <v>4.09</v>
      </c>
      <c r="K37" s="37" t="s">
        <v>42</v>
      </c>
      <c r="L37" s="39">
        <v>1812</v>
      </c>
      <c r="M37" s="39">
        <v>1155</v>
      </c>
      <c r="N37" s="40" t="s">
        <v>4944</v>
      </c>
      <c r="O37" s="39">
        <v>35</v>
      </c>
      <c r="BP37" s="33"/>
      <c r="BQ37" s="41" t="s">
        <v>133</v>
      </c>
    </row>
    <row r="38" spans="1:69" s="3" customFormat="1" ht="15" x14ac:dyDescent="0.25">
      <c r="A38" s="47"/>
      <c r="B38" s="48"/>
      <c r="C38" s="48"/>
      <c r="D38" s="48"/>
      <c r="E38" s="49" t="s">
        <v>4945</v>
      </c>
      <c r="F38" s="49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4946</v>
      </c>
      <c r="F39" s="49"/>
      <c r="G39" s="50"/>
      <c r="H39" s="51"/>
      <c r="I39" s="17"/>
      <c r="J39" s="17"/>
      <c r="K39" s="17"/>
      <c r="L39" s="52">
        <v>665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3741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2870</v>
      </c>
      <c r="C41" s="432" t="s">
        <v>2610</v>
      </c>
      <c r="D41" s="432"/>
      <c r="E41" s="432"/>
      <c r="F41" s="35" t="s">
        <v>51</v>
      </c>
      <c r="G41" s="55">
        <v>1</v>
      </c>
      <c r="H41" s="39">
        <v>125898.34</v>
      </c>
      <c r="I41" s="39"/>
      <c r="J41" s="39"/>
      <c r="K41" s="37" t="s">
        <v>52</v>
      </c>
      <c r="L41" s="39">
        <v>784347</v>
      </c>
      <c r="M41" s="39"/>
      <c r="N41" s="40"/>
      <c r="O41" s="39"/>
      <c r="BP41" s="33"/>
      <c r="BQ41" s="41" t="s">
        <v>2610</v>
      </c>
    </row>
    <row r="42" spans="1:69" s="3" customFormat="1" ht="15" x14ac:dyDescent="0.25">
      <c r="A42" s="434" t="s">
        <v>4947</v>
      </c>
      <c r="B42" s="435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6"/>
      <c r="BP42" s="33" t="s">
        <v>4947</v>
      </c>
      <c r="BQ42" s="41"/>
    </row>
    <row r="43" spans="1:69" s="3" customFormat="1" ht="67.5" x14ac:dyDescent="0.25">
      <c r="A43" s="35" t="s">
        <v>80</v>
      </c>
      <c r="B43" s="36" t="s">
        <v>203</v>
      </c>
      <c r="C43" s="432" t="s">
        <v>204</v>
      </c>
      <c r="D43" s="432"/>
      <c r="E43" s="432"/>
      <c r="F43" s="35" t="s">
        <v>174</v>
      </c>
      <c r="G43" s="56">
        <v>2.42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102448</v>
      </c>
      <c r="M43" s="39">
        <v>83269</v>
      </c>
      <c r="N43" s="40" t="s">
        <v>4948</v>
      </c>
      <c r="O43" s="39">
        <v>10687</v>
      </c>
      <c r="BP43" s="33"/>
      <c r="BQ43" s="41" t="s">
        <v>204</v>
      </c>
    </row>
    <row r="44" spans="1:69" s="3" customFormat="1" ht="15" x14ac:dyDescent="0.25">
      <c r="A44" s="42"/>
      <c r="B44" s="43"/>
      <c r="C44" s="44" t="s">
        <v>2612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4949</v>
      </c>
      <c r="F45" s="49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4950</v>
      </c>
      <c r="F46" s="49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227690</v>
      </c>
      <c r="M47" s="53"/>
      <c r="N47" s="53"/>
      <c r="O47" s="54"/>
      <c r="BP47" s="33"/>
      <c r="BQ47" s="41"/>
    </row>
    <row r="48" spans="1:69" s="3" customFormat="1" ht="67.5" x14ac:dyDescent="0.25">
      <c r="A48" s="35" t="s">
        <v>89</v>
      </c>
      <c r="B48" s="36" t="s">
        <v>2051</v>
      </c>
      <c r="C48" s="432" t="s">
        <v>4631</v>
      </c>
      <c r="D48" s="432"/>
      <c r="E48" s="432"/>
      <c r="F48" s="35" t="s">
        <v>437</v>
      </c>
      <c r="G48" s="55">
        <v>2</v>
      </c>
      <c r="H48" s="39">
        <v>10552.11</v>
      </c>
      <c r="I48" s="39"/>
      <c r="J48" s="39">
        <v>10552.11</v>
      </c>
      <c r="K48" s="37" t="s">
        <v>42</v>
      </c>
      <c r="L48" s="39">
        <v>180652</v>
      </c>
      <c r="M48" s="39"/>
      <c r="N48" s="40"/>
      <c r="O48" s="39">
        <v>180652</v>
      </c>
      <c r="BP48" s="33"/>
      <c r="BQ48" s="41" t="s">
        <v>4631</v>
      </c>
    </row>
    <row r="49" spans="1:69" s="3" customFormat="1" ht="67.5" x14ac:dyDescent="0.25">
      <c r="A49" s="35" t="s">
        <v>1072</v>
      </c>
      <c r="B49" s="36" t="s">
        <v>2051</v>
      </c>
      <c r="C49" s="432" t="s">
        <v>4079</v>
      </c>
      <c r="D49" s="432"/>
      <c r="E49" s="432"/>
      <c r="F49" s="35" t="s">
        <v>437</v>
      </c>
      <c r="G49" s="55">
        <v>222</v>
      </c>
      <c r="H49" s="39">
        <v>5395.12</v>
      </c>
      <c r="I49" s="39"/>
      <c r="J49" s="39">
        <v>5395.12</v>
      </c>
      <c r="K49" s="37" t="s">
        <v>42</v>
      </c>
      <c r="L49" s="39">
        <v>10252454</v>
      </c>
      <c r="M49" s="39"/>
      <c r="N49" s="40"/>
      <c r="O49" s="39">
        <v>10252454</v>
      </c>
      <c r="BP49" s="33"/>
      <c r="BQ49" s="41" t="s">
        <v>4079</v>
      </c>
    </row>
    <row r="50" spans="1:69" s="3" customFormat="1" ht="67.5" x14ac:dyDescent="0.25">
      <c r="A50" s="35" t="s">
        <v>101</v>
      </c>
      <c r="B50" s="36" t="s">
        <v>2051</v>
      </c>
      <c r="C50" s="432" t="s">
        <v>3734</v>
      </c>
      <c r="D50" s="432"/>
      <c r="E50" s="432"/>
      <c r="F50" s="35" t="s">
        <v>437</v>
      </c>
      <c r="G50" s="55">
        <v>16</v>
      </c>
      <c r="H50" s="39">
        <v>3887.06</v>
      </c>
      <c r="I50" s="39"/>
      <c r="J50" s="39">
        <v>3887.06</v>
      </c>
      <c r="K50" s="37" t="s">
        <v>42</v>
      </c>
      <c r="L50" s="39">
        <v>532372</v>
      </c>
      <c r="M50" s="39"/>
      <c r="N50" s="40"/>
      <c r="O50" s="39">
        <v>532372</v>
      </c>
      <c r="BP50" s="33"/>
      <c r="BQ50" s="41" t="s">
        <v>3734</v>
      </c>
    </row>
    <row r="51" spans="1:69" s="3" customFormat="1" ht="67.5" x14ac:dyDescent="0.25">
      <c r="A51" s="35" t="s">
        <v>106</v>
      </c>
      <c r="B51" s="36" t="s">
        <v>2051</v>
      </c>
      <c r="C51" s="432" t="s">
        <v>4632</v>
      </c>
      <c r="D51" s="432"/>
      <c r="E51" s="432"/>
      <c r="F51" s="35" t="s">
        <v>437</v>
      </c>
      <c r="G51" s="55">
        <v>2</v>
      </c>
      <c r="H51" s="39">
        <v>5957.94</v>
      </c>
      <c r="I51" s="39"/>
      <c r="J51" s="39">
        <v>5957.94</v>
      </c>
      <c r="K51" s="37" t="s">
        <v>42</v>
      </c>
      <c r="L51" s="39">
        <v>102000</v>
      </c>
      <c r="M51" s="39"/>
      <c r="N51" s="40"/>
      <c r="O51" s="39">
        <v>102000</v>
      </c>
      <c r="BP51" s="33"/>
      <c r="BQ51" s="41" t="s">
        <v>4632</v>
      </c>
    </row>
    <row r="52" spans="1:69" s="3" customFormat="1" ht="67.5" x14ac:dyDescent="0.25">
      <c r="A52" s="35" t="s">
        <v>1082</v>
      </c>
      <c r="B52" s="36" t="s">
        <v>2621</v>
      </c>
      <c r="C52" s="432" t="s">
        <v>2622</v>
      </c>
      <c r="D52" s="432"/>
      <c r="E52" s="432"/>
      <c r="F52" s="35" t="s">
        <v>174</v>
      </c>
      <c r="G52" s="56">
        <v>0.96</v>
      </c>
      <c r="H52" s="39">
        <v>2637</v>
      </c>
      <c r="I52" s="39"/>
      <c r="J52" s="39">
        <v>2637</v>
      </c>
      <c r="K52" s="37" t="s">
        <v>42</v>
      </c>
      <c r="L52" s="39">
        <v>21670</v>
      </c>
      <c r="M52" s="39"/>
      <c r="N52" s="40"/>
      <c r="O52" s="39">
        <v>21670</v>
      </c>
      <c r="BP52" s="33"/>
      <c r="BQ52" s="41" t="s">
        <v>2622</v>
      </c>
    </row>
    <row r="53" spans="1:69" s="3" customFormat="1" ht="15" x14ac:dyDescent="0.25">
      <c r="A53" s="42"/>
      <c r="B53" s="43"/>
      <c r="C53" s="44" t="s">
        <v>4951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</row>
    <row r="54" spans="1:69" s="3" customFormat="1" ht="15" x14ac:dyDescent="0.25">
      <c r="A54" s="434" t="s">
        <v>2053</v>
      </c>
      <c r="B54" s="435"/>
      <c r="C54" s="435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6"/>
      <c r="BP54" s="33" t="s">
        <v>2053</v>
      </c>
      <c r="BQ54" s="41"/>
    </row>
    <row r="55" spans="1:69" s="3" customFormat="1" ht="67.5" x14ac:dyDescent="0.25">
      <c r="A55" s="35" t="s">
        <v>1088</v>
      </c>
      <c r="B55" s="36" t="s">
        <v>255</v>
      </c>
      <c r="C55" s="432" t="s">
        <v>256</v>
      </c>
      <c r="D55" s="432"/>
      <c r="E55" s="432"/>
      <c r="F55" s="35" t="s">
        <v>238</v>
      </c>
      <c r="G55" s="56">
        <v>18.88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128635</v>
      </c>
      <c r="M55" s="39">
        <v>106757</v>
      </c>
      <c r="N55" s="40" t="s">
        <v>4952</v>
      </c>
      <c r="O55" s="39">
        <v>9344</v>
      </c>
      <c r="BP55" s="33"/>
      <c r="BQ55" s="41" t="s">
        <v>256</v>
      </c>
    </row>
    <row r="56" spans="1:69" s="3" customFormat="1" ht="15" x14ac:dyDescent="0.25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4953</v>
      </c>
      <c r="F57" s="49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4954</v>
      </c>
      <c r="F58" s="49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288408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126</v>
      </c>
      <c r="B60" s="36" t="s">
        <v>246</v>
      </c>
      <c r="C60" s="432" t="s">
        <v>247</v>
      </c>
      <c r="D60" s="432"/>
      <c r="E60" s="432"/>
      <c r="F60" s="35" t="s">
        <v>238</v>
      </c>
      <c r="G60" s="38">
        <v>23.7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82086</v>
      </c>
      <c r="M60" s="39">
        <v>68866</v>
      </c>
      <c r="N60" s="40" t="s">
        <v>4955</v>
      </c>
      <c r="O60" s="39">
        <v>10714</v>
      </c>
      <c r="BP60" s="33"/>
      <c r="BQ60" s="41" t="s">
        <v>247</v>
      </c>
    </row>
    <row r="61" spans="1:69" s="3" customFormat="1" ht="15" x14ac:dyDescent="0.25">
      <c r="A61" s="42"/>
      <c r="B61" s="43"/>
      <c r="C61" s="44" t="s">
        <v>4956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4957</v>
      </c>
      <c r="F62" s="49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4958</v>
      </c>
      <c r="F63" s="49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184679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131</v>
      </c>
      <c r="B65" s="36" t="s">
        <v>1559</v>
      </c>
      <c r="C65" s="432" t="s">
        <v>3381</v>
      </c>
      <c r="D65" s="432"/>
      <c r="E65" s="432"/>
      <c r="F65" s="35" t="s">
        <v>265</v>
      </c>
      <c r="G65" s="56">
        <v>59.16</v>
      </c>
      <c r="H65" s="39">
        <v>471.01</v>
      </c>
      <c r="I65" s="39"/>
      <c r="J65" s="39">
        <v>471.01</v>
      </c>
      <c r="K65" s="37" t="s">
        <v>42</v>
      </c>
      <c r="L65" s="39">
        <v>238524</v>
      </c>
      <c r="M65" s="39"/>
      <c r="N65" s="40"/>
      <c r="O65" s="39">
        <v>238524</v>
      </c>
      <c r="BP65" s="33"/>
      <c r="BQ65" s="41" t="s">
        <v>3381</v>
      </c>
    </row>
    <row r="66" spans="1:69" s="3" customFormat="1" ht="15" x14ac:dyDescent="0.25">
      <c r="A66" s="42"/>
      <c r="B66" s="43"/>
      <c r="C66" s="44" t="s">
        <v>4959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7.5" x14ac:dyDescent="0.25">
      <c r="A67" s="35" t="s">
        <v>1097</v>
      </c>
      <c r="B67" s="36" t="s">
        <v>1559</v>
      </c>
      <c r="C67" s="432" t="s">
        <v>3383</v>
      </c>
      <c r="D67" s="432"/>
      <c r="E67" s="432"/>
      <c r="F67" s="35" t="s">
        <v>265</v>
      </c>
      <c r="G67" s="55">
        <v>153</v>
      </c>
      <c r="H67" s="39">
        <v>282.27999999999997</v>
      </c>
      <c r="I67" s="39"/>
      <c r="J67" s="39">
        <v>282.27999999999997</v>
      </c>
      <c r="K67" s="37" t="s">
        <v>42</v>
      </c>
      <c r="L67" s="39">
        <v>369696</v>
      </c>
      <c r="M67" s="39"/>
      <c r="N67" s="40"/>
      <c r="O67" s="39">
        <v>369696</v>
      </c>
      <c r="BP67" s="33"/>
      <c r="BQ67" s="41" t="s">
        <v>3383</v>
      </c>
    </row>
    <row r="68" spans="1:69" s="3" customFormat="1" ht="15" x14ac:dyDescent="0.25">
      <c r="A68" s="42"/>
      <c r="B68" s="43"/>
      <c r="C68" s="44" t="s">
        <v>1313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7.5" x14ac:dyDescent="0.25">
      <c r="A69" s="35" t="s">
        <v>142</v>
      </c>
      <c r="B69" s="36" t="s">
        <v>1559</v>
      </c>
      <c r="C69" s="432" t="s">
        <v>2908</v>
      </c>
      <c r="D69" s="432"/>
      <c r="E69" s="432"/>
      <c r="F69" s="35" t="s">
        <v>265</v>
      </c>
      <c r="G69" s="56">
        <v>298.86</v>
      </c>
      <c r="H69" s="39">
        <v>219.53</v>
      </c>
      <c r="I69" s="39"/>
      <c r="J69" s="39">
        <v>219.53</v>
      </c>
      <c r="K69" s="37" t="s">
        <v>42</v>
      </c>
      <c r="L69" s="39">
        <v>561611</v>
      </c>
      <c r="M69" s="39"/>
      <c r="N69" s="40"/>
      <c r="O69" s="39">
        <v>561611</v>
      </c>
      <c r="BP69" s="33"/>
      <c r="BQ69" s="41" t="s">
        <v>2908</v>
      </c>
    </row>
    <row r="70" spans="1:69" s="3" customFormat="1" ht="15" x14ac:dyDescent="0.25">
      <c r="A70" s="42"/>
      <c r="B70" s="43"/>
      <c r="C70" s="44" t="s">
        <v>4960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1103</v>
      </c>
      <c r="B71" s="36" t="s">
        <v>1559</v>
      </c>
      <c r="C71" s="432" t="s">
        <v>3385</v>
      </c>
      <c r="D71" s="432"/>
      <c r="E71" s="432"/>
      <c r="F71" s="35" t="s">
        <v>265</v>
      </c>
      <c r="G71" s="56">
        <v>119.34</v>
      </c>
      <c r="H71" s="39">
        <v>175.26</v>
      </c>
      <c r="I71" s="39"/>
      <c r="J71" s="39">
        <v>175.26</v>
      </c>
      <c r="K71" s="37" t="s">
        <v>42</v>
      </c>
      <c r="L71" s="39">
        <v>179037</v>
      </c>
      <c r="M71" s="39"/>
      <c r="N71" s="40"/>
      <c r="O71" s="39">
        <v>179037</v>
      </c>
      <c r="BP71" s="33"/>
      <c r="BQ71" s="41" t="s">
        <v>3385</v>
      </c>
    </row>
    <row r="72" spans="1:69" s="3" customFormat="1" ht="15" x14ac:dyDescent="0.25">
      <c r="A72" s="42"/>
      <c r="B72" s="43"/>
      <c r="C72" s="44" t="s">
        <v>4961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7.5" x14ac:dyDescent="0.25">
      <c r="A73" s="35" t="s">
        <v>1105</v>
      </c>
      <c r="B73" s="36" t="s">
        <v>2647</v>
      </c>
      <c r="C73" s="432" t="s">
        <v>3386</v>
      </c>
      <c r="D73" s="432"/>
      <c r="E73" s="432"/>
      <c r="F73" s="35" t="s">
        <v>265</v>
      </c>
      <c r="G73" s="56">
        <v>426.36</v>
      </c>
      <c r="H73" s="39">
        <v>118.59</v>
      </c>
      <c r="I73" s="39"/>
      <c r="J73" s="39">
        <v>118.59</v>
      </c>
      <c r="K73" s="37" t="s">
        <v>42</v>
      </c>
      <c r="L73" s="39">
        <v>432811</v>
      </c>
      <c r="M73" s="39"/>
      <c r="N73" s="40"/>
      <c r="O73" s="39">
        <v>432811</v>
      </c>
      <c r="BP73" s="33"/>
      <c r="BQ73" s="41" t="s">
        <v>3386</v>
      </c>
    </row>
    <row r="74" spans="1:69" s="3" customFormat="1" ht="15" x14ac:dyDescent="0.25">
      <c r="A74" s="42"/>
      <c r="B74" s="43"/>
      <c r="C74" s="44" t="s">
        <v>4962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7.5" x14ac:dyDescent="0.25">
      <c r="A75" s="35" t="s">
        <v>151</v>
      </c>
      <c r="B75" s="36" t="s">
        <v>1572</v>
      </c>
      <c r="C75" s="432" t="s">
        <v>3388</v>
      </c>
      <c r="D75" s="432"/>
      <c r="E75" s="432"/>
      <c r="F75" s="35" t="s">
        <v>265</v>
      </c>
      <c r="G75" s="38">
        <v>326.39999999999998</v>
      </c>
      <c r="H75" s="39">
        <v>76.42</v>
      </c>
      <c r="I75" s="39"/>
      <c r="J75" s="39">
        <v>76.42</v>
      </c>
      <c r="K75" s="37" t="s">
        <v>42</v>
      </c>
      <c r="L75" s="39">
        <v>213516</v>
      </c>
      <c r="M75" s="39"/>
      <c r="N75" s="40"/>
      <c r="O75" s="39">
        <v>213516</v>
      </c>
      <c r="BP75" s="33"/>
      <c r="BQ75" s="41" t="s">
        <v>3388</v>
      </c>
    </row>
    <row r="76" spans="1:69" s="3" customFormat="1" ht="15" x14ac:dyDescent="0.25">
      <c r="A76" s="42"/>
      <c r="B76" s="43"/>
      <c r="C76" s="44" t="s">
        <v>4963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7.5" x14ac:dyDescent="0.25">
      <c r="A77" s="35" t="s">
        <v>156</v>
      </c>
      <c r="B77" s="36" t="s">
        <v>1581</v>
      </c>
      <c r="C77" s="432" t="s">
        <v>2910</v>
      </c>
      <c r="D77" s="432"/>
      <c r="E77" s="432"/>
      <c r="F77" s="35" t="s">
        <v>265</v>
      </c>
      <c r="G77" s="38">
        <v>183.6</v>
      </c>
      <c r="H77" s="39">
        <v>47.84</v>
      </c>
      <c r="I77" s="39"/>
      <c r="J77" s="39">
        <v>47.84</v>
      </c>
      <c r="K77" s="37" t="s">
        <v>42</v>
      </c>
      <c r="L77" s="39">
        <v>75186</v>
      </c>
      <c r="M77" s="39"/>
      <c r="N77" s="40"/>
      <c r="O77" s="39">
        <v>75186</v>
      </c>
      <c r="BP77" s="33"/>
      <c r="BQ77" s="41" t="s">
        <v>2910</v>
      </c>
    </row>
    <row r="78" spans="1:69" s="3" customFormat="1" ht="15" x14ac:dyDescent="0.25">
      <c r="A78" s="42"/>
      <c r="B78" s="43"/>
      <c r="C78" s="44" t="s">
        <v>4964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7.5" x14ac:dyDescent="0.25">
      <c r="A79" s="35" t="s">
        <v>1127</v>
      </c>
      <c r="B79" s="36" t="s">
        <v>1581</v>
      </c>
      <c r="C79" s="432" t="s">
        <v>4424</v>
      </c>
      <c r="D79" s="432"/>
      <c r="E79" s="432"/>
      <c r="F79" s="35" t="s">
        <v>265</v>
      </c>
      <c r="G79" s="56">
        <v>247.86</v>
      </c>
      <c r="H79" s="39">
        <v>146.71</v>
      </c>
      <c r="I79" s="39"/>
      <c r="J79" s="39">
        <v>146.71</v>
      </c>
      <c r="K79" s="37" t="s">
        <v>42</v>
      </c>
      <c r="L79" s="39">
        <v>311272</v>
      </c>
      <c r="M79" s="39"/>
      <c r="N79" s="40"/>
      <c r="O79" s="39">
        <v>311272</v>
      </c>
      <c r="BP79" s="33"/>
      <c r="BQ79" s="41" t="s">
        <v>4424</v>
      </c>
    </row>
    <row r="80" spans="1:69" s="3" customFormat="1" ht="15" x14ac:dyDescent="0.25">
      <c r="A80" s="42"/>
      <c r="B80" s="43"/>
      <c r="C80" s="44" t="s">
        <v>4425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1137</v>
      </c>
      <c r="B81" s="36" t="s">
        <v>1581</v>
      </c>
      <c r="C81" s="432" t="s">
        <v>2912</v>
      </c>
      <c r="D81" s="432"/>
      <c r="E81" s="432"/>
      <c r="F81" s="35" t="s">
        <v>265</v>
      </c>
      <c r="G81" s="56">
        <v>109.14</v>
      </c>
      <c r="H81" s="39">
        <v>86.33</v>
      </c>
      <c r="I81" s="39"/>
      <c r="J81" s="39">
        <v>86.33</v>
      </c>
      <c r="K81" s="37" t="s">
        <v>42</v>
      </c>
      <c r="L81" s="39">
        <v>80653</v>
      </c>
      <c r="M81" s="39"/>
      <c r="N81" s="40"/>
      <c r="O81" s="39">
        <v>80653</v>
      </c>
      <c r="BP81" s="33"/>
      <c r="BQ81" s="41" t="s">
        <v>2912</v>
      </c>
    </row>
    <row r="82" spans="1:69" s="3" customFormat="1" ht="15" x14ac:dyDescent="0.25">
      <c r="A82" s="42"/>
      <c r="B82" s="43"/>
      <c r="C82" s="44" t="s">
        <v>4965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171</v>
      </c>
      <c r="B83" s="36" t="s">
        <v>2652</v>
      </c>
      <c r="C83" s="432" t="s">
        <v>2914</v>
      </c>
      <c r="D83" s="432"/>
      <c r="E83" s="432"/>
      <c r="F83" s="35" t="s">
        <v>265</v>
      </c>
      <c r="G83" s="56">
        <v>73.44</v>
      </c>
      <c r="H83" s="39">
        <v>55.8</v>
      </c>
      <c r="I83" s="39"/>
      <c r="J83" s="39">
        <v>55.8</v>
      </c>
      <c r="K83" s="37" t="s">
        <v>42</v>
      </c>
      <c r="L83" s="39">
        <v>35078</v>
      </c>
      <c r="M83" s="39"/>
      <c r="N83" s="40"/>
      <c r="O83" s="39">
        <v>35078</v>
      </c>
      <c r="BP83" s="33"/>
      <c r="BQ83" s="41" t="s">
        <v>2914</v>
      </c>
    </row>
    <row r="84" spans="1:69" s="3" customFormat="1" ht="15" x14ac:dyDescent="0.25">
      <c r="A84" s="42"/>
      <c r="B84" s="43"/>
      <c r="C84" s="44" t="s">
        <v>4966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7.5" x14ac:dyDescent="0.25">
      <c r="A85" s="35" t="s">
        <v>181</v>
      </c>
      <c r="B85" s="36" t="s">
        <v>1581</v>
      </c>
      <c r="C85" s="432" t="s">
        <v>2916</v>
      </c>
      <c r="D85" s="432"/>
      <c r="E85" s="432"/>
      <c r="F85" s="35" t="s">
        <v>265</v>
      </c>
      <c r="G85" s="38">
        <v>749.7</v>
      </c>
      <c r="H85" s="39">
        <v>35.549999999999997</v>
      </c>
      <c r="I85" s="39"/>
      <c r="J85" s="39">
        <v>35.549999999999997</v>
      </c>
      <c r="K85" s="37" t="s">
        <v>42</v>
      </c>
      <c r="L85" s="39">
        <v>228140</v>
      </c>
      <c r="M85" s="39"/>
      <c r="N85" s="40"/>
      <c r="O85" s="39">
        <v>228140</v>
      </c>
      <c r="BP85" s="33"/>
      <c r="BQ85" s="41" t="s">
        <v>2916</v>
      </c>
    </row>
    <row r="86" spans="1:69" s="3" customFormat="1" ht="15" x14ac:dyDescent="0.25">
      <c r="A86" s="42"/>
      <c r="B86" s="43"/>
      <c r="C86" s="44" t="s">
        <v>2366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8.25" x14ac:dyDescent="0.25">
      <c r="A87" s="35" t="s">
        <v>185</v>
      </c>
      <c r="B87" s="36" t="s">
        <v>1559</v>
      </c>
      <c r="C87" s="432" t="s">
        <v>2918</v>
      </c>
      <c r="D87" s="432"/>
      <c r="E87" s="432"/>
      <c r="F87" s="35" t="s">
        <v>265</v>
      </c>
      <c r="G87" s="38">
        <v>40.799999999999997</v>
      </c>
      <c r="H87" s="39">
        <v>205.49</v>
      </c>
      <c r="I87" s="39"/>
      <c r="J87" s="39">
        <v>205.49</v>
      </c>
      <c r="K87" s="37" t="s">
        <v>42</v>
      </c>
      <c r="L87" s="39">
        <v>71767</v>
      </c>
      <c r="M87" s="39"/>
      <c r="N87" s="40"/>
      <c r="O87" s="39">
        <v>71767</v>
      </c>
      <c r="BP87" s="33"/>
      <c r="BQ87" s="41" t="s">
        <v>2918</v>
      </c>
    </row>
    <row r="88" spans="1:69" s="3" customFormat="1" ht="15" x14ac:dyDescent="0.25">
      <c r="A88" s="42"/>
      <c r="B88" s="43"/>
      <c r="C88" s="44" t="s">
        <v>268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8.25" x14ac:dyDescent="0.25">
      <c r="A89" s="35" t="s">
        <v>187</v>
      </c>
      <c r="B89" s="36" t="s">
        <v>1581</v>
      </c>
      <c r="C89" s="432" t="s">
        <v>3392</v>
      </c>
      <c r="D89" s="432"/>
      <c r="E89" s="432"/>
      <c r="F89" s="35" t="s">
        <v>265</v>
      </c>
      <c r="G89" s="38">
        <v>61.2</v>
      </c>
      <c r="H89" s="39">
        <v>146.24</v>
      </c>
      <c r="I89" s="39"/>
      <c r="J89" s="39">
        <v>146.24</v>
      </c>
      <c r="K89" s="37" t="s">
        <v>42</v>
      </c>
      <c r="L89" s="39">
        <v>76611</v>
      </c>
      <c r="M89" s="39"/>
      <c r="N89" s="40"/>
      <c r="O89" s="39">
        <v>76611</v>
      </c>
      <c r="BP89" s="33"/>
      <c r="BQ89" s="41" t="s">
        <v>3392</v>
      </c>
    </row>
    <row r="90" spans="1:69" s="3" customFormat="1" ht="15" x14ac:dyDescent="0.25">
      <c r="A90" s="42"/>
      <c r="B90" s="43"/>
      <c r="C90" s="44" t="s">
        <v>1317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8.25" x14ac:dyDescent="0.25">
      <c r="A91" s="35" t="s">
        <v>196</v>
      </c>
      <c r="B91" s="36" t="s">
        <v>1581</v>
      </c>
      <c r="C91" s="432" t="s">
        <v>2920</v>
      </c>
      <c r="D91" s="432"/>
      <c r="E91" s="432"/>
      <c r="F91" s="35" t="s">
        <v>265</v>
      </c>
      <c r="G91" s="38">
        <v>249.9</v>
      </c>
      <c r="H91" s="39">
        <v>99.36</v>
      </c>
      <c r="I91" s="39"/>
      <c r="J91" s="39">
        <v>99.36</v>
      </c>
      <c r="K91" s="37" t="s">
        <v>42</v>
      </c>
      <c r="L91" s="39">
        <v>212545</v>
      </c>
      <c r="M91" s="39"/>
      <c r="N91" s="40"/>
      <c r="O91" s="39">
        <v>212545</v>
      </c>
      <c r="BP91" s="33"/>
      <c r="BQ91" s="41" t="s">
        <v>2920</v>
      </c>
    </row>
    <row r="92" spans="1:69" s="3" customFormat="1" ht="15" x14ac:dyDescent="0.25">
      <c r="A92" s="42"/>
      <c r="B92" s="43"/>
      <c r="C92" s="44" t="s">
        <v>4102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8.25" x14ac:dyDescent="0.25">
      <c r="A93" s="35" t="s">
        <v>198</v>
      </c>
      <c r="B93" s="36" t="s">
        <v>1581</v>
      </c>
      <c r="C93" s="432" t="s">
        <v>2921</v>
      </c>
      <c r="D93" s="432"/>
      <c r="E93" s="432"/>
      <c r="F93" s="35" t="s">
        <v>265</v>
      </c>
      <c r="G93" s="38">
        <v>158.1</v>
      </c>
      <c r="H93" s="39">
        <v>64.28</v>
      </c>
      <c r="I93" s="39"/>
      <c r="J93" s="39">
        <v>64.28</v>
      </c>
      <c r="K93" s="37" t="s">
        <v>42</v>
      </c>
      <c r="L93" s="39">
        <v>86992</v>
      </c>
      <c r="M93" s="39"/>
      <c r="N93" s="40"/>
      <c r="O93" s="39">
        <v>86992</v>
      </c>
      <c r="BP93" s="33"/>
      <c r="BQ93" s="41" t="s">
        <v>2921</v>
      </c>
    </row>
    <row r="94" spans="1:69" s="3" customFormat="1" ht="15" x14ac:dyDescent="0.25">
      <c r="A94" s="42"/>
      <c r="B94" s="43"/>
      <c r="C94" s="44" t="s">
        <v>270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8.25" x14ac:dyDescent="0.25">
      <c r="A95" s="35" t="s">
        <v>200</v>
      </c>
      <c r="B95" s="36" t="s">
        <v>1581</v>
      </c>
      <c r="C95" s="432" t="s">
        <v>2923</v>
      </c>
      <c r="D95" s="432"/>
      <c r="E95" s="432"/>
      <c r="F95" s="35" t="s">
        <v>265</v>
      </c>
      <c r="G95" s="38">
        <v>576.29999999999995</v>
      </c>
      <c r="H95" s="39">
        <v>72.33</v>
      </c>
      <c r="I95" s="39"/>
      <c r="J95" s="39">
        <v>72.33</v>
      </c>
      <c r="K95" s="37" t="s">
        <v>42</v>
      </c>
      <c r="L95" s="39">
        <v>356813</v>
      </c>
      <c r="M95" s="39"/>
      <c r="N95" s="40"/>
      <c r="O95" s="39">
        <v>356813</v>
      </c>
      <c r="BP95" s="33"/>
      <c r="BQ95" s="41" t="s">
        <v>2923</v>
      </c>
    </row>
    <row r="96" spans="1:69" s="3" customFormat="1" ht="15" x14ac:dyDescent="0.25">
      <c r="A96" s="42"/>
      <c r="B96" s="43"/>
      <c r="C96" s="44" t="s">
        <v>4967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8.25" x14ac:dyDescent="0.25">
      <c r="A97" s="35" t="s">
        <v>202</v>
      </c>
      <c r="B97" s="36" t="s">
        <v>1581</v>
      </c>
      <c r="C97" s="432" t="s">
        <v>2925</v>
      </c>
      <c r="D97" s="432"/>
      <c r="E97" s="432"/>
      <c r="F97" s="35" t="s">
        <v>265</v>
      </c>
      <c r="G97" s="55">
        <v>510</v>
      </c>
      <c r="H97" s="39">
        <v>47.4</v>
      </c>
      <c r="I97" s="39"/>
      <c r="J97" s="39">
        <v>47.4</v>
      </c>
      <c r="K97" s="37" t="s">
        <v>42</v>
      </c>
      <c r="L97" s="39">
        <v>206929</v>
      </c>
      <c r="M97" s="39"/>
      <c r="N97" s="40"/>
      <c r="O97" s="39">
        <v>206929</v>
      </c>
      <c r="BP97" s="33"/>
      <c r="BQ97" s="41" t="s">
        <v>2925</v>
      </c>
    </row>
    <row r="98" spans="1:69" s="3" customFormat="1" ht="15" x14ac:dyDescent="0.25">
      <c r="A98" s="42"/>
      <c r="B98" s="43"/>
      <c r="C98" s="44" t="s">
        <v>3965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7.5" x14ac:dyDescent="0.25">
      <c r="A99" s="35" t="s">
        <v>211</v>
      </c>
      <c r="B99" s="36" t="s">
        <v>3395</v>
      </c>
      <c r="C99" s="432" t="s">
        <v>2665</v>
      </c>
      <c r="D99" s="432"/>
      <c r="E99" s="432"/>
      <c r="F99" s="35" t="s">
        <v>265</v>
      </c>
      <c r="G99" s="55">
        <v>51</v>
      </c>
      <c r="H99" s="39">
        <v>54.01</v>
      </c>
      <c r="I99" s="39"/>
      <c r="J99" s="39">
        <v>54.01</v>
      </c>
      <c r="K99" s="37" t="s">
        <v>42</v>
      </c>
      <c r="L99" s="39">
        <v>23579</v>
      </c>
      <c r="M99" s="39"/>
      <c r="N99" s="40"/>
      <c r="O99" s="39">
        <v>23579</v>
      </c>
      <c r="BP99" s="33"/>
      <c r="BQ99" s="41" t="s">
        <v>2665</v>
      </c>
    </row>
    <row r="100" spans="1:69" s="3" customFormat="1" ht="15" x14ac:dyDescent="0.25">
      <c r="A100" s="42"/>
      <c r="B100" s="43"/>
      <c r="C100" s="44" t="s">
        <v>287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7.5" x14ac:dyDescent="0.25">
      <c r="A101" s="35" t="s">
        <v>213</v>
      </c>
      <c r="B101" s="36" t="s">
        <v>310</v>
      </c>
      <c r="C101" s="432" t="s">
        <v>311</v>
      </c>
      <c r="D101" s="432"/>
      <c r="E101" s="432"/>
      <c r="F101" s="35" t="s">
        <v>238</v>
      </c>
      <c r="G101" s="55">
        <v>1</v>
      </c>
      <c r="H101" s="39" t="s">
        <v>312</v>
      </c>
      <c r="I101" s="39" t="s">
        <v>313</v>
      </c>
      <c r="J101" s="39">
        <v>171.88</v>
      </c>
      <c r="K101" s="37" t="s">
        <v>42</v>
      </c>
      <c r="L101" s="39">
        <v>16765</v>
      </c>
      <c r="M101" s="39">
        <v>14857</v>
      </c>
      <c r="N101" s="40" t="s">
        <v>4824</v>
      </c>
      <c r="O101" s="39">
        <v>1471</v>
      </c>
      <c r="BP101" s="33"/>
      <c r="BQ101" s="41" t="s">
        <v>311</v>
      </c>
    </row>
    <row r="102" spans="1:69" s="3" customFormat="1" ht="15" x14ac:dyDescent="0.25">
      <c r="A102" s="42"/>
      <c r="B102" s="43"/>
      <c r="C102" s="44" t="s">
        <v>4825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4826</v>
      </c>
      <c r="F103" s="49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4827</v>
      </c>
      <c r="F104" s="49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38782</v>
      </c>
      <c r="M105" s="53"/>
      <c r="N105" s="53"/>
      <c r="O105" s="54"/>
      <c r="BP105" s="33"/>
      <c r="BQ105" s="41"/>
    </row>
    <row r="106" spans="1:69" s="3" customFormat="1" ht="67.5" x14ac:dyDescent="0.25">
      <c r="A106" s="35" t="s">
        <v>215</v>
      </c>
      <c r="B106" s="36" t="s">
        <v>1593</v>
      </c>
      <c r="C106" s="432" t="s">
        <v>2102</v>
      </c>
      <c r="D106" s="432"/>
      <c r="E106" s="432"/>
      <c r="F106" s="35" t="s">
        <v>265</v>
      </c>
      <c r="G106" s="55">
        <v>51</v>
      </c>
      <c r="H106" s="39">
        <v>29.8</v>
      </c>
      <c r="I106" s="39"/>
      <c r="J106" s="39">
        <v>29.8</v>
      </c>
      <c r="K106" s="37" t="s">
        <v>42</v>
      </c>
      <c r="L106" s="39">
        <v>13009</v>
      </c>
      <c r="M106" s="39"/>
      <c r="N106" s="40"/>
      <c r="O106" s="39">
        <v>13009</v>
      </c>
      <c r="BP106" s="33"/>
      <c r="BQ106" s="41" t="s">
        <v>2102</v>
      </c>
    </row>
    <row r="107" spans="1:69" s="3" customFormat="1" ht="15" x14ac:dyDescent="0.25">
      <c r="A107" s="42"/>
      <c r="B107" s="43"/>
      <c r="C107" s="44" t="s">
        <v>287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217</v>
      </c>
      <c r="B108" s="36" t="s">
        <v>1603</v>
      </c>
      <c r="C108" s="432" t="s">
        <v>2103</v>
      </c>
      <c r="D108" s="432"/>
      <c r="E108" s="432"/>
      <c r="F108" s="35" t="s">
        <v>265</v>
      </c>
      <c r="G108" s="38">
        <v>51.5</v>
      </c>
      <c r="H108" s="39">
        <v>7.41</v>
      </c>
      <c r="I108" s="39"/>
      <c r="J108" s="39">
        <v>7.41</v>
      </c>
      <c r="K108" s="37" t="s">
        <v>42</v>
      </c>
      <c r="L108" s="39">
        <v>3267</v>
      </c>
      <c r="M108" s="39"/>
      <c r="N108" s="40"/>
      <c r="O108" s="39">
        <v>3267</v>
      </c>
      <c r="BP108" s="33"/>
      <c r="BQ108" s="41" t="s">
        <v>2103</v>
      </c>
    </row>
    <row r="109" spans="1:69" s="3" customFormat="1" ht="15" x14ac:dyDescent="0.25">
      <c r="A109" s="42"/>
      <c r="B109" s="43"/>
      <c r="C109" s="44" t="s">
        <v>321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15" x14ac:dyDescent="0.25">
      <c r="A110" s="434" t="s">
        <v>2107</v>
      </c>
      <c r="B110" s="435"/>
      <c r="C110" s="435"/>
      <c r="D110" s="435"/>
      <c r="E110" s="435"/>
      <c r="F110" s="435"/>
      <c r="G110" s="435"/>
      <c r="H110" s="435"/>
      <c r="I110" s="435"/>
      <c r="J110" s="435"/>
      <c r="K110" s="435"/>
      <c r="L110" s="435"/>
      <c r="M110" s="435"/>
      <c r="N110" s="435"/>
      <c r="O110" s="436"/>
      <c r="BP110" s="33" t="s">
        <v>2107</v>
      </c>
      <c r="BQ110" s="41"/>
    </row>
    <row r="111" spans="1:69" s="3" customFormat="1" ht="67.5" x14ac:dyDescent="0.25">
      <c r="A111" s="35" t="s">
        <v>219</v>
      </c>
      <c r="B111" s="36" t="s">
        <v>589</v>
      </c>
      <c r="C111" s="432" t="s">
        <v>590</v>
      </c>
      <c r="D111" s="432"/>
      <c r="E111" s="432"/>
      <c r="F111" s="35" t="s">
        <v>174</v>
      </c>
      <c r="G111" s="56">
        <v>0.02</v>
      </c>
      <c r="H111" s="39" t="s">
        <v>591</v>
      </c>
      <c r="I111" s="39" t="s">
        <v>592</v>
      </c>
      <c r="J111" s="39">
        <v>109.43</v>
      </c>
      <c r="K111" s="37" t="s">
        <v>42</v>
      </c>
      <c r="L111" s="39">
        <v>331</v>
      </c>
      <c r="M111" s="39">
        <v>308</v>
      </c>
      <c r="N111" s="40">
        <v>4</v>
      </c>
      <c r="O111" s="39">
        <v>19</v>
      </c>
      <c r="BP111" s="33"/>
      <c r="BQ111" s="41" t="s">
        <v>590</v>
      </c>
    </row>
    <row r="112" spans="1:69" s="3" customFormat="1" ht="15" x14ac:dyDescent="0.25">
      <c r="A112" s="42"/>
      <c r="B112" s="43"/>
      <c r="C112" s="44" t="s">
        <v>680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3400</v>
      </c>
      <c r="F113" s="49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3401</v>
      </c>
      <c r="F114" s="49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BP114" s="33"/>
      <c r="BQ114" s="41"/>
    </row>
    <row r="115" spans="1:69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787</v>
      </c>
      <c r="M115" s="53"/>
      <c r="N115" s="53"/>
      <c r="O115" s="54"/>
      <c r="BP115" s="33"/>
      <c r="BQ115" s="41"/>
    </row>
    <row r="116" spans="1:69" s="3" customFormat="1" ht="45" x14ac:dyDescent="0.25">
      <c r="A116" s="35" t="s">
        <v>4968</v>
      </c>
      <c r="B116" s="36" t="s">
        <v>2113</v>
      </c>
      <c r="C116" s="432" t="s">
        <v>1612</v>
      </c>
      <c r="D116" s="432"/>
      <c r="E116" s="432"/>
      <c r="F116" s="35" t="s">
        <v>437</v>
      </c>
      <c r="G116" s="55">
        <v>2</v>
      </c>
      <c r="H116" s="39">
        <v>2034.16</v>
      </c>
      <c r="I116" s="39"/>
      <c r="J116" s="39"/>
      <c r="K116" s="37" t="s">
        <v>52</v>
      </c>
      <c r="L116" s="39">
        <v>25346</v>
      </c>
      <c r="M116" s="39"/>
      <c r="N116" s="40"/>
      <c r="O116" s="39"/>
      <c r="BP116" s="33"/>
      <c r="BQ116" s="41" t="s">
        <v>1612</v>
      </c>
    </row>
    <row r="117" spans="1:69" s="3" customFormat="1" ht="15" x14ac:dyDescent="0.25">
      <c r="A117" s="434" t="s">
        <v>2679</v>
      </c>
      <c r="B117" s="435"/>
      <c r="C117" s="435"/>
      <c r="D117" s="435"/>
      <c r="E117" s="435"/>
      <c r="F117" s="435"/>
      <c r="G117" s="435"/>
      <c r="H117" s="435"/>
      <c r="I117" s="435"/>
      <c r="J117" s="435"/>
      <c r="K117" s="435"/>
      <c r="L117" s="435"/>
      <c r="M117" s="435"/>
      <c r="N117" s="435"/>
      <c r="O117" s="436"/>
      <c r="BP117" s="33" t="s">
        <v>2679</v>
      </c>
      <c r="BQ117" s="41"/>
    </row>
    <row r="118" spans="1:69" s="3" customFormat="1" ht="67.5" x14ac:dyDescent="0.25">
      <c r="A118" s="35" t="s">
        <v>230</v>
      </c>
      <c r="B118" s="36" t="s">
        <v>324</v>
      </c>
      <c r="C118" s="432" t="s">
        <v>325</v>
      </c>
      <c r="D118" s="432"/>
      <c r="E118" s="432"/>
      <c r="F118" s="35" t="s">
        <v>326</v>
      </c>
      <c r="G118" s="55">
        <v>10</v>
      </c>
      <c r="H118" s="39" t="s">
        <v>1438</v>
      </c>
      <c r="I118" s="39"/>
      <c r="J118" s="39">
        <v>1.55</v>
      </c>
      <c r="K118" s="37" t="s">
        <v>42</v>
      </c>
      <c r="L118" s="39">
        <v>1928</v>
      </c>
      <c r="M118" s="39">
        <v>1796</v>
      </c>
      <c r="N118" s="40"/>
      <c r="O118" s="39">
        <v>132</v>
      </c>
      <c r="BP118" s="33"/>
      <c r="BQ118" s="41" t="s">
        <v>325</v>
      </c>
    </row>
    <row r="119" spans="1:69" s="3" customFormat="1" ht="15" x14ac:dyDescent="0.25">
      <c r="A119" s="47"/>
      <c r="B119" s="48"/>
      <c r="C119" s="48"/>
      <c r="D119" s="48"/>
      <c r="E119" s="49" t="s">
        <v>3403</v>
      </c>
      <c r="F119" s="49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3404</v>
      </c>
      <c r="F120" s="49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4586</v>
      </c>
      <c r="M121" s="53"/>
      <c r="N121" s="53"/>
      <c r="O121" s="54"/>
      <c r="BP121" s="33"/>
      <c r="BQ121" s="41"/>
    </row>
    <row r="122" spans="1:69" s="3" customFormat="1" ht="67.5" x14ac:dyDescent="0.25">
      <c r="A122" s="35" t="s">
        <v>232</v>
      </c>
      <c r="B122" s="36" t="s">
        <v>1680</v>
      </c>
      <c r="C122" s="432" t="s">
        <v>2165</v>
      </c>
      <c r="D122" s="432"/>
      <c r="E122" s="432"/>
      <c r="F122" s="35" t="s">
        <v>437</v>
      </c>
      <c r="G122" s="55">
        <v>6</v>
      </c>
      <c r="H122" s="39">
        <v>814.25</v>
      </c>
      <c r="I122" s="39"/>
      <c r="J122" s="39">
        <v>814.25</v>
      </c>
      <c r="K122" s="37" t="s">
        <v>42</v>
      </c>
      <c r="L122" s="39">
        <v>41820</v>
      </c>
      <c r="M122" s="39"/>
      <c r="N122" s="40"/>
      <c r="O122" s="39">
        <v>41820</v>
      </c>
      <c r="BP122" s="33"/>
      <c r="BQ122" s="41" t="s">
        <v>2165</v>
      </c>
    </row>
    <row r="123" spans="1:69" s="3" customFormat="1" ht="67.5" x14ac:dyDescent="0.25">
      <c r="A123" s="35" t="s">
        <v>235</v>
      </c>
      <c r="B123" s="36" t="s">
        <v>1682</v>
      </c>
      <c r="C123" s="432" t="s">
        <v>2166</v>
      </c>
      <c r="D123" s="432"/>
      <c r="E123" s="432"/>
      <c r="F123" s="35" t="s">
        <v>437</v>
      </c>
      <c r="G123" s="55">
        <v>6</v>
      </c>
      <c r="H123" s="39">
        <v>181.62</v>
      </c>
      <c r="I123" s="39"/>
      <c r="J123" s="39">
        <v>181.62</v>
      </c>
      <c r="K123" s="37" t="s">
        <v>42</v>
      </c>
      <c r="L123" s="39">
        <v>9328</v>
      </c>
      <c r="M123" s="39"/>
      <c r="N123" s="40"/>
      <c r="O123" s="39">
        <v>9328</v>
      </c>
      <c r="BP123" s="33"/>
      <c r="BQ123" s="41" t="s">
        <v>2166</v>
      </c>
    </row>
    <row r="124" spans="1:69" s="3" customFormat="1" ht="67.5" x14ac:dyDescent="0.25">
      <c r="A124" s="35" t="s">
        <v>245</v>
      </c>
      <c r="B124" s="36" t="s">
        <v>2680</v>
      </c>
      <c r="C124" s="432" t="s">
        <v>2167</v>
      </c>
      <c r="D124" s="432"/>
      <c r="E124" s="432"/>
      <c r="F124" s="35" t="s">
        <v>437</v>
      </c>
      <c r="G124" s="55">
        <v>2</v>
      </c>
      <c r="H124" s="39">
        <v>2214.5700000000002</v>
      </c>
      <c r="I124" s="39"/>
      <c r="J124" s="39">
        <v>2214.5700000000002</v>
      </c>
      <c r="K124" s="37" t="s">
        <v>42</v>
      </c>
      <c r="L124" s="39">
        <v>37913</v>
      </c>
      <c r="M124" s="39"/>
      <c r="N124" s="40"/>
      <c r="O124" s="39">
        <v>37913</v>
      </c>
      <c r="BP124" s="33"/>
      <c r="BQ124" s="41" t="s">
        <v>2167</v>
      </c>
    </row>
    <row r="125" spans="1:69" s="3" customFormat="1" ht="67.5" x14ac:dyDescent="0.25">
      <c r="A125" s="35" t="s">
        <v>254</v>
      </c>
      <c r="B125" s="36" t="s">
        <v>1686</v>
      </c>
      <c r="C125" s="432" t="s">
        <v>1687</v>
      </c>
      <c r="D125" s="432"/>
      <c r="E125" s="432"/>
      <c r="F125" s="35" t="s">
        <v>1688</v>
      </c>
      <c r="G125" s="60">
        <v>0.28799999999999998</v>
      </c>
      <c r="H125" s="39" t="s">
        <v>1689</v>
      </c>
      <c r="I125" s="39">
        <v>88.52</v>
      </c>
      <c r="J125" s="39"/>
      <c r="K125" s="37" t="s">
        <v>42</v>
      </c>
      <c r="L125" s="39">
        <v>1681</v>
      </c>
      <c r="M125" s="39">
        <v>1390</v>
      </c>
      <c r="N125" s="40">
        <v>291</v>
      </c>
      <c r="O125" s="39"/>
      <c r="BP125" s="33"/>
      <c r="BQ125" s="41" t="s">
        <v>1687</v>
      </c>
    </row>
    <row r="126" spans="1:69" s="3" customFormat="1" ht="15" x14ac:dyDescent="0.25">
      <c r="A126" s="42"/>
      <c r="B126" s="43"/>
      <c r="C126" s="44" t="s">
        <v>3162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4830</v>
      </c>
      <c r="F127" s="49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4831</v>
      </c>
      <c r="F128" s="49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3794</v>
      </c>
      <c r="M129" s="53"/>
      <c r="N129" s="53"/>
      <c r="O129" s="54"/>
      <c r="BP129" s="33"/>
      <c r="BQ129" s="41"/>
    </row>
    <row r="130" spans="1:69" s="3" customFormat="1" ht="67.5" x14ac:dyDescent="0.25">
      <c r="A130" s="35" t="s">
        <v>288</v>
      </c>
      <c r="B130" s="36" t="s">
        <v>1693</v>
      </c>
      <c r="C130" s="432" t="s">
        <v>1694</v>
      </c>
      <c r="D130" s="432"/>
      <c r="E130" s="432"/>
      <c r="F130" s="35" t="s">
        <v>437</v>
      </c>
      <c r="G130" s="55">
        <v>6</v>
      </c>
      <c r="H130" s="39">
        <v>24.82</v>
      </c>
      <c r="I130" s="39"/>
      <c r="J130" s="39">
        <v>24.82</v>
      </c>
      <c r="K130" s="37" t="s">
        <v>42</v>
      </c>
      <c r="L130" s="39">
        <v>1275</v>
      </c>
      <c r="M130" s="39"/>
      <c r="N130" s="40"/>
      <c r="O130" s="39">
        <v>1275</v>
      </c>
      <c r="BP130" s="33"/>
      <c r="BQ130" s="41" t="s">
        <v>1694</v>
      </c>
    </row>
    <row r="131" spans="1:69" s="3" customFormat="1" ht="15" x14ac:dyDescent="0.25">
      <c r="A131" s="434" t="s">
        <v>2684</v>
      </c>
      <c r="B131" s="435"/>
      <c r="C131" s="435"/>
      <c r="D131" s="435"/>
      <c r="E131" s="435"/>
      <c r="F131" s="435"/>
      <c r="G131" s="435"/>
      <c r="H131" s="435"/>
      <c r="I131" s="435"/>
      <c r="J131" s="435"/>
      <c r="K131" s="435"/>
      <c r="L131" s="435"/>
      <c r="M131" s="435"/>
      <c r="N131" s="435"/>
      <c r="O131" s="436"/>
      <c r="BP131" s="33" t="s">
        <v>2684</v>
      </c>
      <c r="BQ131" s="41"/>
    </row>
    <row r="132" spans="1:69" s="3" customFormat="1" ht="67.5" x14ac:dyDescent="0.25">
      <c r="A132" s="35" t="s">
        <v>300</v>
      </c>
      <c r="B132" s="36" t="s">
        <v>1629</v>
      </c>
      <c r="C132" s="432" t="s">
        <v>1630</v>
      </c>
      <c r="D132" s="432"/>
      <c r="E132" s="432"/>
      <c r="F132" s="35" t="s">
        <v>109</v>
      </c>
      <c r="G132" s="55">
        <v>3</v>
      </c>
      <c r="H132" s="39" t="s">
        <v>1631</v>
      </c>
      <c r="I132" s="39">
        <v>1.33</v>
      </c>
      <c r="J132" s="39">
        <v>33.54</v>
      </c>
      <c r="K132" s="37" t="s">
        <v>42</v>
      </c>
      <c r="L132" s="39">
        <v>3429</v>
      </c>
      <c r="M132" s="39">
        <v>2522</v>
      </c>
      <c r="N132" s="40">
        <v>46</v>
      </c>
      <c r="O132" s="39">
        <v>861</v>
      </c>
      <c r="BP132" s="33"/>
      <c r="BQ132" s="41" t="s">
        <v>1630</v>
      </c>
    </row>
    <row r="133" spans="1:69" s="3" customFormat="1" ht="15" x14ac:dyDescent="0.25">
      <c r="A133" s="47"/>
      <c r="B133" s="48"/>
      <c r="C133" s="48"/>
      <c r="D133" s="48"/>
      <c r="E133" s="49" t="s">
        <v>4969</v>
      </c>
      <c r="F133" s="49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4970</v>
      </c>
      <c r="F134" s="49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7161</v>
      </c>
      <c r="M135" s="53"/>
      <c r="N135" s="53"/>
      <c r="O135" s="54"/>
      <c r="BP135" s="33"/>
      <c r="BQ135" s="41"/>
    </row>
    <row r="136" spans="1:69" s="3" customFormat="1" ht="45" x14ac:dyDescent="0.25">
      <c r="A136" s="35" t="s">
        <v>4971</v>
      </c>
      <c r="B136" s="36" t="s">
        <v>2125</v>
      </c>
      <c r="C136" s="432" t="s">
        <v>2126</v>
      </c>
      <c r="D136" s="432"/>
      <c r="E136" s="432"/>
      <c r="F136" s="35" t="s">
        <v>437</v>
      </c>
      <c r="G136" s="55">
        <v>3</v>
      </c>
      <c r="H136" s="39">
        <v>2403.11</v>
      </c>
      <c r="I136" s="39"/>
      <c r="J136" s="39"/>
      <c r="K136" s="37" t="s">
        <v>52</v>
      </c>
      <c r="L136" s="39">
        <v>44914</v>
      </c>
      <c r="M136" s="39"/>
      <c r="N136" s="40"/>
      <c r="O136" s="39"/>
      <c r="BP136" s="33"/>
      <c r="BQ136" s="41" t="s">
        <v>2126</v>
      </c>
    </row>
    <row r="137" spans="1:69" s="3" customFormat="1" ht="67.5" x14ac:dyDescent="0.25">
      <c r="A137" s="35" t="s">
        <v>323</v>
      </c>
      <c r="B137" s="36" t="s">
        <v>1629</v>
      </c>
      <c r="C137" s="432" t="s">
        <v>1630</v>
      </c>
      <c r="D137" s="432"/>
      <c r="E137" s="432"/>
      <c r="F137" s="35" t="s">
        <v>109</v>
      </c>
      <c r="G137" s="55">
        <v>34</v>
      </c>
      <c r="H137" s="39" t="s">
        <v>1631</v>
      </c>
      <c r="I137" s="39">
        <v>1.33</v>
      </c>
      <c r="J137" s="39">
        <v>33.54</v>
      </c>
      <c r="K137" s="37" t="s">
        <v>42</v>
      </c>
      <c r="L137" s="39">
        <v>38865</v>
      </c>
      <c r="M137" s="39">
        <v>28586</v>
      </c>
      <c r="N137" s="40">
        <v>518</v>
      </c>
      <c r="O137" s="39">
        <v>9761</v>
      </c>
      <c r="BP137" s="33"/>
      <c r="BQ137" s="41" t="s">
        <v>1630</v>
      </c>
    </row>
    <row r="138" spans="1:69" s="3" customFormat="1" ht="15" x14ac:dyDescent="0.25">
      <c r="A138" s="47"/>
      <c r="B138" s="48"/>
      <c r="C138" s="48"/>
      <c r="D138" s="48"/>
      <c r="E138" s="49" t="s">
        <v>4972</v>
      </c>
      <c r="F138" s="49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BP138" s="33"/>
      <c r="BQ138" s="41"/>
    </row>
    <row r="139" spans="1:69" s="3" customFormat="1" ht="15" x14ac:dyDescent="0.25">
      <c r="A139" s="47"/>
      <c r="B139" s="48"/>
      <c r="C139" s="48"/>
      <c r="D139" s="48"/>
      <c r="E139" s="49" t="s">
        <v>4973</v>
      </c>
      <c r="F139" s="49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BP139" s="33"/>
      <c r="BQ139" s="41"/>
    </row>
    <row r="140" spans="1:69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81172</v>
      </c>
      <c r="M140" s="53"/>
      <c r="N140" s="53"/>
      <c r="O140" s="54"/>
      <c r="BP140" s="33"/>
      <c r="BQ140" s="41"/>
    </row>
    <row r="141" spans="1:69" s="3" customFormat="1" ht="45.75" x14ac:dyDescent="0.25">
      <c r="A141" s="35" t="s">
        <v>3408</v>
      </c>
      <c r="B141" s="36" t="s">
        <v>2125</v>
      </c>
      <c r="C141" s="432" t="s">
        <v>2694</v>
      </c>
      <c r="D141" s="432"/>
      <c r="E141" s="432"/>
      <c r="F141" s="35" t="s">
        <v>437</v>
      </c>
      <c r="G141" s="55">
        <v>34</v>
      </c>
      <c r="H141" s="39">
        <v>2292.27</v>
      </c>
      <c r="I141" s="39"/>
      <c r="J141" s="39"/>
      <c r="K141" s="37" t="s">
        <v>52</v>
      </c>
      <c r="L141" s="39">
        <v>485549</v>
      </c>
      <c r="M141" s="39"/>
      <c r="N141" s="40"/>
      <c r="O141" s="39"/>
      <c r="BP141" s="33"/>
      <c r="BQ141" s="41" t="s">
        <v>2694</v>
      </c>
    </row>
    <row r="142" spans="1:69" s="3" customFormat="1" ht="67.5" x14ac:dyDescent="0.25">
      <c r="A142" s="35" t="s">
        <v>335</v>
      </c>
      <c r="B142" s="36" t="s">
        <v>132</v>
      </c>
      <c r="C142" s="432" t="s">
        <v>133</v>
      </c>
      <c r="D142" s="432"/>
      <c r="E142" s="432"/>
      <c r="F142" s="35" t="s">
        <v>109</v>
      </c>
      <c r="G142" s="55">
        <v>15</v>
      </c>
      <c r="H142" s="39" t="s">
        <v>134</v>
      </c>
      <c r="I142" s="39" t="s">
        <v>135</v>
      </c>
      <c r="J142" s="39">
        <v>4.09</v>
      </c>
      <c r="K142" s="37" t="s">
        <v>42</v>
      </c>
      <c r="L142" s="39">
        <v>27177</v>
      </c>
      <c r="M142" s="39">
        <v>17318</v>
      </c>
      <c r="N142" s="40" t="s">
        <v>4974</v>
      </c>
      <c r="O142" s="39">
        <v>525</v>
      </c>
      <c r="BP142" s="33"/>
      <c r="BQ142" s="41" t="s">
        <v>133</v>
      </c>
    </row>
    <row r="143" spans="1:69" s="3" customFormat="1" ht="15" x14ac:dyDescent="0.25">
      <c r="A143" s="42"/>
      <c r="B143" s="43"/>
      <c r="C143" s="44" t="s">
        <v>4975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4976</v>
      </c>
      <c r="F144" s="49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4977</v>
      </c>
      <c r="F145" s="49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56104</v>
      </c>
      <c r="M146" s="53"/>
      <c r="N146" s="53"/>
      <c r="O146" s="54"/>
      <c r="BP146" s="33"/>
      <c r="BQ146" s="41"/>
    </row>
    <row r="147" spans="1:69" s="3" customFormat="1" ht="45" x14ac:dyDescent="0.25">
      <c r="A147" s="35" t="s">
        <v>2112</v>
      </c>
      <c r="B147" s="36" t="s">
        <v>4114</v>
      </c>
      <c r="C147" s="432" t="s">
        <v>2146</v>
      </c>
      <c r="D147" s="432"/>
      <c r="E147" s="432"/>
      <c r="F147" s="35" t="s">
        <v>437</v>
      </c>
      <c r="G147" s="55">
        <v>2</v>
      </c>
      <c r="H147" s="39">
        <v>6225.34</v>
      </c>
      <c r="I147" s="39"/>
      <c r="J147" s="39"/>
      <c r="K147" s="37" t="s">
        <v>52</v>
      </c>
      <c r="L147" s="39">
        <v>77568</v>
      </c>
      <c r="M147" s="39"/>
      <c r="N147" s="40"/>
      <c r="O147" s="39"/>
      <c r="BP147" s="33"/>
      <c r="BQ147" s="41" t="s">
        <v>2146</v>
      </c>
    </row>
    <row r="148" spans="1:69" s="3" customFormat="1" ht="45" x14ac:dyDescent="0.25">
      <c r="A148" s="35" t="s">
        <v>2114</v>
      </c>
      <c r="B148" s="36" t="s">
        <v>4114</v>
      </c>
      <c r="C148" s="432" t="s">
        <v>1663</v>
      </c>
      <c r="D148" s="432"/>
      <c r="E148" s="432"/>
      <c r="F148" s="35" t="s">
        <v>437</v>
      </c>
      <c r="G148" s="55">
        <v>13</v>
      </c>
      <c r="H148" s="39">
        <v>3276.91</v>
      </c>
      <c r="I148" s="39"/>
      <c r="J148" s="39"/>
      <c r="K148" s="37" t="s">
        <v>52</v>
      </c>
      <c r="L148" s="39">
        <v>265397</v>
      </c>
      <c r="M148" s="39"/>
      <c r="N148" s="40"/>
      <c r="O148" s="39"/>
      <c r="BP148" s="33"/>
      <c r="BQ148" s="41" t="s">
        <v>1663</v>
      </c>
    </row>
    <row r="149" spans="1:69" s="3" customFormat="1" ht="67.5" x14ac:dyDescent="0.25">
      <c r="A149" s="35" t="s">
        <v>350</v>
      </c>
      <c r="B149" s="36" t="s">
        <v>429</v>
      </c>
      <c r="C149" s="432" t="s">
        <v>430</v>
      </c>
      <c r="D149" s="432"/>
      <c r="E149" s="432"/>
      <c r="F149" s="35" t="s">
        <v>109</v>
      </c>
      <c r="G149" s="55">
        <v>162</v>
      </c>
      <c r="H149" s="39" t="s">
        <v>431</v>
      </c>
      <c r="I149" s="39"/>
      <c r="J149" s="39">
        <v>7.45</v>
      </c>
      <c r="K149" s="37" t="s">
        <v>42</v>
      </c>
      <c r="L149" s="39">
        <v>281815</v>
      </c>
      <c r="M149" s="39">
        <v>271484</v>
      </c>
      <c r="N149" s="40"/>
      <c r="O149" s="39">
        <v>10331</v>
      </c>
      <c r="BP149" s="33"/>
      <c r="BQ149" s="41" t="s">
        <v>430</v>
      </c>
    </row>
    <row r="150" spans="1:69" s="3" customFormat="1" ht="15" x14ac:dyDescent="0.25">
      <c r="A150" s="47"/>
      <c r="B150" s="48"/>
      <c r="C150" s="48"/>
      <c r="D150" s="48"/>
      <c r="E150" s="49" t="s">
        <v>4978</v>
      </c>
      <c r="F150" s="49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BP150" s="33"/>
      <c r="BQ150" s="41"/>
    </row>
    <row r="151" spans="1:69" s="3" customFormat="1" ht="15" x14ac:dyDescent="0.25">
      <c r="A151" s="47"/>
      <c r="B151" s="48"/>
      <c r="C151" s="48"/>
      <c r="D151" s="48"/>
      <c r="E151" s="49" t="s">
        <v>4979</v>
      </c>
      <c r="F151" s="49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BP151" s="33"/>
      <c r="BQ151" s="41"/>
    </row>
    <row r="152" spans="1:69" s="3" customFormat="1" ht="1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683612</v>
      </c>
      <c r="M152" s="53"/>
      <c r="N152" s="53"/>
      <c r="O152" s="54"/>
      <c r="BP152" s="33"/>
      <c r="BQ152" s="41"/>
    </row>
    <row r="153" spans="1:69" s="3" customFormat="1" ht="67.5" x14ac:dyDescent="0.25">
      <c r="A153" s="35" t="s">
        <v>353</v>
      </c>
      <c r="B153" s="36" t="s">
        <v>1644</v>
      </c>
      <c r="C153" s="432" t="s">
        <v>2135</v>
      </c>
      <c r="D153" s="432"/>
      <c r="E153" s="432"/>
      <c r="F153" s="35" t="s">
        <v>437</v>
      </c>
      <c r="G153" s="55">
        <v>162</v>
      </c>
      <c r="H153" s="39">
        <v>2561.42</v>
      </c>
      <c r="I153" s="39"/>
      <c r="J153" s="39">
        <v>2561.42</v>
      </c>
      <c r="K153" s="37" t="s">
        <v>42</v>
      </c>
      <c r="L153" s="39">
        <v>3551972</v>
      </c>
      <c r="M153" s="39"/>
      <c r="N153" s="40"/>
      <c r="O153" s="39">
        <v>3551972</v>
      </c>
      <c r="BP153" s="33"/>
      <c r="BQ153" s="41" t="s">
        <v>2135</v>
      </c>
    </row>
    <row r="154" spans="1:69" s="3" customFormat="1" ht="67.5" x14ac:dyDescent="0.25">
      <c r="A154" s="35" t="s">
        <v>355</v>
      </c>
      <c r="B154" s="36" t="s">
        <v>578</v>
      </c>
      <c r="C154" s="432" t="s">
        <v>579</v>
      </c>
      <c r="D154" s="432"/>
      <c r="E154" s="432"/>
      <c r="F154" s="35" t="s">
        <v>109</v>
      </c>
      <c r="G154" s="55">
        <v>1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625</v>
      </c>
      <c r="M154" s="39">
        <v>555</v>
      </c>
      <c r="N154" s="40" t="s">
        <v>4980</v>
      </c>
      <c r="O154" s="39">
        <v>30</v>
      </c>
      <c r="BP154" s="33"/>
      <c r="BQ154" s="41" t="s">
        <v>579</v>
      </c>
    </row>
    <row r="155" spans="1:69" s="3" customFormat="1" ht="15" x14ac:dyDescent="0.25">
      <c r="A155" s="47"/>
      <c r="B155" s="48"/>
      <c r="C155" s="48"/>
      <c r="D155" s="48"/>
      <c r="E155" s="49" t="s">
        <v>4981</v>
      </c>
      <c r="F155" s="49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4982</v>
      </c>
      <c r="F156" s="49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1455</v>
      </c>
      <c r="M157" s="53"/>
      <c r="N157" s="53"/>
      <c r="O157" s="54"/>
      <c r="BP157" s="33"/>
      <c r="BQ157" s="41"/>
    </row>
    <row r="158" spans="1:69" s="3" customFormat="1" ht="45" x14ac:dyDescent="0.25">
      <c r="A158" s="35" t="s">
        <v>2124</v>
      </c>
      <c r="B158" s="36" t="s">
        <v>2120</v>
      </c>
      <c r="C158" s="432" t="s">
        <v>1619</v>
      </c>
      <c r="D158" s="432"/>
      <c r="E158" s="432"/>
      <c r="F158" s="35" t="s">
        <v>437</v>
      </c>
      <c r="G158" s="55">
        <v>1</v>
      </c>
      <c r="H158" s="39">
        <v>1576.88</v>
      </c>
      <c r="I158" s="39"/>
      <c r="J158" s="39"/>
      <c r="K158" s="37" t="s">
        <v>52</v>
      </c>
      <c r="L158" s="39">
        <v>9824</v>
      </c>
      <c r="M158" s="39"/>
      <c r="N158" s="40"/>
      <c r="O158" s="39"/>
      <c r="BP158" s="33"/>
      <c r="BQ158" s="41" t="s">
        <v>1619</v>
      </c>
    </row>
    <row r="159" spans="1:69" s="3" customFormat="1" ht="15" x14ac:dyDescent="0.25">
      <c r="A159" s="434" t="s">
        <v>4983</v>
      </c>
      <c r="B159" s="435"/>
      <c r="C159" s="435"/>
      <c r="D159" s="435"/>
      <c r="E159" s="435"/>
      <c r="F159" s="435"/>
      <c r="G159" s="435"/>
      <c r="H159" s="435"/>
      <c r="I159" s="435"/>
      <c r="J159" s="435"/>
      <c r="K159" s="435"/>
      <c r="L159" s="435"/>
      <c r="M159" s="435"/>
      <c r="N159" s="435"/>
      <c r="O159" s="436"/>
      <c r="BP159" s="33" t="s">
        <v>4983</v>
      </c>
      <c r="BQ159" s="41"/>
    </row>
    <row r="160" spans="1:69" s="3" customFormat="1" ht="67.5" x14ac:dyDescent="0.25">
      <c r="A160" s="35" t="s">
        <v>371</v>
      </c>
      <c r="B160" s="36" t="s">
        <v>1916</v>
      </c>
      <c r="C160" s="432" t="s">
        <v>1917</v>
      </c>
      <c r="D160" s="432"/>
      <c r="E160" s="432"/>
      <c r="F160" s="35" t="s">
        <v>1918</v>
      </c>
      <c r="G160" s="58">
        <v>0.45250000000000001</v>
      </c>
      <c r="H160" s="39" t="s">
        <v>1919</v>
      </c>
      <c r="I160" s="39"/>
      <c r="J160" s="39"/>
      <c r="K160" s="37" t="s">
        <v>42</v>
      </c>
      <c r="L160" s="39">
        <v>26703</v>
      </c>
      <c r="M160" s="39">
        <v>26703</v>
      </c>
      <c r="N160" s="40"/>
      <c r="O160" s="39"/>
      <c r="BP160" s="33"/>
      <c r="BQ160" s="41" t="s">
        <v>1917</v>
      </c>
    </row>
    <row r="161" spans="1:69" s="3" customFormat="1" ht="15" x14ac:dyDescent="0.25">
      <c r="A161" s="42"/>
      <c r="B161" s="43"/>
      <c r="C161" s="44" t="s">
        <v>4984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4985</v>
      </c>
      <c r="F162" s="49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4986</v>
      </c>
      <c r="F163" s="49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61150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381</v>
      </c>
      <c r="B165" s="36" t="s">
        <v>1923</v>
      </c>
      <c r="C165" s="432" t="s">
        <v>1924</v>
      </c>
      <c r="D165" s="432"/>
      <c r="E165" s="432"/>
      <c r="F165" s="35" t="s">
        <v>1918</v>
      </c>
      <c r="G165" s="58">
        <v>0.45250000000000001</v>
      </c>
      <c r="H165" s="39" t="s">
        <v>1925</v>
      </c>
      <c r="I165" s="39"/>
      <c r="J165" s="39"/>
      <c r="K165" s="37" t="s">
        <v>42</v>
      </c>
      <c r="L165" s="39">
        <v>14754</v>
      </c>
      <c r="M165" s="39">
        <v>14754</v>
      </c>
      <c r="N165" s="40"/>
      <c r="O165" s="39"/>
      <c r="BP165" s="33"/>
      <c r="BQ165" s="41" t="s">
        <v>1924</v>
      </c>
    </row>
    <row r="166" spans="1:69" s="3" customFormat="1" ht="15" x14ac:dyDescent="0.25">
      <c r="A166" s="47"/>
      <c r="B166" s="48"/>
      <c r="C166" s="48"/>
      <c r="D166" s="48"/>
      <c r="E166" s="49" t="s">
        <v>4987</v>
      </c>
      <c r="F166" s="49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4988</v>
      </c>
      <c r="F167" s="49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33787</v>
      </c>
      <c r="M168" s="53"/>
      <c r="N168" s="53"/>
      <c r="O168" s="54"/>
      <c r="BP168" s="33"/>
      <c r="BQ168" s="41"/>
    </row>
    <row r="169" spans="1:69" s="3" customFormat="1" ht="67.5" x14ac:dyDescent="0.25">
      <c r="A169" s="35" t="s">
        <v>384</v>
      </c>
      <c r="B169" s="36" t="s">
        <v>1064</v>
      </c>
      <c r="C169" s="432" t="s">
        <v>1929</v>
      </c>
      <c r="D169" s="432"/>
      <c r="E169" s="432"/>
      <c r="F169" s="35" t="s">
        <v>238</v>
      </c>
      <c r="G169" s="56">
        <v>1.81</v>
      </c>
      <c r="H169" s="39" t="s">
        <v>1066</v>
      </c>
      <c r="I169" s="39" t="s">
        <v>1067</v>
      </c>
      <c r="J169" s="39">
        <v>124.14</v>
      </c>
      <c r="K169" s="37" t="s">
        <v>42</v>
      </c>
      <c r="L169" s="39">
        <v>17826</v>
      </c>
      <c r="M169" s="39">
        <v>13880</v>
      </c>
      <c r="N169" s="40" t="s">
        <v>4989</v>
      </c>
      <c r="O169" s="39">
        <v>1924</v>
      </c>
      <c r="BP169" s="33"/>
      <c r="BQ169" s="41" t="s">
        <v>1929</v>
      </c>
    </row>
    <row r="170" spans="1:69" s="3" customFormat="1" ht="15" x14ac:dyDescent="0.25">
      <c r="A170" s="42"/>
      <c r="B170" s="43"/>
      <c r="C170" s="44" t="s">
        <v>4990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4991</v>
      </c>
      <c r="F171" s="49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4992</v>
      </c>
      <c r="F172" s="49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38743</v>
      </c>
      <c r="M173" s="53"/>
      <c r="N173" s="53"/>
      <c r="O173" s="54"/>
      <c r="BP173" s="33"/>
      <c r="BQ173" s="41"/>
    </row>
    <row r="174" spans="1:69" s="3" customFormat="1" ht="67.5" x14ac:dyDescent="0.25">
      <c r="A174" s="35" t="s">
        <v>386</v>
      </c>
      <c r="B174" s="36" t="s">
        <v>812</v>
      </c>
      <c r="C174" s="432" t="s">
        <v>813</v>
      </c>
      <c r="D174" s="432"/>
      <c r="E174" s="432"/>
      <c r="F174" s="35" t="s">
        <v>238</v>
      </c>
      <c r="G174" s="56">
        <v>5.19</v>
      </c>
      <c r="H174" s="39" t="s">
        <v>1934</v>
      </c>
      <c r="I174" s="39" t="s">
        <v>815</v>
      </c>
      <c r="J174" s="39">
        <v>22.32</v>
      </c>
      <c r="K174" s="37" t="s">
        <v>42</v>
      </c>
      <c r="L174" s="39">
        <v>58537</v>
      </c>
      <c r="M174" s="39">
        <v>51069</v>
      </c>
      <c r="N174" s="40" t="s">
        <v>4993</v>
      </c>
      <c r="O174" s="39">
        <v>992</v>
      </c>
      <c r="BP174" s="33"/>
      <c r="BQ174" s="41" t="s">
        <v>813</v>
      </c>
    </row>
    <row r="175" spans="1:69" s="3" customFormat="1" ht="15" x14ac:dyDescent="0.25">
      <c r="A175" s="42"/>
      <c r="B175" s="43"/>
      <c r="C175" s="44" t="s">
        <v>4994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4995</v>
      </c>
      <c r="F176" s="49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4996</v>
      </c>
      <c r="F177" s="49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135338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388</v>
      </c>
      <c r="B179" s="36" t="s">
        <v>1939</v>
      </c>
      <c r="C179" s="432" t="s">
        <v>822</v>
      </c>
      <c r="D179" s="432"/>
      <c r="E179" s="432"/>
      <c r="F179" s="35" t="s">
        <v>265</v>
      </c>
      <c r="G179" s="55">
        <v>700</v>
      </c>
      <c r="H179" s="39">
        <v>33.17</v>
      </c>
      <c r="I179" s="39"/>
      <c r="J179" s="39">
        <v>33.17</v>
      </c>
      <c r="K179" s="37" t="s">
        <v>42</v>
      </c>
      <c r="L179" s="39">
        <v>198755</v>
      </c>
      <c r="M179" s="39"/>
      <c r="N179" s="40"/>
      <c r="O179" s="39">
        <v>198755</v>
      </c>
      <c r="BP179" s="33"/>
      <c r="BQ179" s="41" t="s">
        <v>822</v>
      </c>
    </row>
    <row r="180" spans="1:69" s="3" customFormat="1" ht="67.5" x14ac:dyDescent="0.25">
      <c r="A180" s="35" t="s">
        <v>391</v>
      </c>
      <c r="B180" s="36" t="s">
        <v>1940</v>
      </c>
      <c r="C180" s="432" t="s">
        <v>824</v>
      </c>
      <c r="D180" s="432"/>
      <c r="E180" s="432"/>
      <c r="F180" s="35" t="s">
        <v>437</v>
      </c>
      <c r="G180" s="55">
        <v>2100</v>
      </c>
      <c r="H180" s="39">
        <v>48.46</v>
      </c>
      <c r="I180" s="39"/>
      <c r="J180" s="39">
        <v>48.46</v>
      </c>
      <c r="K180" s="37" t="s">
        <v>42</v>
      </c>
      <c r="L180" s="39">
        <v>871117</v>
      </c>
      <c r="M180" s="39"/>
      <c r="N180" s="40"/>
      <c r="O180" s="39">
        <v>871117</v>
      </c>
      <c r="BP180" s="33"/>
      <c r="BQ180" s="41" t="s">
        <v>824</v>
      </c>
    </row>
    <row r="181" spans="1:69" s="3" customFormat="1" ht="67.5" x14ac:dyDescent="0.25">
      <c r="A181" s="35" t="s">
        <v>393</v>
      </c>
      <c r="B181" s="36" t="s">
        <v>1960</v>
      </c>
      <c r="C181" s="432" t="s">
        <v>1961</v>
      </c>
      <c r="D181" s="432"/>
      <c r="E181" s="432"/>
      <c r="F181" s="35" t="s">
        <v>437</v>
      </c>
      <c r="G181" s="55">
        <v>20</v>
      </c>
      <c r="H181" s="39">
        <v>363.83</v>
      </c>
      <c r="I181" s="39"/>
      <c r="J181" s="39">
        <v>363.83</v>
      </c>
      <c r="K181" s="37" t="s">
        <v>42</v>
      </c>
      <c r="L181" s="39">
        <v>62288</v>
      </c>
      <c r="M181" s="39"/>
      <c r="N181" s="40"/>
      <c r="O181" s="39">
        <v>62288</v>
      </c>
      <c r="BP181" s="33"/>
      <c r="BQ181" s="41" t="s">
        <v>1961</v>
      </c>
    </row>
    <row r="182" spans="1:69" s="3" customFormat="1" ht="15" x14ac:dyDescent="0.25">
      <c r="A182" s="434" t="s">
        <v>2723</v>
      </c>
      <c r="B182" s="435"/>
      <c r="C182" s="435"/>
      <c r="D182" s="435"/>
      <c r="E182" s="435"/>
      <c r="F182" s="435"/>
      <c r="G182" s="435"/>
      <c r="H182" s="435"/>
      <c r="I182" s="435"/>
      <c r="J182" s="435"/>
      <c r="K182" s="435"/>
      <c r="L182" s="435"/>
      <c r="M182" s="435"/>
      <c r="N182" s="435"/>
      <c r="O182" s="436"/>
      <c r="BP182" s="33" t="s">
        <v>2723</v>
      </c>
      <c r="BQ182" s="41"/>
    </row>
    <row r="183" spans="1:69" s="3" customFormat="1" ht="67.5" x14ac:dyDescent="0.25">
      <c r="A183" s="35" t="s">
        <v>395</v>
      </c>
      <c r="B183" s="36" t="s">
        <v>737</v>
      </c>
      <c r="C183" s="432" t="s">
        <v>738</v>
      </c>
      <c r="D183" s="432"/>
      <c r="E183" s="432"/>
      <c r="F183" s="35" t="s">
        <v>739</v>
      </c>
      <c r="G183" s="38">
        <v>1.7</v>
      </c>
      <c r="H183" s="39" t="s">
        <v>2322</v>
      </c>
      <c r="I183" s="39" t="s">
        <v>741</v>
      </c>
      <c r="J183" s="39">
        <v>43.08</v>
      </c>
      <c r="K183" s="37" t="s">
        <v>42</v>
      </c>
      <c r="L183" s="39">
        <v>10107</v>
      </c>
      <c r="M183" s="39">
        <v>7970</v>
      </c>
      <c r="N183" s="40" t="s">
        <v>4997</v>
      </c>
      <c r="O183" s="39">
        <v>627</v>
      </c>
      <c r="BP183" s="33"/>
      <c r="BQ183" s="41" t="s">
        <v>738</v>
      </c>
    </row>
    <row r="184" spans="1:69" s="3" customFormat="1" ht="15" x14ac:dyDescent="0.25">
      <c r="A184" s="42"/>
      <c r="B184" s="43"/>
      <c r="C184" s="44" t="s">
        <v>4998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4999</v>
      </c>
      <c r="F185" s="49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5000</v>
      </c>
      <c r="F186" s="49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22222</v>
      </c>
      <c r="M187" s="53"/>
      <c r="N187" s="53"/>
      <c r="O187" s="54"/>
      <c r="BP187" s="33"/>
      <c r="BQ187" s="41"/>
    </row>
    <row r="188" spans="1:69" s="3" customFormat="1" ht="67.5" x14ac:dyDescent="0.25">
      <c r="A188" s="35" t="s">
        <v>397</v>
      </c>
      <c r="B188" s="36" t="s">
        <v>2979</v>
      </c>
      <c r="C188" s="432" t="s">
        <v>2329</v>
      </c>
      <c r="D188" s="432"/>
      <c r="E188" s="432"/>
      <c r="F188" s="35" t="s">
        <v>265</v>
      </c>
      <c r="G188" s="55">
        <v>612</v>
      </c>
      <c r="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    <c r="N188" s="40"/>
      <c r="O188" s="39">
        <v>120700</v>
      </c>
      <c r="BP188" s="33"/>
      <c r="BQ188" s="41" t="s">
        <v>2329</v>
      </c>
    </row>
    <row r="189" spans="1:69" s="3" customFormat="1" ht="15" x14ac:dyDescent="0.25">
      <c r="A189" s="42"/>
      <c r="B189" s="43"/>
      <c r="C189" s="44" t="s">
        <v>1578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41"/>
    </row>
    <row r="190" spans="1:69" s="3" customFormat="1" ht="67.5" x14ac:dyDescent="0.25">
      <c r="A190" s="35" t="s">
        <v>399</v>
      </c>
      <c r="B190" s="36" t="s">
        <v>2378</v>
      </c>
      <c r="C190" s="432" t="s">
        <v>2383</v>
      </c>
      <c r="D190" s="432"/>
      <c r="E190" s="432"/>
      <c r="F190" s="35" t="s">
        <v>437</v>
      </c>
      <c r="G190" s="55">
        <v>8</v>
      </c>
      <c r="H190" s="39">
        <v>3350.24</v>
      </c>
      <c r="I190" s="39"/>
      <c r="J190" s="39">
        <v>3350.24</v>
      </c>
      <c r="K190" s="37" t="s">
        <v>42</v>
      </c>
      <c r="L190" s="39">
        <v>229424</v>
      </c>
      <c r="M190" s="39"/>
      <c r="N190" s="40"/>
      <c r="O190" s="39">
        <v>229424</v>
      </c>
      <c r="BP190" s="33"/>
      <c r="BQ190" s="41" t="s">
        <v>2383</v>
      </c>
    </row>
    <row r="191" spans="1:69" s="3" customFormat="1" ht="67.5" x14ac:dyDescent="0.25">
      <c r="A191" s="35" t="s">
        <v>401</v>
      </c>
      <c r="B191" s="36" t="s">
        <v>2378</v>
      </c>
      <c r="C191" s="432" t="s">
        <v>2389</v>
      </c>
      <c r="D191" s="432"/>
      <c r="E191" s="432"/>
      <c r="F191" s="35" t="s">
        <v>437</v>
      </c>
      <c r="G191" s="55">
        <v>13</v>
      </c>
      <c r="H191" s="39">
        <v>17.04</v>
      </c>
      <c r="I191" s="39"/>
      <c r="J191" s="39">
        <v>17.04</v>
      </c>
      <c r="K191" s="37" t="s">
        <v>42</v>
      </c>
      <c r="L191" s="39">
        <v>1896</v>
      </c>
      <c r="M191" s="39"/>
      <c r="N191" s="40"/>
      <c r="O191" s="39">
        <v>1896</v>
      </c>
      <c r="BP191" s="33"/>
      <c r="BQ191" s="41" t="s">
        <v>2389</v>
      </c>
    </row>
    <row r="192" spans="1:69" s="3" customFormat="1" ht="67.5" x14ac:dyDescent="0.25">
      <c r="A192" s="35" t="s">
        <v>403</v>
      </c>
      <c r="B192" s="36" t="s">
        <v>2378</v>
      </c>
      <c r="C192" s="432" t="s">
        <v>2391</v>
      </c>
      <c r="D192" s="432"/>
      <c r="E192" s="432"/>
      <c r="F192" s="35" t="s">
        <v>437</v>
      </c>
      <c r="G192" s="55">
        <v>13</v>
      </c>
      <c r="H192" s="39">
        <v>67.52</v>
      </c>
      <c r="I192" s="39"/>
      <c r="J192" s="39">
        <v>67.52</v>
      </c>
      <c r="K192" s="37" t="s">
        <v>42</v>
      </c>
      <c r="L192" s="39">
        <v>7514</v>
      </c>
      <c r="M192" s="39"/>
      <c r="N192" s="40"/>
      <c r="O192" s="39">
        <v>7514</v>
      </c>
      <c r="BP192" s="33"/>
      <c r="BQ192" s="41" t="s">
        <v>2391</v>
      </c>
    </row>
    <row r="193" spans="1:69" s="3" customFormat="1" ht="67.5" x14ac:dyDescent="0.25">
      <c r="A193" s="35" t="s">
        <v>405</v>
      </c>
      <c r="B193" s="36" t="s">
        <v>2450</v>
      </c>
      <c r="C193" s="432" t="s">
        <v>2451</v>
      </c>
      <c r="D193" s="432"/>
      <c r="E193" s="432"/>
      <c r="F193" s="35" t="s">
        <v>739</v>
      </c>
      <c r="G193" s="38">
        <v>4.3</v>
      </c>
      <c r="H193" s="39" t="s">
        <v>2452</v>
      </c>
      <c r="I193" s="39" t="s">
        <v>2453</v>
      </c>
      <c r="J193" s="39">
        <v>422.51</v>
      </c>
      <c r="K193" s="37" t="s">
        <v>42</v>
      </c>
      <c r="L193" s="39">
        <v>142888</v>
      </c>
      <c r="M193" s="39">
        <v>27799</v>
      </c>
      <c r="N193" s="40" t="s">
        <v>5001</v>
      </c>
      <c r="O193" s="39">
        <v>15552</v>
      </c>
      <c r="BP193" s="33"/>
      <c r="BQ193" s="41" t="s">
        <v>2451</v>
      </c>
    </row>
    <row r="194" spans="1:69" s="3" customFormat="1" ht="15" x14ac:dyDescent="0.25">
      <c r="A194" s="42"/>
      <c r="B194" s="43"/>
      <c r="C194" s="44" t="s">
        <v>3045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6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5002</v>
      </c>
      <c r="F195" s="49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5003</v>
      </c>
      <c r="F196" s="49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227875</v>
      </c>
      <c r="M197" s="53"/>
      <c r="N197" s="53"/>
      <c r="O197" s="54"/>
      <c r="BP197" s="33"/>
      <c r="BQ197" s="41"/>
    </row>
    <row r="198" spans="1:69" s="3" customFormat="1" ht="67.5" x14ac:dyDescent="0.25">
      <c r="A198" s="35" t="s">
        <v>407</v>
      </c>
      <c r="B198" s="36" t="s">
        <v>2459</v>
      </c>
      <c r="C198" s="432" t="s">
        <v>2985</v>
      </c>
      <c r="D198" s="432"/>
      <c r="E198" s="432"/>
      <c r="F198" s="35" t="s">
        <v>265</v>
      </c>
      <c r="G198" s="38">
        <v>442.9</v>
      </c>
      <c r="H198" s="39">
        <v>2.36</v>
      </c>
      <c r="I198" s="39"/>
      <c r="J198" s="39">
        <v>2.36</v>
      </c>
      <c r="K198" s="37" t="s">
        <v>42</v>
      </c>
      <c r="L198" s="39">
        <v>8947</v>
      </c>
      <c r="M198" s="39"/>
      <c r="N198" s="40"/>
      <c r="O198" s="39">
        <v>8947</v>
      </c>
      <c r="BP198" s="33"/>
      <c r="BQ198" s="41" t="s">
        <v>2985</v>
      </c>
    </row>
    <row r="199" spans="1:69" s="3" customFormat="1" ht="15" x14ac:dyDescent="0.25">
      <c r="A199" s="42"/>
      <c r="B199" s="43"/>
      <c r="C199" s="44" t="s">
        <v>3048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</row>
    <row r="200" spans="1:69" s="3" customFormat="1" ht="67.5" x14ac:dyDescent="0.25">
      <c r="A200" s="35" t="s">
        <v>409</v>
      </c>
      <c r="B200" s="36" t="s">
        <v>2463</v>
      </c>
      <c r="C200" s="432" t="s">
        <v>2464</v>
      </c>
      <c r="D200" s="432"/>
      <c r="E200" s="432"/>
      <c r="F200" s="35" t="s">
        <v>437</v>
      </c>
      <c r="G200" s="55">
        <v>22</v>
      </c>
      <c r="H200" s="39">
        <v>0.41</v>
      </c>
      <c r="I200" s="39"/>
      <c r="J200" s="39">
        <v>0.41</v>
      </c>
      <c r="K200" s="37" t="s">
        <v>42</v>
      </c>
      <c r="L200" s="39">
        <v>77</v>
      </c>
      <c r="M200" s="39"/>
      <c r="N200" s="40"/>
      <c r="O200" s="39">
        <v>77</v>
      </c>
      <c r="BP200" s="33"/>
      <c r="BQ200" s="41" t="s">
        <v>2464</v>
      </c>
    </row>
    <row r="201" spans="1:69" s="3" customFormat="1" ht="67.5" x14ac:dyDescent="0.25">
      <c r="A201" s="35" t="s">
        <v>411</v>
      </c>
      <c r="B201" s="36" t="s">
        <v>2463</v>
      </c>
      <c r="C201" s="432" t="s">
        <v>2466</v>
      </c>
      <c r="D201" s="432"/>
      <c r="E201" s="432"/>
      <c r="F201" s="35" t="s">
        <v>437</v>
      </c>
      <c r="G201" s="55">
        <v>22</v>
      </c>
      <c r="H201" s="39">
        <v>0.88</v>
      </c>
      <c r="I201" s="39"/>
      <c r="J201" s="39">
        <v>0.88</v>
      </c>
      <c r="K201" s="37" t="s">
        <v>42</v>
      </c>
      <c r="L201" s="39">
        <v>166</v>
      </c>
      <c r="M201" s="39"/>
      <c r="N201" s="40"/>
      <c r="O201" s="39">
        <v>166</v>
      </c>
      <c r="BP201" s="33"/>
      <c r="BQ201" s="41" t="s">
        <v>2466</v>
      </c>
    </row>
    <row r="202" spans="1:69" s="3" customFormat="1" ht="67.5" x14ac:dyDescent="0.25">
      <c r="A202" s="35" t="s">
        <v>413</v>
      </c>
      <c r="B202" s="36" t="s">
        <v>2430</v>
      </c>
      <c r="C202" s="432" t="s">
        <v>2431</v>
      </c>
      <c r="D202" s="432"/>
      <c r="E202" s="432"/>
      <c r="F202" s="35" t="s">
        <v>437</v>
      </c>
      <c r="G202" s="55">
        <v>860</v>
      </c>
      <c r="H202" s="39">
        <v>2.74</v>
      </c>
      <c r="I202" s="39"/>
      <c r="J202" s="39">
        <v>2.74</v>
      </c>
      <c r="K202" s="37" t="s">
        <v>42</v>
      </c>
      <c r="L202" s="39">
        <v>20171</v>
      </c>
      <c r="M202" s="39"/>
      <c r="N202" s="40"/>
      <c r="O202" s="39">
        <v>20171</v>
      </c>
      <c r="BP202" s="33"/>
      <c r="BQ202" s="41" t="s">
        <v>2431</v>
      </c>
    </row>
    <row r="203" spans="1:69" s="3" customFormat="1" ht="67.5" x14ac:dyDescent="0.25">
      <c r="A203" s="35" t="s">
        <v>415</v>
      </c>
      <c r="B203" s="36" t="s">
        <v>2430</v>
      </c>
      <c r="C203" s="432" t="s">
        <v>2433</v>
      </c>
      <c r="D203" s="432"/>
      <c r="E203" s="432"/>
      <c r="F203" s="35" t="s">
        <v>437</v>
      </c>
      <c r="G203" s="55">
        <v>22</v>
      </c>
      <c r="H203" s="39">
        <v>3.41</v>
      </c>
      <c r="I203" s="39"/>
      <c r="J203" s="39">
        <v>3.41</v>
      </c>
      <c r="K203" s="37" t="s">
        <v>42</v>
      </c>
      <c r="L203" s="39">
        <v>642</v>
      </c>
      <c r="M203" s="39"/>
      <c r="N203" s="40"/>
      <c r="O203" s="39">
        <v>642</v>
      </c>
      <c r="BP203" s="33"/>
      <c r="BQ203" s="41" t="s">
        <v>2433</v>
      </c>
    </row>
    <row r="204" spans="1:69" s="3" customFormat="1" ht="67.5" x14ac:dyDescent="0.25">
      <c r="A204" s="35" t="s">
        <v>417</v>
      </c>
      <c r="B204" s="36" t="s">
        <v>2443</v>
      </c>
      <c r="C204" s="432" t="s">
        <v>2444</v>
      </c>
      <c r="D204" s="432"/>
      <c r="E204" s="432"/>
      <c r="F204" s="35" t="s">
        <v>265</v>
      </c>
      <c r="G204" s="55">
        <v>400</v>
      </c>
      <c r="H204" s="39">
        <v>25.52</v>
      </c>
      <c r="I204" s="39"/>
      <c r="J204" s="39">
        <v>25.52</v>
      </c>
      <c r="K204" s="37" t="s">
        <v>42</v>
      </c>
      <c r="L204" s="39">
        <v>87380</v>
      </c>
      <c r="M204" s="39"/>
      <c r="N204" s="40"/>
      <c r="O204" s="39">
        <v>87380</v>
      </c>
      <c r="BP204" s="33"/>
      <c r="BQ204" s="41" t="s">
        <v>2444</v>
      </c>
    </row>
    <row r="205" spans="1:69" s="3" customFormat="1" ht="67.5" x14ac:dyDescent="0.25">
      <c r="A205" s="35" t="s">
        <v>426</v>
      </c>
      <c r="B205" s="36" t="s">
        <v>2440</v>
      </c>
      <c r="C205" s="432" t="s">
        <v>2441</v>
      </c>
      <c r="D205" s="432"/>
      <c r="E205" s="432"/>
      <c r="F205" s="35" t="s">
        <v>437</v>
      </c>
      <c r="G205" s="55">
        <v>1640</v>
      </c>
      <c r="H205" s="39">
        <v>16.28</v>
      </c>
      <c r="I205" s="39"/>
      <c r="J205" s="39">
        <v>16.28</v>
      </c>
      <c r="K205" s="37" t="s">
        <v>42</v>
      </c>
      <c r="L205" s="39">
        <v>228545</v>
      </c>
      <c r="M205" s="39"/>
      <c r="N205" s="40"/>
      <c r="O205" s="39">
        <v>228545</v>
      </c>
      <c r="BP205" s="33"/>
      <c r="BQ205" s="41" t="s">
        <v>2441</v>
      </c>
    </row>
    <row r="206" spans="1:69" s="3" customFormat="1" ht="67.5" x14ac:dyDescent="0.25">
      <c r="A206" s="35" t="s">
        <v>428</v>
      </c>
      <c r="B206" s="36" t="s">
        <v>324</v>
      </c>
      <c r="C206" s="432" t="s">
        <v>325</v>
      </c>
      <c r="D206" s="432"/>
      <c r="E206" s="432"/>
      <c r="F206" s="35" t="s">
        <v>326</v>
      </c>
      <c r="G206" s="55">
        <v>5</v>
      </c>
      <c r="H206" s="39" t="s">
        <v>1438</v>
      </c>
      <c r="I206" s="39"/>
      <c r="J206" s="39">
        <v>1.55</v>
      </c>
      <c r="K206" s="37" t="s">
        <v>42</v>
      </c>
      <c r="L206" s="39">
        <v>964</v>
      </c>
      <c r="M206" s="39">
        <v>898</v>
      </c>
      <c r="N206" s="40"/>
      <c r="O206" s="39">
        <v>66</v>
      </c>
      <c r="BP206" s="33"/>
      <c r="BQ206" s="41" t="s">
        <v>325</v>
      </c>
    </row>
    <row r="207" spans="1:69" s="3" customFormat="1" ht="15" x14ac:dyDescent="0.25">
      <c r="A207" s="47"/>
      <c r="B207" s="48"/>
      <c r="C207" s="48"/>
      <c r="D207" s="48"/>
      <c r="E207" s="49" t="s">
        <v>2163</v>
      </c>
      <c r="F207" s="49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2164</v>
      </c>
      <c r="F208" s="49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2293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434</v>
      </c>
      <c r="B210" s="36" t="s">
        <v>2733</v>
      </c>
      <c r="C210" s="432" t="s">
        <v>2734</v>
      </c>
      <c r="D210" s="432"/>
      <c r="E210" s="432"/>
      <c r="F210" s="35" t="s">
        <v>437</v>
      </c>
      <c r="G210" s="55">
        <v>5</v>
      </c>
      <c r="H210" s="39">
        <v>56.6</v>
      </c>
      <c r="I210" s="39"/>
      <c r="J210" s="39">
        <v>56.6</v>
      </c>
      <c r="K210" s="37" t="s">
        <v>42</v>
      </c>
      <c r="L210" s="39">
        <v>2422</v>
      </c>
      <c r="M210" s="39"/>
      <c r="N210" s="40"/>
      <c r="O210" s="39">
        <v>2422</v>
      </c>
      <c r="BP210" s="33"/>
      <c r="BQ210" s="41" t="s">
        <v>2734</v>
      </c>
    </row>
    <row r="211" spans="1:69" s="3" customFormat="1" ht="67.5" x14ac:dyDescent="0.25">
      <c r="A211" s="35" t="s">
        <v>438</v>
      </c>
      <c r="B211" s="36" t="s">
        <v>1757</v>
      </c>
      <c r="C211" s="432" t="s">
        <v>1758</v>
      </c>
      <c r="D211" s="432"/>
      <c r="E211" s="432"/>
      <c r="F211" s="35" t="s">
        <v>238</v>
      </c>
      <c r="G211" s="38">
        <v>4.5</v>
      </c>
      <c r="H211" s="39" t="s">
        <v>1759</v>
      </c>
      <c r="I211" s="39" t="s">
        <v>1760</v>
      </c>
      <c r="J211" s="39">
        <v>603.04999999999995</v>
      </c>
      <c r="K211" s="37" t="s">
        <v>42</v>
      </c>
      <c r="L211" s="39">
        <v>91264</v>
      </c>
      <c r="M211" s="39">
        <v>57709</v>
      </c>
      <c r="N211" s="40" t="s">
        <v>5004</v>
      </c>
      <c r="O211" s="39">
        <v>23229</v>
      </c>
      <c r="BP211" s="33"/>
      <c r="BQ211" s="41" t="s">
        <v>1758</v>
      </c>
    </row>
    <row r="212" spans="1:69" s="3" customFormat="1" ht="15" x14ac:dyDescent="0.25">
      <c r="A212" s="42"/>
      <c r="B212" s="43"/>
      <c r="C212" s="44" t="s">
        <v>4453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5005</v>
      </c>
      <c r="F213" s="49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5006</v>
      </c>
      <c r="F214" s="49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177435</v>
      </c>
      <c r="M215" s="53"/>
      <c r="N215" s="53"/>
      <c r="O215" s="54"/>
      <c r="BP215" s="33"/>
      <c r="BQ215" s="41"/>
    </row>
    <row r="216" spans="1:69" s="3" customFormat="1" ht="67.5" x14ac:dyDescent="0.25">
      <c r="A216" s="35" t="s">
        <v>1457</v>
      </c>
      <c r="B216" s="36" t="s">
        <v>2281</v>
      </c>
      <c r="C216" s="432" t="s">
        <v>2994</v>
      </c>
      <c r="D216" s="432"/>
      <c r="E216" s="432"/>
      <c r="F216" s="35" t="s">
        <v>265</v>
      </c>
      <c r="G216" s="38">
        <v>463.5</v>
      </c>
      <c r="H216" s="39">
        <v>42.3</v>
      </c>
      <c r="I216" s="39"/>
      <c r="J216" s="39">
        <v>42.3</v>
      </c>
      <c r="K216" s="37" t="s">
        <v>42</v>
      </c>
      <c r="L216" s="39">
        <v>167828</v>
      </c>
      <c r="M216" s="39"/>
      <c r="N216" s="40"/>
      <c r="O216" s="39">
        <v>167828</v>
      </c>
      <c r="BP216" s="33"/>
      <c r="BQ216" s="41" t="s">
        <v>2994</v>
      </c>
    </row>
    <row r="217" spans="1:69" s="3" customFormat="1" ht="15" x14ac:dyDescent="0.25">
      <c r="A217" s="42"/>
      <c r="B217" s="43"/>
      <c r="C217" s="44" t="s">
        <v>5007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434" t="s">
        <v>2739</v>
      </c>
      <c r="B218" s="435"/>
      <c r="C218" s="435"/>
      <c r="D218" s="435"/>
      <c r="E218" s="435"/>
      <c r="F218" s="435"/>
      <c r="G218" s="435"/>
      <c r="H218" s="435"/>
      <c r="I218" s="435"/>
      <c r="J218" s="435"/>
      <c r="K218" s="435"/>
      <c r="L218" s="435"/>
      <c r="M218" s="435"/>
      <c r="N218" s="435"/>
      <c r="O218" s="436"/>
      <c r="BP218" s="33" t="s">
        <v>2739</v>
      </c>
      <c r="BQ218" s="41"/>
    </row>
    <row r="219" spans="1:69" s="3" customFormat="1" ht="67.5" x14ac:dyDescent="0.25">
      <c r="A219" s="35" t="s">
        <v>450</v>
      </c>
      <c r="B219" s="36" t="s">
        <v>372</v>
      </c>
      <c r="C219" s="432" t="s">
        <v>373</v>
      </c>
      <c r="D219" s="432"/>
      <c r="E219" s="432"/>
      <c r="F219" s="35" t="s">
        <v>374</v>
      </c>
      <c r="G219" s="57">
        <v>0.36744700000000002</v>
      </c>
      <c r="H219" s="39" t="s">
        <v>1696</v>
      </c>
      <c r="I219" s="39" t="s">
        <v>376</v>
      </c>
      <c r="J219" s="39">
        <v>57.29</v>
      </c>
      <c r="K219" s="37" t="s">
        <v>42</v>
      </c>
      <c r="L219" s="39">
        <v>11844</v>
      </c>
      <c r="M219" s="39">
        <v>9625</v>
      </c>
      <c r="N219" s="40" t="s">
        <v>5008</v>
      </c>
      <c r="O219" s="39">
        <v>180</v>
      </c>
      <c r="BP219" s="33"/>
      <c r="BQ219" s="41" t="s">
        <v>373</v>
      </c>
    </row>
    <row r="220" spans="1:69" s="3" customFormat="1" ht="15" x14ac:dyDescent="0.25">
      <c r="A220" s="42"/>
      <c r="B220" s="43"/>
      <c r="C220" s="44" t="s">
        <v>5009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5010</v>
      </c>
      <c r="F221" s="49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5011</v>
      </c>
      <c r="F222" s="49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26521</v>
      </c>
      <c r="M223" s="53"/>
      <c r="N223" s="53"/>
      <c r="O223" s="54"/>
      <c r="BP223" s="33"/>
      <c r="BQ223" s="41"/>
    </row>
    <row r="224" spans="1:69" s="3" customFormat="1" ht="67.5" x14ac:dyDescent="0.25">
      <c r="A224" s="35" t="s">
        <v>1708</v>
      </c>
      <c r="B224" s="36" t="s">
        <v>1701</v>
      </c>
      <c r="C224" s="432" t="s">
        <v>4150</v>
      </c>
      <c r="D224" s="432"/>
      <c r="E224" s="432"/>
      <c r="F224" s="35" t="s">
        <v>437</v>
      </c>
      <c r="G224" s="55">
        <v>110</v>
      </c>
      <c r="H224" s="39">
        <v>2143.1</v>
      </c>
      <c r="I224" s="39"/>
      <c r="J224" s="39">
        <v>2143.1</v>
      </c>
      <c r="K224" s="37" t="s">
        <v>42</v>
      </c>
      <c r="L224" s="39">
        <v>2017943</v>
      </c>
      <c r="M224" s="39"/>
      <c r="N224" s="40"/>
      <c r="O224" s="39">
        <v>2017943</v>
      </c>
      <c r="BP224" s="33"/>
      <c r="BQ224" s="41" t="s">
        <v>4150</v>
      </c>
    </row>
    <row r="225" spans="1:69" s="3" customFormat="1" ht="15" x14ac:dyDescent="0.25">
      <c r="A225" s="42"/>
      <c r="B225" s="43"/>
      <c r="C225" s="44" t="s">
        <v>5012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67.5" x14ac:dyDescent="0.25">
      <c r="A226" s="35" t="s">
        <v>462</v>
      </c>
      <c r="B226" s="36" t="s">
        <v>1701</v>
      </c>
      <c r="C226" s="432" t="s">
        <v>4561</v>
      </c>
      <c r="D226" s="432"/>
      <c r="E226" s="432"/>
      <c r="F226" s="35" t="s">
        <v>437</v>
      </c>
      <c r="G226" s="55">
        <v>3</v>
      </c>
      <c r="H226" s="39">
        <v>970.33</v>
      </c>
      <c r="I226" s="39"/>
      <c r="J226" s="39">
        <v>970.33</v>
      </c>
      <c r="K226" s="37" t="s">
        <v>42</v>
      </c>
      <c r="L226" s="39">
        <v>24918</v>
      </c>
      <c r="M226" s="39"/>
      <c r="N226" s="40"/>
      <c r="O226" s="39">
        <v>24918</v>
      </c>
      <c r="BP226" s="33"/>
      <c r="BQ226" s="41" t="s">
        <v>4561</v>
      </c>
    </row>
    <row r="227" spans="1:69" s="3" customFormat="1" ht="67.5" x14ac:dyDescent="0.25">
      <c r="A227" s="35" t="s">
        <v>464</v>
      </c>
      <c r="B227" s="36" t="s">
        <v>1701</v>
      </c>
      <c r="C227" s="432" t="s">
        <v>4730</v>
      </c>
      <c r="D227" s="432"/>
      <c r="E227" s="432"/>
      <c r="F227" s="35" t="s">
        <v>437</v>
      </c>
      <c r="G227" s="55">
        <v>6</v>
      </c>
      <c r="H227" s="39">
        <v>1666.41</v>
      </c>
      <c r="I227" s="39"/>
      <c r="J227" s="39">
        <v>1666.41</v>
      </c>
      <c r="K227" s="37" t="s">
        <v>42</v>
      </c>
      <c r="L227" s="39">
        <v>85587</v>
      </c>
      <c r="M227" s="39"/>
      <c r="N227" s="40"/>
      <c r="O227" s="39">
        <v>85587</v>
      </c>
      <c r="BP227" s="33"/>
      <c r="BQ227" s="41" t="s">
        <v>4730</v>
      </c>
    </row>
    <row r="228" spans="1:69" s="3" customFormat="1" ht="67.5" x14ac:dyDescent="0.25">
      <c r="A228" s="35" t="s">
        <v>466</v>
      </c>
      <c r="B228" s="36" t="s">
        <v>1701</v>
      </c>
      <c r="C228" s="432" t="s">
        <v>5013</v>
      </c>
      <c r="D228" s="432"/>
      <c r="E228" s="432"/>
      <c r="F228" s="35" t="s">
        <v>437</v>
      </c>
      <c r="G228" s="55">
        <v>250</v>
      </c>
      <c r="H228" s="39">
        <v>116.71</v>
      </c>
      <c r="I228" s="39"/>
      <c r="J228" s="39">
        <v>116.71</v>
      </c>
      <c r="K228" s="37" t="s">
        <v>42</v>
      </c>
      <c r="L228" s="39">
        <v>249759</v>
      </c>
      <c r="M228" s="39"/>
      <c r="N228" s="40"/>
      <c r="O228" s="39">
        <v>249759</v>
      </c>
      <c r="BP228" s="33"/>
      <c r="BQ228" s="41" t="s">
        <v>5013</v>
      </c>
    </row>
    <row r="229" spans="1:69" s="3" customFormat="1" ht="67.5" x14ac:dyDescent="0.25">
      <c r="A229" s="35" t="s">
        <v>469</v>
      </c>
      <c r="B229" s="36" t="s">
        <v>1701</v>
      </c>
      <c r="C229" s="432" t="s">
        <v>2752</v>
      </c>
      <c r="D229" s="432"/>
      <c r="E229" s="432"/>
      <c r="F229" s="35" t="s">
        <v>437</v>
      </c>
      <c r="G229" s="55">
        <v>15</v>
      </c>
      <c r="H229" s="39">
        <v>52.35</v>
      </c>
      <c r="I229" s="39"/>
      <c r="J229" s="39">
        <v>52.35</v>
      </c>
      <c r="K229" s="37" t="s">
        <v>42</v>
      </c>
      <c r="L229" s="39">
        <v>6722</v>
      </c>
      <c r="M229" s="39"/>
      <c r="N229" s="40"/>
      <c r="O229" s="39">
        <v>6722</v>
      </c>
      <c r="BP229" s="33"/>
      <c r="BQ229" s="41" t="s">
        <v>2752</v>
      </c>
    </row>
    <row r="230" spans="1:69" s="3" customFormat="1" ht="67.5" x14ac:dyDescent="0.25">
      <c r="A230" s="35" t="s">
        <v>478</v>
      </c>
      <c r="B230" s="36" t="s">
        <v>1701</v>
      </c>
      <c r="C230" s="432" t="s">
        <v>4731</v>
      </c>
      <c r="D230" s="432"/>
      <c r="E230" s="432"/>
      <c r="F230" s="35" t="s">
        <v>437</v>
      </c>
      <c r="G230" s="55">
        <v>15</v>
      </c>
      <c r="H230" s="39">
        <v>154.41999999999999</v>
      </c>
      <c r="I230" s="39"/>
      <c r="J230" s="39">
        <v>154.41999999999999</v>
      </c>
      <c r="K230" s="37" t="s">
        <v>42</v>
      </c>
      <c r="L230" s="39">
        <v>19828</v>
      </c>
      <c r="M230" s="39"/>
      <c r="N230" s="40"/>
      <c r="O230" s="39">
        <v>19828</v>
      </c>
      <c r="BP230" s="33"/>
      <c r="BQ230" s="41" t="s">
        <v>4731</v>
      </c>
    </row>
    <row r="231" spans="1:69" s="3" customFormat="1" ht="67.5" x14ac:dyDescent="0.25">
      <c r="A231" s="35" t="s">
        <v>480</v>
      </c>
      <c r="B231" s="36" t="s">
        <v>1727</v>
      </c>
      <c r="C231" s="432" t="s">
        <v>1728</v>
      </c>
      <c r="D231" s="432"/>
      <c r="E231" s="432"/>
      <c r="F231" s="35" t="s">
        <v>174</v>
      </c>
      <c r="G231" s="38">
        <v>0.6</v>
      </c>
      <c r="H231" s="39" t="s">
        <v>1729</v>
      </c>
      <c r="I231" s="39" t="s">
        <v>421</v>
      </c>
      <c r="J231" s="39">
        <v>67.47</v>
      </c>
      <c r="K231" s="37" t="s">
        <v>42</v>
      </c>
      <c r="L231" s="39">
        <v>7962</v>
      </c>
      <c r="M231" s="39">
        <v>6442</v>
      </c>
      <c r="N231" s="40" t="s">
        <v>5014</v>
      </c>
      <c r="O231" s="39">
        <v>346</v>
      </c>
      <c r="BP231" s="33"/>
      <c r="BQ231" s="41" t="s">
        <v>1728</v>
      </c>
    </row>
    <row r="232" spans="1:69" s="3" customFormat="1" ht="15" x14ac:dyDescent="0.25">
      <c r="A232" s="42"/>
      <c r="B232" s="43"/>
      <c r="C232" s="44" t="s">
        <v>1303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5015</v>
      </c>
      <c r="F233" s="49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5016</v>
      </c>
      <c r="F234" s="49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17502</v>
      </c>
      <c r="M235" s="53"/>
      <c r="N235" s="53"/>
      <c r="O235" s="54"/>
      <c r="BP235" s="33"/>
      <c r="BQ235" s="41"/>
    </row>
    <row r="236" spans="1:69" s="3" customFormat="1" ht="67.5" x14ac:dyDescent="0.25">
      <c r="A236" s="35" t="s">
        <v>482</v>
      </c>
      <c r="B236" s="36" t="s">
        <v>2803</v>
      </c>
      <c r="C236" s="432" t="s">
        <v>1736</v>
      </c>
      <c r="D236" s="432"/>
      <c r="E236" s="432"/>
      <c r="F236" s="35" t="s">
        <v>437</v>
      </c>
      <c r="G236" s="55">
        <v>60</v>
      </c>
      <c r="H236" s="39">
        <v>153.22</v>
      </c>
      <c r="I236" s="39"/>
      <c r="J236" s="39">
        <v>153.22</v>
      </c>
      <c r="K236" s="37" t="s">
        <v>42</v>
      </c>
      <c r="L236" s="39">
        <v>78694</v>
      </c>
      <c r="M236" s="39"/>
      <c r="N236" s="40"/>
      <c r="O236" s="39">
        <v>78694</v>
      </c>
      <c r="BP236" s="33"/>
      <c r="BQ236" s="41" t="s">
        <v>1736</v>
      </c>
    </row>
    <row r="237" spans="1:69" s="3" customFormat="1" ht="67.5" x14ac:dyDescent="0.25">
      <c r="A237" s="35" t="s">
        <v>484</v>
      </c>
      <c r="B237" s="36" t="s">
        <v>5017</v>
      </c>
      <c r="C237" s="432" t="s">
        <v>2757</v>
      </c>
      <c r="D237" s="432"/>
      <c r="E237" s="432"/>
      <c r="F237" s="35" t="s">
        <v>437</v>
      </c>
      <c r="G237" s="55">
        <v>420</v>
      </c>
      <c r="H237" s="39">
        <v>8.85</v>
      </c>
      <c r="I237" s="39"/>
      <c r="J237" s="39">
        <v>8.85</v>
      </c>
      <c r="K237" s="37" t="s">
        <v>42</v>
      </c>
      <c r="L237" s="39">
        <v>31818</v>
      </c>
      <c r="M237" s="39"/>
      <c r="N237" s="40"/>
      <c r="O237" s="39">
        <v>31818</v>
      </c>
      <c r="BP237" s="33"/>
      <c r="BQ237" s="41" t="s">
        <v>2757</v>
      </c>
    </row>
    <row r="238" spans="1:69" s="3" customFormat="1" ht="67.5" x14ac:dyDescent="0.25">
      <c r="A238" s="35" t="s">
        <v>486</v>
      </c>
      <c r="B238" s="36" t="s">
        <v>5018</v>
      </c>
      <c r="C238" s="432" t="s">
        <v>2758</v>
      </c>
      <c r="D238" s="432"/>
      <c r="E238" s="432"/>
      <c r="F238" s="35" t="s">
        <v>437</v>
      </c>
      <c r="G238" s="55">
        <v>160</v>
      </c>
      <c r="H238" s="39">
        <v>130.28</v>
      </c>
      <c r="I238" s="39"/>
      <c r="J238" s="39">
        <v>130.28</v>
      </c>
      <c r="K238" s="37" t="s">
        <v>42</v>
      </c>
      <c r="L238" s="39">
        <v>178431</v>
      </c>
      <c r="M238" s="39"/>
      <c r="N238" s="40"/>
      <c r="O238" s="39">
        <v>178431</v>
      </c>
      <c r="BP238" s="33"/>
      <c r="BQ238" s="41" t="s">
        <v>2758</v>
      </c>
    </row>
    <row r="239" spans="1:69" s="3" customFormat="1" ht="67.5" x14ac:dyDescent="0.25">
      <c r="A239" s="35" t="s">
        <v>487</v>
      </c>
      <c r="B239" s="36" t="s">
        <v>3468</v>
      </c>
      <c r="C239" s="432" t="s">
        <v>1877</v>
      </c>
      <c r="D239" s="432"/>
      <c r="E239" s="432"/>
      <c r="F239" s="35" t="s">
        <v>437</v>
      </c>
      <c r="G239" s="55">
        <v>320</v>
      </c>
      <c r="H239" s="39">
        <v>8.52</v>
      </c>
      <c r="I239" s="39"/>
      <c r="J239" s="39">
        <v>8.52</v>
      </c>
      <c r="K239" s="37" t="s">
        <v>42</v>
      </c>
      <c r="L239" s="39">
        <v>23338</v>
      </c>
      <c r="M239" s="39"/>
      <c r="N239" s="40"/>
      <c r="O239" s="39">
        <v>23338</v>
      </c>
      <c r="BP239" s="33"/>
      <c r="BQ239" s="41" t="s">
        <v>1877</v>
      </c>
    </row>
    <row r="240" spans="1:69" s="3" customFormat="1" ht="67.5" x14ac:dyDescent="0.25">
      <c r="A240" s="35" t="s">
        <v>488</v>
      </c>
      <c r="B240" s="36" t="s">
        <v>5019</v>
      </c>
      <c r="C240" s="432" t="s">
        <v>1817</v>
      </c>
      <c r="D240" s="432"/>
      <c r="E240" s="432"/>
      <c r="F240" s="35" t="s">
        <v>437</v>
      </c>
      <c r="G240" s="55">
        <v>7</v>
      </c>
      <c r="H240" s="39">
        <v>212.2</v>
      </c>
      <c r="I240" s="39"/>
      <c r="J240" s="39">
        <v>212.2</v>
      </c>
      <c r="K240" s="37" t="s">
        <v>42</v>
      </c>
      <c r="L240" s="39">
        <v>12715</v>
      </c>
      <c r="M240" s="39"/>
      <c r="N240" s="40"/>
      <c r="O240" s="39">
        <v>12715</v>
      </c>
      <c r="BP240" s="33"/>
      <c r="BQ240" s="41" t="s">
        <v>1817</v>
      </c>
    </row>
    <row r="241" spans="1:69" s="3" customFormat="1" ht="67.5" x14ac:dyDescent="0.25">
      <c r="A241" s="35" t="s">
        <v>490</v>
      </c>
      <c r="B241" s="36" t="s">
        <v>3469</v>
      </c>
      <c r="C241" s="432" t="s">
        <v>1819</v>
      </c>
      <c r="D241" s="432"/>
      <c r="E241" s="432"/>
      <c r="F241" s="35" t="s">
        <v>437</v>
      </c>
      <c r="G241" s="55">
        <v>120</v>
      </c>
      <c r="H241" s="39">
        <v>53.42</v>
      </c>
      <c r="I241" s="39"/>
      <c r="J241" s="39">
        <v>53.42</v>
      </c>
      <c r="K241" s="37" t="s">
        <v>42</v>
      </c>
      <c r="L241" s="39">
        <v>54873</v>
      </c>
      <c r="M241" s="39"/>
      <c r="N241" s="40"/>
      <c r="O241" s="39">
        <v>54873</v>
      </c>
      <c r="BP241" s="33"/>
      <c r="BQ241" s="41" t="s">
        <v>1819</v>
      </c>
    </row>
    <row r="242" spans="1:69" s="3" customFormat="1" ht="67.5" x14ac:dyDescent="0.25">
      <c r="A242" s="35" t="s">
        <v>492</v>
      </c>
      <c r="B242" s="36" t="s">
        <v>3469</v>
      </c>
      <c r="C242" s="432" t="s">
        <v>2811</v>
      </c>
      <c r="D242" s="432"/>
      <c r="E242" s="432"/>
      <c r="F242" s="35" t="s">
        <v>437</v>
      </c>
      <c r="G242" s="55">
        <v>30</v>
      </c>
      <c r="H242" s="39">
        <v>124.52</v>
      </c>
      <c r="I242" s="39"/>
      <c r="J242" s="39">
        <v>124.52</v>
      </c>
      <c r="K242" s="37" t="s">
        <v>42</v>
      </c>
      <c r="L242" s="39">
        <v>31977</v>
      </c>
      <c r="M242" s="39"/>
      <c r="N242" s="40"/>
      <c r="O242" s="39">
        <v>31977</v>
      </c>
      <c r="BP242" s="33"/>
      <c r="BQ242" s="41" t="s">
        <v>2811</v>
      </c>
    </row>
    <row r="243" spans="1:69" s="3" customFormat="1" ht="67.5" x14ac:dyDescent="0.25">
      <c r="A243" s="35" t="s">
        <v>493</v>
      </c>
      <c r="B243" s="36" t="s">
        <v>1727</v>
      </c>
      <c r="C243" s="432" t="s">
        <v>1728</v>
      </c>
      <c r="D243" s="432"/>
      <c r="E243" s="432"/>
      <c r="F243" s="35" t="s">
        <v>174</v>
      </c>
      <c r="G243" s="38">
        <v>1.6</v>
      </c>
      <c r="H243" s="39" t="s">
        <v>1729</v>
      </c>
      <c r="I243" s="39" t="s">
        <v>421</v>
      </c>
      <c r="J243" s="39">
        <v>67.47</v>
      </c>
      <c r="K243" s="37" t="s">
        <v>42</v>
      </c>
      <c r="L243" s="39">
        <v>21233</v>
      </c>
      <c r="M243" s="39">
        <v>17179</v>
      </c>
      <c r="N243" s="40" t="s">
        <v>5020</v>
      </c>
      <c r="O243" s="39">
        <v>924</v>
      </c>
      <c r="BP243" s="33"/>
      <c r="BQ243" s="41" t="s">
        <v>1728</v>
      </c>
    </row>
    <row r="244" spans="1:69" s="3" customFormat="1" ht="15" x14ac:dyDescent="0.25">
      <c r="A244" s="42"/>
      <c r="B244" s="43"/>
      <c r="C244" s="44" t="s">
        <v>5021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5022</v>
      </c>
      <c r="F245" s="49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5023</v>
      </c>
      <c r="F246" s="49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47</v>
      </c>
      <c r="F247" s="49"/>
      <c r="G247" s="50"/>
      <c r="H247" s="51"/>
      <c r="I247" s="17"/>
      <c r="J247" s="17"/>
      <c r="K247" s="17"/>
      <c r="L247" s="52">
        <v>46672</v>
      </c>
      <c r="M247" s="53"/>
      <c r="N247" s="53"/>
      <c r="O247" s="54"/>
      <c r="BP247" s="33"/>
      <c r="BQ247" s="41"/>
    </row>
    <row r="248" spans="1:69" s="3" customFormat="1" ht="67.5" x14ac:dyDescent="0.25">
      <c r="A248" s="35" t="s">
        <v>494</v>
      </c>
      <c r="B248" s="36" t="s">
        <v>2803</v>
      </c>
      <c r="C248" s="432" t="s">
        <v>4773</v>
      </c>
      <c r="D248" s="432"/>
      <c r="E248" s="432"/>
      <c r="F248" s="35" t="s">
        <v>437</v>
      </c>
      <c r="G248" s="55">
        <v>160</v>
      </c>
      <c r="H248" s="39">
        <v>314.98</v>
      </c>
      <c r="I248" s="39"/>
      <c r="J248" s="39">
        <v>314.98</v>
      </c>
      <c r="K248" s="37" t="s">
        <v>42</v>
      </c>
      <c r="L248" s="39">
        <v>431397</v>
      </c>
      <c r="M248" s="39"/>
      <c r="N248" s="40"/>
      <c r="O248" s="39">
        <v>431397</v>
      </c>
      <c r="BP248" s="33"/>
      <c r="BQ248" s="41" t="s">
        <v>4773</v>
      </c>
    </row>
    <row r="249" spans="1:69" s="3" customFormat="1" ht="67.5" x14ac:dyDescent="0.25">
      <c r="A249" s="35" t="s">
        <v>495</v>
      </c>
      <c r="B249" s="36" t="s">
        <v>1769</v>
      </c>
      <c r="C249" s="432" t="s">
        <v>3246</v>
      </c>
      <c r="D249" s="432"/>
      <c r="E249" s="432"/>
      <c r="F249" s="35" t="s">
        <v>437</v>
      </c>
      <c r="G249" s="55">
        <v>320</v>
      </c>
      <c r="H249" s="39">
        <v>27.7</v>
      </c>
      <c r="I249" s="39"/>
      <c r="J249" s="39">
        <v>27.7</v>
      </c>
      <c r="K249" s="37" t="s">
        <v>42</v>
      </c>
      <c r="L249" s="39">
        <v>75876</v>
      </c>
      <c r="M249" s="39"/>
      <c r="N249" s="40"/>
      <c r="O249" s="39">
        <v>75876</v>
      </c>
      <c r="BP249" s="33"/>
      <c r="BQ249" s="41" t="s">
        <v>3246</v>
      </c>
    </row>
    <row r="250" spans="1:69" s="3" customFormat="1" ht="67.5" x14ac:dyDescent="0.25">
      <c r="A250" s="35" t="s">
        <v>496</v>
      </c>
      <c r="B250" s="36" t="s">
        <v>1778</v>
      </c>
      <c r="C250" s="432" t="s">
        <v>3247</v>
      </c>
      <c r="D250" s="432"/>
      <c r="E250" s="432"/>
      <c r="F250" s="35" t="s">
        <v>437</v>
      </c>
      <c r="G250" s="55">
        <v>320</v>
      </c>
      <c r="H250" s="39">
        <v>88.77</v>
      </c>
      <c r="I250" s="39"/>
      <c r="J250" s="39">
        <v>88.77</v>
      </c>
      <c r="K250" s="37" t="s">
        <v>42</v>
      </c>
      <c r="L250" s="39">
        <v>243159</v>
      </c>
      <c r="M250" s="39"/>
      <c r="N250" s="40"/>
      <c r="O250" s="39">
        <v>243159</v>
      </c>
      <c r="BP250" s="33"/>
      <c r="BQ250" s="41" t="s">
        <v>3247</v>
      </c>
    </row>
    <row r="251" spans="1:69" s="3" customFormat="1" ht="67.5" x14ac:dyDescent="0.25">
      <c r="A251" s="35" t="s">
        <v>498</v>
      </c>
      <c r="B251" s="36" t="s">
        <v>1801</v>
      </c>
      <c r="C251" s="432" t="s">
        <v>3248</v>
      </c>
      <c r="D251" s="432"/>
      <c r="E251" s="432"/>
      <c r="F251" s="35" t="s">
        <v>437</v>
      </c>
      <c r="G251" s="55">
        <v>320</v>
      </c>
      <c r="H251" s="39">
        <v>3.01</v>
      </c>
      <c r="I251" s="39"/>
      <c r="J251" s="39">
        <v>3.01</v>
      </c>
      <c r="K251" s="37" t="s">
        <v>42</v>
      </c>
      <c r="L251" s="39">
        <v>8245</v>
      </c>
      <c r="M251" s="39"/>
      <c r="N251" s="40"/>
      <c r="O251" s="39">
        <v>8245</v>
      </c>
      <c r="BP251" s="33"/>
      <c r="BQ251" s="41" t="s">
        <v>3248</v>
      </c>
    </row>
    <row r="252" spans="1:69" s="3" customFormat="1" ht="67.5" x14ac:dyDescent="0.25">
      <c r="A252" s="35" t="s">
        <v>500</v>
      </c>
      <c r="B252" s="36" t="s">
        <v>1778</v>
      </c>
      <c r="C252" s="432" t="s">
        <v>1822</v>
      </c>
      <c r="D252" s="432"/>
      <c r="E252" s="432"/>
      <c r="F252" s="35" t="s">
        <v>437</v>
      </c>
      <c r="G252" s="55">
        <v>320</v>
      </c>
      <c r="H252" s="39">
        <v>0.64</v>
      </c>
      <c r="I252" s="39"/>
      <c r="J252" s="39">
        <v>0.64</v>
      </c>
      <c r="K252" s="37" t="s">
        <v>42</v>
      </c>
      <c r="L252" s="39">
        <v>1753</v>
      </c>
      <c r="M252" s="39"/>
      <c r="N252" s="40"/>
      <c r="O252" s="39">
        <v>1753</v>
      </c>
      <c r="BP252" s="33"/>
      <c r="BQ252" s="41" t="s">
        <v>1822</v>
      </c>
    </row>
    <row r="253" spans="1:69" s="3" customFormat="1" ht="67.5" x14ac:dyDescent="0.25">
      <c r="A253" s="35" t="s">
        <v>502</v>
      </c>
      <c r="B253" s="36" t="s">
        <v>1958</v>
      </c>
      <c r="C253" s="432" t="s">
        <v>1770</v>
      </c>
      <c r="D253" s="432"/>
      <c r="E253" s="432"/>
      <c r="F253" s="35" t="s">
        <v>437</v>
      </c>
      <c r="G253" s="55">
        <v>50</v>
      </c>
      <c r="H253" s="39">
        <v>49.85</v>
      </c>
      <c r="I253" s="39"/>
      <c r="J253" s="39">
        <v>49.85</v>
      </c>
      <c r="K253" s="37" t="s">
        <v>42</v>
      </c>
      <c r="L253" s="39">
        <v>21336</v>
      </c>
      <c r="M253" s="39"/>
      <c r="N253" s="40"/>
      <c r="O253" s="39">
        <v>21336</v>
      </c>
      <c r="BP253" s="33"/>
      <c r="BQ253" s="41" t="s">
        <v>1770</v>
      </c>
    </row>
    <row r="254" spans="1:69" s="3" customFormat="1" ht="67.5" x14ac:dyDescent="0.25">
      <c r="A254" s="35" t="s">
        <v>504</v>
      </c>
      <c r="B254" s="36" t="s">
        <v>1767</v>
      </c>
      <c r="C254" s="432" t="s">
        <v>1768</v>
      </c>
      <c r="D254" s="432"/>
      <c r="E254" s="432"/>
      <c r="F254" s="35" t="s">
        <v>437</v>
      </c>
      <c r="G254" s="55">
        <v>50</v>
      </c>
      <c r="H254" s="39">
        <v>977.82</v>
      </c>
      <c r="I254" s="39"/>
      <c r="J254" s="39">
        <v>977.82</v>
      </c>
      <c r="K254" s="37" t="s">
        <v>42</v>
      </c>
      <c r="L254" s="39">
        <v>418507</v>
      </c>
      <c r="M254" s="39"/>
      <c r="N254" s="40"/>
      <c r="O254" s="39">
        <v>418507</v>
      </c>
      <c r="BP254" s="33"/>
      <c r="BQ254" s="41" t="s">
        <v>1768</v>
      </c>
    </row>
    <row r="255" spans="1:69" s="3" customFormat="1" ht="67.5" x14ac:dyDescent="0.25">
      <c r="A255" s="35" t="s">
        <v>506</v>
      </c>
      <c r="B255" s="36" t="s">
        <v>1757</v>
      </c>
      <c r="C255" s="432" t="s">
        <v>1758</v>
      </c>
      <c r="D255" s="432"/>
      <c r="E255" s="432"/>
      <c r="F255" s="35" t="s">
        <v>238</v>
      </c>
      <c r="G255" s="38">
        <v>7.1</v>
      </c>
      <c r="H255" s="39" t="s">
        <v>1759</v>
      </c>
      <c r="I255" s="39" t="s">
        <v>1760</v>
      </c>
      <c r="J255" s="39">
        <v>603.04999999999995</v>
      </c>
      <c r="K255" s="37" t="s">
        <v>42</v>
      </c>
      <c r="L255" s="39">
        <v>143994</v>
      </c>
      <c r="M255" s="39">
        <v>91052</v>
      </c>
      <c r="N255" s="40" t="s">
        <v>5024</v>
      </c>
      <c r="O255" s="39">
        <v>36650</v>
      </c>
      <c r="BP255" s="33"/>
      <c r="BQ255" s="41" t="s">
        <v>1758</v>
      </c>
    </row>
    <row r="256" spans="1:69" s="3" customFormat="1" ht="15" x14ac:dyDescent="0.25">
      <c r="A256" s="42"/>
      <c r="B256" s="43"/>
      <c r="C256" s="44" t="s">
        <v>5025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5" x14ac:dyDescent="0.25">
      <c r="A257" s="47"/>
      <c r="B257" s="48"/>
      <c r="C257" s="48"/>
      <c r="D257" s="48"/>
      <c r="E257" s="49" t="s">
        <v>5026</v>
      </c>
      <c r="F257" s="49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5027</v>
      </c>
      <c r="F258" s="49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279954</v>
      </c>
      <c r="M259" s="53"/>
      <c r="N259" s="53"/>
      <c r="O259" s="54"/>
      <c r="BP259" s="33"/>
      <c r="BQ259" s="41"/>
    </row>
    <row r="260" spans="1:69" s="3" customFormat="1" ht="67.5" x14ac:dyDescent="0.25">
      <c r="A260" s="35" t="s">
        <v>508</v>
      </c>
      <c r="B260" s="36" t="s">
        <v>1765</v>
      </c>
      <c r="C260" s="432" t="s">
        <v>3482</v>
      </c>
      <c r="D260" s="432"/>
      <c r="E260" s="432"/>
      <c r="F260" s="35" t="s">
        <v>265</v>
      </c>
      <c r="G260" s="38">
        <v>731.3</v>
      </c>
      <c r="H260" s="39">
        <v>283.89999999999998</v>
      </c>
      <c r="I260" s="39"/>
      <c r="J260" s="39">
        <v>283.89999999999998</v>
      </c>
      <c r="K260" s="37" t="s">
        <v>42</v>
      </c>
      <c r="L260" s="39">
        <v>1777194</v>
      </c>
      <c r="M260" s="39"/>
      <c r="N260" s="40"/>
      <c r="O260" s="39">
        <v>1777194</v>
      </c>
      <c r="BP260" s="33"/>
      <c r="BQ260" s="41" t="s">
        <v>3482</v>
      </c>
    </row>
    <row r="261" spans="1:69" s="3" customFormat="1" ht="15" x14ac:dyDescent="0.25">
      <c r="A261" s="42"/>
      <c r="B261" s="43"/>
      <c r="C261" s="44" t="s">
        <v>5028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7.5" x14ac:dyDescent="0.25">
      <c r="A262" s="35" t="s">
        <v>510</v>
      </c>
      <c r="B262" s="36" t="s">
        <v>1773</v>
      </c>
      <c r="C262" s="432" t="s">
        <v>1774</v>
      </c>
      <c r="D262" s="432"/>
      <c r="E262" s="432"/>
      <c r="F262" s="35" t="s">
        <v>437</v>
      </c>
      <c r="G262" s="55">
        <v>15</v>
      </c>
      <c r="H262" s="39">
        <v>6.03</v>
      </c>
      <c r="I262" s="39"/>
      <c r="J262" s="39">
        <v>6.03</v>
      </c>
      <c r="K262" s="37" t="s">
        <v>42</v>
      </c>
      <c r="L262" s="39">
        <v>774</v>
      </c>
      <c r="M262" s="39"/>
      <c r="N262" s="40"/>
      <c r="O262" s="39">
        <v>774</v>
      </c>
      <c r="BP262" s="33"/>
      <c r="BQ262" s="41" t="s">
        <v>1774</v>
      </c>
    </row>
    <row r="263" spans="1:69" s="3" customFormat="1" ht="67.5" x14ac:dyDescent="0.25">
      <c r="A263" s="35" t="s">
        <v>511</v>
      </c>
      <c r="B263" s="36" t="s">
        <v>1911</v>
      </c>
      <c r="C263" s="432" t="s">
        <v>2779</v>
      </c>
      <c r="D263" s="432"/>
      <c r="E263" s="432"/>
      <c r="F263" s="35" t="s">
        <v>437</v>
      </c>
      <c r="G263" s="55">
        <v>400</v>
      </c>
      <c r="H263" s="39">
        <v>1.02</v>
      </c>
      <c r="I263" s="39"/>
      <c r="J263" s="39">
        <v>1.02</v>
      </c>
      <c r="K263" s="37" t="s">
        <v>42</v>
      </c>
      <c r="L263" s="39">
        <v>3492</v>
      </c>
      <c r="M263" s="39"/>
      <c r="N263" s="40"/>
      <c r="O263" s="39">
        <v>3492</v>
      </c>
      <c r="BP263" s="33"/>
      <c r="BQ263" s="41" t="s">
        <v>2779</v>
      </c>
    </row>
    <row r="264" spans="1:69" s="3" customFormat="1" ht="67.5" x14ac:dyDescent="0.25">
      <c r="A264" s="35" t="s">
        <v>515</v>
      </c>
      <c r="B264" s="36" t="s">
        <v>5029</v>
      </c>
      <c r="C264" s="432" t="s">
        <v>2817</v>
      </c>
      <c r="D264" s="432"/>
      <c r="E264" s="432"/>
      <c r="F264" s="35" t="s">
        <v>437</v>
      </c>
      <c r="G264" s="55">
        <v>20</v>
      </c>
      <c r="H264" s="39">
        <v>19.559999999999999</v>
      </c>
      <c r="I264" s="39"/>
      <c r="J264" s="39">
        <v>19.559999999999999</v>
      </c>
      <c r="K264" s="37" t="s">
        <v>42</v>
      </c>
      <c r="L264" s="39">
        <v>3349</v>
      </c>
      <c r="M264" s="39"/>
      <c r="N264" s="40"/>
      <c r="O264" s="39">
        <v>3349</v>
      </c>
      <c r="BP264" s="33"/>
      <c r="BQ264" s="41" t="s">
        <v>2817</v>
      </c>
    </row>
    <row r="265" spans="1:69" s="3" customFormat="1" ht="67.5" x14ac:dyDescent="0.25">
      <c r="A265" s="35" t="s">
        <v>517</v>
      </c>
      <c r="B265" s="36" t="s">
        <v>2838</v>
      </c>
      <c r="C265" s="432" t="s">
        <v>2839</v>
      </c>
      <c r="D265" s="432"/>
      <c r="E265" s="432"/>
      <c r="F265" s="35" t="s">
        <v>437</v>
      </c>
      <c r="G265" s="55">
        <v>240</v>
      </c>
      <c r="H265" s="39">
        <v>23.04</v>
      </c>
      <c r="I265" s="39"/>
      <c r="J265" s="39">
        <v>23.04</v>
      </c>
      <c r="K265" s="37" t="s">
        <v>42</v>
      </c>
      <c r="L265" s="39">
        <v>47333</v>
      </c>
      <c r="M265" s="39"/>
      <c r="N265" s="40"/>
      <c r="O265" s="39">
        <v>47333</v>
      </c>
      <c r="BP265" s="33"/>
      <c r="BQ265" s="41" t="s">
        <v>2839</v>
      </c>
    </row>
    <row r="266" spans="1:69" s="3" customFormat="1" ht="67.5" x14ac:dyDescent="0.25">
      <c r="A266" s="35" t="s">
        <v>522</v>
      </c>
      <c r="B266" s="36" t="s">
        <v>2838</v>
      </c>
      <c r="C266" s="432" t="s">
        <v>3261</v>
      </c>
      <c r="D266" s="432"/>
      <c r="E266" s="432"/>
      <c r="F266" s="35" t="s">
        <v>437</v>
      </c>
      <c r="G266" s="55">
        <v>420</v>
      </c>
      <c r="H266" s="39">
        <v>5.91</v>
      </c>
      <c r="I266" s="39"/>
      <c r="J266" s="39">
        <v>5.91</v>
      </c>
      <c r="K266" s="37" t="s">
        <v>42</v>
      </c>
      <c r="L266" s="39">
        <v>21248</v>
      </c>
      <c r="M266" s="39"/>
      <c r="N266" s="40"/>
      <c r="O266" s="39">
        <v>21248</v>
      </c>
      <c r="BP266" s="33"/>
      <c r="BQ266" s="41" t="s">
        <v>3261</v>
      </c>
    </row>
    <row r="267" spans="1:69" s="3" customFormat="1" ht="67.5" x14ac:dyDescent="0.25">
      <c r="A267" s="35" t="s">
        <v>1785</v>
      </c>
      <c r="B267" s="36" t="s">
        <v>2838</v>
      </c>
      <c r="C267" s="432" t="s">
        <v>3262</v>
      </c>
      <c r="D267" s="432"/>
      <c r="E267" s="432"/>
      <c r="F267" s="35" t="s">
        <v>437</v>
      </c>
      <c r="G267" s="55">
        <v>420</v>
      </c>
      <c r="H267" s="39">
        <v>3.47</v>
      </c>
      <c r="I267" s="39"/>
      <c r="J267" s="39">
        <v>3.47</v>
      </c>
      <c r="K267" s="37" t="s">
        <v>42</v>
      </c>
      <c r="L267" s="39">
        <v>12475</v>
      </c>
      <c r="M267" s="39"/>
      <c r="N267" s="40"/>
      <c r="O267" s="39">
        <v>12475</v>
      </c>
      <c r="BP267" s="33"/>
      <c r="BQ267" s="41" t="s">
        <v>3262</v>
      </c>
    </row>
    <row r="268" spans="1:69" s="3" customFormat="1" ht="67.5" x14ac:dyDescent="0.25">
      <c r="A268" s="35" t="s">
        <v>529</v>
      </c>
      <c r="B268" s="36" t="s">
        <v>3475</v>
      </c>
      <c r="C268" s="432" t="s">
        <v>1884</v>
      </c>
      <c r="D268" s="432"/>
      <c r="E268" s="432"/>
      <c r="F268" s="35" t="s">
        <v>437</v>
      </c>
      <c r="G268" s="55">
        <v>420</v>
      </c>
      <c r="H268" s="39">
        <v>0.11</v>
      </c>
      <c r="I268" s="39"/>
      <c r="J268" s="39">
        <v>0.11</v>
      </c>
      <c r="K268" s="37" t="s">
        <v>42</v>
      </c>
      <c r="L268" s="39">
        <v>395</v>
      </c>
      <c r="M268" s="39"/>
      <c r="N268" s="40"/>
      <c r="O268" s="39">
        <v>395</v>
      </c>
      <c r="BP268" s="33"/>
      <c r="BQ268" s="41" t="s">
        <v>1884</v>
      </c>
    </row>
    <row r="269" spans="1:69" s="3" customFormat="1" ht="67.5" x14ac:dyDescent="0.25">
      <c r="A269" s="35" t="s">
        <v>531</v>
      </c>
      <c r="B269" s="36" t="s">
        <v>870</v>
      </c>
      <c r="C269" s="432" t="s">
        <v>871</v>
      </c>
      <c r="D269" s="432"/>
      <c r="E269" s="432"/>
      <c r="F269" s="35" t="s">
        <v>238</v>
      </c>
      <c r="G269" s="38">
        <v>0.7</v>
      </c>
      <c r="H269" s="39" t="s">
        <v>872</v>
      </c>
      <c r="I269" s="39" t="s">
        <v>873</v>
      </c>
      <c r="J269" s="39">
        <v>348.62</v>
      </c>
      <c r="K269" s="37" t="s">
        <v>42</v>
      </c>
      <c r="L269" s="39">
        <v>12006</v>
      </c>
      <c r="M269" s="39">
        <v>8563</v>
      </c>
      <c r="N269" s="40" t="s">
        <v>5030</v>
      </c>
      <c r="O269" s="39">
        <v>2089</v>
      </c>
      <c r="BP269" s="33"/>
      <c r="BQ269" s="41" t="s">
        <v>871</v>
      </c>
    </row>
    <row r="270" spans="1:69" s="3" customFormat="1" ht="15" x14ac:dyDescent="0.25">
      <c r="A270" s="42"/>
      <c r="B270" s="43"/>
      <c r="C270" s="44" t="s">
        <v>1752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5031</v>
      </c>
      <c r="F271" s="49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5032</v>
      </c>
      <c r="F272" s="49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24929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533</v>
      </c>
      <c r="B274" s="36" t="s">
        <v>2201</v>
      </c>
      <c r="C274" s="432" t="s">
        <v>3485</v>
      </c>
      <c r="D274" s="432"/>
      <c r="E274" s="432"/>
      <c r="F274" s="35" t="s">
        <v>265</v>
      </c>
      <c r="G274" s="38">
        <v>72.099999999999994</v>
      </c>
      <c r="H274" s="39">
        <v>139.63999999999999</v>
      </c>
      <c r="I274" s="39"/>
      <c r="J274" s="39">
        <v>139.63999999999999</v>
      </c>
      <c r="K274" s="37" t="s">
        <v>42</v>
      </c>
      <c r="L274" s="39">
        <v>86182</v>
      </c>
      <c r="M274" s="39"/>
      <c r="N274" s="40"/>
      <c r="O274" s="39">
        <v>86182</v>
      </c>
      <c r="BP274" s="33"/>
      <c r="BQ274" s="41" t="s">
        <v>3485</v>
      </c>
    </row>
    <row r="275" spans="1:69" s="3" customFormat="1" ht="15" x14ac:dyDescent="0.25">
      <c r="A275" s="42"/>
      <c r="B275" s="43"/>
      <c r="C275" s="44" t="s">
        <v>3160</v>
      </c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6"/>
      <c r="BP275" s="33"/>
      <c r="BQ275" s="41"/>
    </row>
    <row r="276" spans="1:69" s="3" customFormat="1" ht="15" x14ac:dyDescent="0.25">
      <c r="A276" s="434" t="s">
        <v>2785</v>
      </c>
      <c r="B276" s="435"/>
      <c r="C276" s="435"/>
      <c r="D276" s="435"/>
      <c r="E276" s="435"/>
      <c r="F276" s="435"/>
      <c r="G276" s="435"/>
      <c r="H276" s="435"/>
      <c r="I276" s="435"/>
      <c r="J276" s="435"/>
      <c r="K276" s="435"/>
      <c r="L276" s="435"/>
      <c r="M276" s="435"/>
      <c r="N276" s="435"/>
      <c r="O276" s="436"/>
      <c r="BP276" s="33" t="s">
        <v>2785</v>
      </c>
      <c r="BQ276" s="41"/>
    </row>
    <row r="277" spans="1:69" s="3" customFormat="1" ht="67.5" x14ac:dyDescent="0.25">
      <c r="A277" s="35" t="s">
        <v>541</v>
      </c>
      <c r="B277" s="36" t="s">
        <v>1717</v>
      </c>
      <c r="C277" s="432" t="s">
        <v>1718</v>
      </c>
      <c r="D277" s="432"/>
      <c r="E277" s="432"/>
      <c r="F277" s="35" t="s">
        <v>374</v>
      </c>
      <c r="G277" s="57">
        <v>5.0738019999999997</v>
      </c>
      <c r="H277" s="39" t="s">
        <v>1719</v>
      </c>
      <c r="I277" s="39" t="s">
        <v>1720</v>
      </c>
      <c r="J277" s="39">
        <v>74.510000000000005</v>
      </c>
      <c r="K277" s="37" t="s">
        <v>42</v>
      </c>
      <c r="L277" s="39">
        <v>144675</v>
      </c>
      <c r="M277" s="39">
        <v>114393</v>
      </c>
      <c r="N277" s="40" t="s">
        <v>5033</v>
      </c>
      <c r="O277" s="39">
        <v>3236</v>
      </c>
      <c r="BP277" s="33"/>
      <c r="BQ277" s="41" t="s">
        <v>1718</v>
      </c>
    </row>
    <row r="278" spans="1:69" s="3" customFormat="1" ht="15" x14ac:dyDescent="0.25">
      <c r="A278" s="42"/>
      <c r="B278" s="43"/>
      <c r="C278" s="44" t="s">
        <v>5034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5035</v>
      </c>
      <c r="F279" s="49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5036</v>
      </c>
      <c r="F280" s="49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319942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544</v>
      </c>
      <c r="B282" s="36" t="s">
        <v>1701</v>
      </c>
      <c r="C282" s="432" t="s">
        <v>4896</v>
      </c>
      <c r="D282" s="432"/>
      <c r="E282" s="432"/>
      <c r="F282" s="35" t="s">
        <v>437</v>
      </c>
      <c r="G282" s="55">
        <v>90</v>
      </c>
      <c r="H282" s="39">
        <v>2307.83</v>
      </c>
      <c r="I282" s="39"/>
      <c r="J282" s="39">
        <v>2307.83</v>
      </c>
      <c r="K282" s="37" t="s">
        <v>42</v>
      </c>
      <c r="L282" s="39">
        <v>1777952</v>
      </c>
      <c r="M282" s="39"/>
      <c r="N282" s="40"/>
      <c r="O282" s="39">
        <v>1777952</v>
      </c>
      <c r="BP282" s="33"/>
      <c r="BQ282" s="41" t="s">
        <v>4896</v>
      </c>
    </row>
    <row r="283" spans="1:69" s="3" customFormat="1" ht="15" x14ac:dyDescent="0.25">
      <c r="A283" s="42"/>
      <c r="B283" s="43"/>
      <c r="C283" s="44" t="s">
        <v>4897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67.5" x14ac:dyDescent="0.25">
      <c r="A284" s="35" t="s">
        <v>546</v>
      </c>
      <c r="B284" s="36" t="s">
        <v>1701</v>
      </c>
      <c r="C284" s="432" t="s">
        <v>4150</v>
      </c>
      <c r="D284" s="432"/>
      <c r="E284" s="432"/>
      <c r="F284" s="35" t="s">
        <v>437</v>
      </c>
      <c r="G284" s="55">
        <v>37</v>
      </c>
      <c r="H284" s="39">
        <v>2143.1</v>
      </c>
      <c r="I284" s="39"/>
      <c r="J284" s="39">
        <v>2143.1</v>
      </c>
      <c r="K284" s="37" t="s">
        <v>42</v>
      </c>
      <c r="L284" s="39">
        <v>678763</v>
      </c>
      <c r="M284" s="39"/>
      <c r="N284" s="40"/>
      <c r="O284" s="39">
        <v>678763</v>
      </c>
      <c r="BP284" s="33"/>
      <c r="BQ284" s="41" t="s">
        <v>4150</v>
      </c>
    </row>
    <row r="285" spans="1:69" s="3" customFormat="1" ht="15" x14ac:dyDescent="0.25">
      <c r="A285" s="42"/>
      <c r="B285" s="43"/>
      <c r="C285" s="44" t="s">
        <v>5037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6"/>
      <c r="BP285" s="33"/>
      <c r="BQ285" s="41"/>
    </row>
    <row r="286" spans="1:69" s="3" customFormat="1" ht="67.5" x14ac:dyDescent="0.25">
      <c r="A286" s="35" t="s">
        <v>554</v>
      </c>
      <c r="B286" s="36" t="s">
        <v>1833</v>
      </c>
      <c r="C286" s="432" t="s">
        <v>3277</v>
      </c>
      <c r="D286" s="432"/>
      <c r="E286" s="432"/>
      <c r="F286" s="35" t="s">
        <v>437</v>
      </c>
      <c r="G286" s="55">
        <v>5</v>
      </c>
      <c r="H286" s="39">
        <v>1156.1300000000001</v>
      </c>
      <c r="I286" s="39"/>
      <c r="J286" s="39">
        <v>1156.1300000000001</v>
      </c>
      <c r="K286" s="37" t="s">
        <v>42</v>
      </c>
      <c r="L286" s="39">
        <v>49482</v>
      </c>
      <c r="M286" s="39"/>
      <c r="N286" s="40"/>
      <c r="O286" s="39">
        <v>49482</v>
      </c>
      <c r="BP286" s="33"/>
      <c r="BQ286" s="41" t="s">
        <v>3277</v>
      </c>
    </row>
    <row r="287" spans="1:69" s="3" customFormat="1" ht="67.5" x14ac:dyDescent="0.25">
      <c r="A287" s="35" t="s">
        <v>556</v>
      </c>
      <c r="B287" s="36" t="s">
        <v>1833</v>
      </c>
      <c r="C287" s="432" t="s">
        <v>4561</v>
      </c>
      <c r="D287" s="432"/>
      <c r="E287" s="432"/>
      <c r="F287" s="35" t="s">
        <v>437</v>
      </c>
      <c r="G287" s="55">
        <v>2</v>
      </c>
      <c r="H287" s="39">
        <v>970.33</v>
      </c>
      <c r="I287" s="39"/>
      <c r="J287" s="39">
        <v>970.33</v>
      </c>
      <c r="K287" s="37" t="s">
        <v>42</v>
      </c>
      <c r="L287" s="39">
        <v>16612</v>
      </c>
      <c r="M287" s="39"/>
      <c r="N287" s="40"/>
      <c r="O287" s="39">
        <v>16612</v>
      </c>
      <c r="BP287" s="33"/>
      <c r="BQ287" s="41" t="s">
        <v>4561</v>
      </c>
    </row>
    <row r="288" spans="1:69" s="3" customFormat="1" ht="67.5" x14ac:dyDescent="0.25">
      <c r="A288" s="35" t="s">
        <v>558</v>
      </c>
      <c r="B288" s="36" t="s">
        <v>1701</v>
      </c>
      <c r="C288" s="432" t="s">
        <v>4758</v>
      </c>
      <c r="D288" s="432"/>
      <c r="E288" s="432"/>
      <c r="F288" s="35" t="s">
        <v>437</v>
      </c>
      <c r="G288" s="55">
        <v>3</v>
      </c>
      <c r="H288" s="39">
        <v>1978.72</v>
      </c>
      <c r="I288" s="39"/>
      <c r="J288" s="39">
        <v>1978.72</v>
      </c>
      <c r="K288" s="37" t="s">
        <v>42</v>
      </c>
      <c r="L288" s="39">
        <v>50814</v>
      </c>
      <c r="M288" s="39"/>
      <c r="N288" s="40"/>
      <c r="O288" s="39">
        <v>50814</v>
      </c>
      <c r="BP288" s="33"/>
      <c r="BQ288" s="41" t="s">
        <v>4758</v>
      </c>
    </row>
    <row r="289" spans="1:69" s="3" customFormat="1" ht="67.5" x14ac:dyDescent="0.25">
      <c r="A289" s="35" t="s">
        <v>567</v>
      </c>
      <c r="B289" s="36" t="s">
        <v>1701</v>
      </c>
      <c r="C289" s="432" t="s">
        <v>4172</v>
      </c>
      <c r="D289" s="432"/>
      <c r="E289" s="432"/>
      <c r="F289" s="35" t="s">
        <v>437</v>
      </c>
      <c r="G289" s="55">
        <v>280</v>
      </c>
      <c r="H289" s="39">
        <v>116.71</v>
      </c>
      <c r="I289" s="39"/>
      <c r="J289" s="39">
        <v>116.71</v>
      </c>
      <c r="K289" s="37" t="s">
        <v>42</v>
      </c>
      <c r="L289" s="39">
        <v>279731</v>
      </c>
      <c r="M289" s="39"/>
      <c r="N289" s="40"/>
      <c r="O289" s="39">
        <v>279731</v>
      </c>
      <c r="BP289" s="33"/>
      <c r="BQ289" s="41" t="s">
        <v>4172</v>
      </c>
    </row>
    <row r="290" spans="1:69" s="3" customFormat="1" ht="67.5" x14ac:dyDescent="0.25">
      <c r="A290" s="35" t="s">
        <v>569</v>
      </c>
      <c r="B290" s="36" t="s">
        <v>1701</v>
      </c>
      <c r="C290" s="432" t="s">
        <v>3223</v>
      </c>
      <c r="D290" s="432"/>
      <c r="E290" s="432"/>
      <c r="F290" s="35" t="s">
        <v>437</v>
      </c>
      <c r="G290" s="55">
        <v>15</v>
      </c>
      <c r="H290" s="39">
        <v>52.35</v>
      </c>
      <c r="I290" s="39"/>
      <c r="J290" s="39">
        <v>52.35</v>
      </c>
      <c r="K290" s="37" t="s">
        <v>42</v>
      </c>
      <c r="L290" s="39">
        <v>6722</v>
      </c>
      <c r="M290" s="39"/>
      <c r="N290" s="40"/>
      <c r="O290" s="39">
        <v>6722</v>
      </c>
      <c r="BP290" s="33"/>
      <c r="BQ290" s="41" t="s">
        <v>3223</v>
      </c>
    </row>
    <row r="291" spans="1:69" s="3" customFormat="1" ht="67.5" x14ac:dyDescent="0.25">
      <c r="A291" s="35" t="s">
        <v>1808</v>
      </c>
      <c r="B291" s="36" t="s">
        <v>1701</v>
      </c>
      <c r="C291" s="432" t="s">
        <v>4153</v>
      </c>
      <c r="D291" s="432"/>
      <c r="E291" s="432"/>
      <c r="F291" s="35" t="s">
        <v>437</v>
      </c>
      <c r="G291" s="55">
        <v>15</v>
      </c>
      <c r="H291" s="39">
        <v>154.41999999999999</v>
      </c>
      <c r="I291" s="39"/>
      <c r="J291" s="39">
        <v>154.41999999999999</v>
      </c>
      <c r="K291" s="37" t="s">
        <v>42</v>
      </c>
      <c r="L291" s="39">
        <v>19828</v>
      </c>
      <c r="M291" s="39"/>
      <c r="N291" s="40"/>
      <c r="O291" s="39">
        <v>19828</v>
      </c>
      <c r="BP291" s="33"/>
      <c r="BQ291" s="41" t="s">
        <v>4153</v>
      </c>
    </row>
    <row r="292" spans="1:69" s="3" customFormat="1" ht="67.5" x14ac:dyDescent="0.25">
      <c r="A292" s="35" t="s">
        <v>577</v>
      </c>
      <c r="B292" s="36" t="s">
        <v>1715</v>
      </c>
      <c r="C292" s="432" t="s">
        <v>4173</v>
      </c>
      <c r="D292" s="432"/>
      <c r="E292" s="432"/>
      <c r="F292" s="35" t="s">
        <v>437</v>
      </c>
      <c r="G292" s="55">
        <v>154</v>
      </c>
      <c r="H292" s="39">
        <v>372.35</v>
      </c>
      <c r="I292" s="39"/>
      <c r="J292" s="39">
        <v>372.35</v>
      </c>
      <c r="K292" s="37" t="s">
        <v>42</v>
      </c>
      <c r="L292" s="39">
        <v>490847</v>
      </c>
      <c r="M292" s="39"/>
      <c r="N292" s="40"/>
      <c r="O292" s="39">
        <v>490847</v>
      </c>
      <c r="BP292" s="33"/>
      <c r="BQ292" s="41" t="s">
        <v>4173</v>
      </c>
    </row>
    <row r="293" spans="1:69" s="3" customFormat="1" ht="67.5" x14ac:dyDescent="0.25">
      <c r="A293" s="35" t="s">
        <v>1812</v>
      </c>
      <c r="B293" s="36" t="s">
        <v>1715</v>
      </c>
      <c r="C293" s="432" t="s">
        <v>4733</v>
      </c>
      <c r="D293" s="432"/>
      <c r="E293" s="432"/>
      <c r="F293" s="35" t="s">
        <v>437</v>
      </c>
      <c r="G293" s="55">
        <v>80</v>
      </c>
      <c r="H293" s="39">
        <v>291.27</v>
      </c>
      <c r="I293" s="39"/>
      <c r="J293" s="39">
        <v>291.27</v>
      </c>
      <c r="K293" s="37" t="s">
        <v>42</v>
      </c>
      <c r="L293" s="39">
        <v>199462</v>
      </c>
      <c r="M293" s="39"/>
      <c r="N293" s="40"/>
      <c r="O293" s="39">
        <v>199462</v>
      </c>
      <c r="BP293" s="33"/>
      <c r="BQ293" s="41" t="s">
        <v>4733</v>
      </c>
    </row>
    <row r="294" spans="1:69" s="3" customFormat="1" ht="67.5" x14ac:dyDescent="0.25">
      <c r="A294" s="35" t="s">
        <v>588</v>
      </c>
      <c r="B294" s="36" t="s">
        <v>1791</v>
      </c>
      <c r="C294" s="432" t="s">
        <v>3287</v>
      </c>
      <c r="D294" s="432"/>
      <c r="E294" s="432"/>
      <c r="F294" s="35" t="s">
        <v>437</v>
      </c>
      <c r="G294" s="55">
        <v>468</v>
      </c>
      <c r="H294" s="39">
        <v>8.52</v>
      </c>
      <c r="I294" s="39"/>
      <c r="J294" s="39">
        <v>8.52</v>
      </c>
      <c r="K294" s="37" t="s">
        <v>42</v>
      </c>
      <c r="L294" s="39">
        <v>34132</v>
      </c>
      <c r="M294" s="39"/>
      <c r="N294" s="40"/>
      <c r="O294" s="39">
        <v>34132</v>
      </c>
      <c r="BP294" s="33"/>
      <c r="BQ294" s="41" t="s">
        <v>3287</v>
      </c>
    </row>
    <row r="295" spans="1:69" s="3" customFormat="1" ht="67.5" x14ac:dyDescent="0.25">
      <c r="A295" s="35" t="s">
        <v>1815</v>
      </c>
      <c r="B295" s="36" t="s">
        <v>1776</v>
      </c>
      <c r="C295" s="432" t="s">
        <v>3231</v>
      </c>
      <c r="D295" s="432"/>
      <c r="E295" s="432"/>
      <c r="F295" s="35" t="s">
        <v>437</v>
      </c>
      <c r="G295" s="55">
        <v>3600</v>
      </c>
      <c r="H295" s="39">
        <v>4.17</v>
      </c>
      <c r="I295" s="39"/>
      <c r="J295" s="39">
        <v>4.17</v>
      </c>
      <c r="K295" s="37" t="s">
        <v>42</v>
      </c>
      <c r="L295" s="39">
        <v>128503</v>
      </c>
      <c r="M295" s="39"/>
      <c r="N295" s="40"/>
      <c r="O295" s="39">
        <v>128503</v>
      </c>
      <c r="BP295" s="33"/>
      <c r="BQ295" s="41" t="s">
        <v>3231</v>
      </c>
    </row>
    <row r="296" spans="1:69" s="3" customFormat="1" ht="67.5" x14ac:dyDescent="0.25">
      <c r="A296" s="35" t="s">
        <v>600</v>
      </c>
      <c r="B296" s="36" t="s">
        <v>1778</v>
      </c>
      <c r="C296" s="432" t="s">
        <v>3288</v>
      </c>
      <c r="D296" s="432"/>
      <c r="E296" s="432"/>
      <c r="F296" s="35" t="s">
        <v>437</v>
      </c>
      <c r="G296" s="55">
        <v>3600</v>
      </c>
      <c r="H296" s="39">
        <v>1.17</v>
      </c>
      <c r="I296" s="39"/>
      <c r="J296" s="39">
        <v>1.17</v>
      </c>
      <c r="K296" s="37" t="s">
        <v>42</v>
      </c>
      <c r="L296" s="39">
        <v>36055</v>
      </c>
      <c r="M296" s="39"/>
      <c r="N296" s="40"/>
      <c r="O296" s="39">
        <v>36055</v>
      </c>
      <c r="BP296" s="33"/>
      <c r="BQ296" s="41" t="s">
        <v>3288</v>
      </c>
    </row>
    <row r="297" spans="1:69" s="3" customFormat="1" ht="67.5" x14ac:dyDescent="0.25">
      <c r="A297" s="35" t="s">
        <v>1820</v>
      </c>
      <c r="B297" s="36" t="s">
        <v>1780</v>
      </c>
      <c r="C297" s="432" t="s">
        <v>3233</v>
      </c>
      <c r="D297" s="432"/>
      <c r="E297" s="432"/>
      <c r="F297" s="35" t="s">
        <v>437</v>
      </c>
      <c r="G297" s="55">
        <v>3600</v>
      </c>
      <c r="H297" s="39">
        <v>0.34</v>
      </c>
      <c r="I297" s="39"/>
      <c r="J297" s="39">
        <v>0.34</v>
      </c>
      <c r="K297" s="37" t="s">
        <v>42</v>
      </c>
      <c r="L297" s="39">
        <v>10477</v>
      </c>
      <c r="M297" s="39"/>
      <c r="N297" s="40"/>
      <c r="O297" s="39">
        <v>10477</v>
      </c>
      <c r="BP297" s="33"/>
      <c r="BQ297" s="41" t="s">
        <v>3233</v>
      </c>
    </row>
    <row r="298" spans="1:69" s="3" customFormat="1" ht="67.5" x14ac:dyDescent="0.25">
      <c r="A298" s="35" t="s">
        <v>611</v>
      </c>
      <c r="B298" s="36" t="s">
        <v>1727</v>
      </c>
      <c r="C298" s="432" t="s">
        <v>1728</v>
      </c>
      <c r="D298" s="432"/>
      <c r="E298" s="432"/>
      <c r="F298" s="35" t="s">
        <v>174</v>
      </c>
      <c r="G298" s="56">
        <v>1.54</v>
      </c>
      <c r="H298" s="39" t="s">
        <v>1729</v>
      </c>
      <c r="I298" s="39" t="s">
        <v>421</v>
      </c>
      <c r="J298" s="39">
        <v>67.47</v>
      </c>
      <c r="K298" s="37" t="s">
        <v>42</v>
      </c>
      <c r="L298" s="39">
        <v>20437</v>
      </c>
      <c r="M298" s="39">
        <v>16535</v>
      </c>
      <c r="N298" s="40" t="s">
        <v>4760</v>
      </c>
      <c r="O298" s="39">
        <v>890</v>
      </c>
      <c r="BP298" s="33"/>
      <c r="BQ298" s="41" t="s">
        <v>1728</v>
      </c>
    </row>
    <row r="299" spans="1:69" s="3" customFormat="1" ht="15" x14ac:dyDescent="0.25">
      <c r="A299" s="42"/>
      <c r="B299" s="43"/>
      <c r="C299" s="44" t="s">
        <v>4761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4762</v>
      </c>
      <c r="F300" s="49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4763</v>
      </c>
      <c r="F301" s="49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44924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619</v>
      </c>
      <c r="B303" s="36" t="s">
        <v>1734</v>
      </c>
      <c r="C303" s="432" t="s">
        <v>3041</v>
      </c>
      <c r="D303" s="432"/>
      <c r="E303" s="432"/>
      <c r="F303" s="35" t="s">
        <v>437</v>
      </c>
      <c r="G303" s="55">
        <v>154</v>
      </c>
      <c r="H303" s="39">
        <v>1427.76</v>
      </c>
      <c r="I303" s="39"/>
      <c r="J303" s="39">
        <v>1427.76</v>
      </c>
      <c r="K303" s="37" t="s">
        <v>42</v>
      </c>
      <c r="L303" s="39">
        <v>1882130</v>
      </c>
      <c r="M303" s="39"/>
      <c r="N303" s="40"/>
      <c r="O303" s="39">
        <v>1882130</v>
      </c>
      <c r="BP303" s="33"/>
      <c r="BQ303" s="41" t="s">
        <v>3041</v>
      </c>
    </row>
    <row r="304" spans="1:69" s="3" customFormat="1" ht="67.5" x14ac:dyDescent="0.25">
      <c r="A304" s="35" t="s">
        <v>623</v>
      </c>
      <c r="B304" s="36" t="s">
        <v>1816</v>
      </c>
      <c r="C304" s="432" t="s">
        <v>3299</v>
      </c>
      <c r="D304" s="432"/>
      <c r="E304" s="432"/>
      <c r="F304" s="35" t="s">
        <v>437</v>
      </c>
      <c r="G304" s="55">
        <v>308</v>
      </c>
      <c r="H304" s="39">
        <v>70.91</v>
      </c>
      <c r="I304" s="39"/>
      <c r="J304" s="39">
        <v>70.91</v>
      </c>
      <c r="K304" s="37" t="s">
        <v>42</v>
      </c>
      <c r="L304" s="39">
        <v>186953</v>
      </c>
      <c r="M304" s="39"/>
      <c r="N304" s="40"/>
      <c r="O304" s="39">
        <v>186953</v>
      </c>
      <c r="BP304" s="33"/>
      <c r="BQ304" s="41" t="s">
        <v>3299</v>
      </c>
    </row>
    <row r="305" spans="1:69" s="3" customFormat="1" ht="67.5" x14ac:dyDescent="0.25">
      <c r="A305" s="35" t="s">
        <v>627</v>
      </c>
      <c r="B305" s="36" t="s">
        <v>1776</v>
      </c>
      <c r="C305" s="432" t="s">
        <v>1886</v>
      </c>
      <c r="D305" s="432"/>
      <c r="E305" s="432"/>
      <c r="F305" s="35" t="s">
        <v>437</v>
      </c>
      <c r="G305" s="55">
        <v>362</v>
      </c>
      <c r="H305" s="39">
        <v>318.12</v>
      </c>
      <c r="I305" s="39"/>
      <c r="J305" s="39">
        <v>318.12</v>
      </c>
      <c r="K305" s="37" t="s">
        <v>42</v>
      </c>
      <c r="L305" s="39">
        <v>985765</v>
      </c>
      <c r="M305" s="39"/>
      <c r="N305" s="40"/>
      <c r="O305" s="39">
        <v>985765</v>
      </c>
      <c r="BP305" s="33"/>
      <c r="BQ305" s="41" t="s">
        <v>1886</v>
      </c>
    </row>
    <row r="306" spans="1:69" s="3" customFormat="1" ht="67.5" x14ac:dyDescent="0.25">
      <c r="A306" s="35" t="s">
        <v>629</v>
      </c>
      <c r="B306" s="36" t="s">
        <v>1801</v>
      </c>
      <c r="C306" s="432" t="s">
        <v>3300</v>
      </c>
      <c r="D306" s="432"/>
      <c r="E306" s="432"/>
      <c r="F306" s="35" t="s">
        <v>437</v>
      </c>
      <c r="G306" s="55">
        <v>616</v>
      </c>
      <c r="H306" s="39">
        <v>24.44</v>
      </c>
      <c r="I306" s="39"/>
      <c r="J306" s="39">
        <v>24.44</v>
      </c>
      <c r="K306" s="37" t="s">
        <v>42</v>
      </c>
      <c r="L306" s="39">
        <v>128871</v>
      </c>
      <c r="M306" s="39"/>
      <c r="N306" s="40"/>
      <c r="O306" s="39">
        <v>128871</v>
      </c>
      <c r="BP306" s="33"/>
      <c r="BQ306" s="41" t="s">
        <v>3300</v>
      </c>
    </row>
    <row r="307" spans="1:69" s="3" customFormat="1" ht="67.5" x14ac:dyDescent="0.25">
      <c r="A307" s="35" t="s">
        <v>633</v>
      </c>
      <c r="B307" s="36" t="s">
        <v>1778</v>
      </c>
      <c r="C307" s="432" t="s">
        <v>1822</v>
      </c>
      <c r="D307" s="432"/>
      <c r="E307" s="432"/>
      <c r="F307" s="35" t="s">
        <v>437</v>
      </c>
      <c r="G307" s="55">
        <v>978</v>
      </c>
      <c r="H307" s="39">
        <v>85.17</v>
      </c>
      <c r="I307" s="39"/>
      <c r="J307" s="39">
        <v>85.17</v>
      </c>
      <c r="K307" s="37" t="s">
        <v>42</v>
      </c>
      <c r="L307" s="39">
        <v>713016</v>
      </c>
      <c r="M307" s="39"/>
      <c r="N307" s="40"/>
      <c r="O307" s="39">
        <v>713016</v>
      </c>
      <c r="BP307" s="33"/>
      <c r="BQ307" s="41" t="s">
        <v>1822</v>
      </c>
    </row>
    <row r="308" spans="1:69" s="3" customFormat="1" ht="67.5" x14ac:dyDescent="0.25">
      <c r="A308" s="35" t="s">
        <v>636</v>
      </c>
      <c r="B308" s="36" t="s">
        <v>1780</v>
      </c>
      <c r="C308" s="432" t="s">
        <v>3043</v>
      </c>
      <c r="D308" s="432"/>
      <c r="E308" s="432"/>
      <c r="F308" s="35" t="s">
        <v>437</v>
      </c>
      <c r="G308" s="55">
        <v>616</v>
      </c>
      <c r="H308" s="39">
        <v>2.63</v>
      </c>
      <c r="I308" s="39"/>
      <c r="J308" s="39">
        <v>2.63</v>
      </c>
      <c r="K308" s="37" t="s">
        <v>42</v>
      </c>
      <c r="L308" s="39">
        <v>13868</v>
      </c>
      <c r="M308" s="39"/>
      <c r="N308" s="40"/>
      <c r="O308" s="39">
        <v>13868</v>
      </c>
      <c r="BP308" s="33"/>
      <c r="BQ308" s="41" t="s">
        <v>3043</v>
      </c>
    </row>
    <row r="309" spans="1:69" s="3" customFormat="1" ht="67.5" x14ac:dyDescent="0.25">
      <c r="A309" s="35" t="s">
        <v>641</v>
      </c>
      <c r="B309" s="36" t="s">
        <v>3678</v>
      </c>
      <c r="C309" s="432" t="s">
        <v>4767</v>
      </c>
      <c r="D309" s="432"/>
      <c r="E309" s="432"/>
      <c r="F309" s="35" t="s">
        <v>437</v>
      </c>
      <c r="G309" s="55">
        <v>28</v>
      </c>
      <c r="H309" s="39">
        <v>374.81</v>
      </c>
      <c r="I309" s="39"/>
      <c r="J309" s="39">
        <v>374.81</v>
      </c>
      <c r="K309" s="37" t="s">
        <v>42</v>
      </c>
      <c r="L309" s="39">
        <v>89834</v>
      </c>
      <c r="M309" s="39"/>
      <c r="N309" s="40"/>
      <c r="O309" s="39">
        <v>89834</v>
      </c>
      <c r="BP309" s="33"/>
      <c r="BQ309" s="41" t="s">
        <v>4767</v>
      </c>
    </row>
    <row r="310" spans="1:69" s="3" customFormat="1" ht="67.5" x14ac:dyDescent="0.25">
      <c r="A310" s="35" t="s">
        <v>644</v>
      </c>
      <c r="B310" s="36" t="s">
        <v>1737</v>
      </c>
      <c r="C310" s="432" t="s">
        <v>3294</v>
      </c>
      <c r="D310" s="432"/>
      <c r="E310" s="432"/>
      <c r="F310" s="35" t="s">
        <v>437</v>
      </c>
      <c r="G310" s="55">
        <v>28</v>
      </c>
      <c r="H310" s="39">
        <v>213.89</v>
      </c>
      <c r="I310" s="39"/>
      <c r="J310" s="39">
        <v>213.89</v>
      </c>
      <c r="K310" s="37" t="s">
        <v>42</v>
      </c>
      <c r="L310" s="39">
        <v>51265</v>
      </c>
      <c r="M310" s="39"/>
      <c r="N310" s="40"/>
      <c r="O310" s="39">
        <v>51265</v>
      </c>
      <c r="BP310" s="33"/>
      <c r="BQ310" s="41" t="s">
        <v>3294</v>
      </c>
    </row>
    <row r="311" spans="1:69" s="3" customFormat="1" ht="67.5" x14ac:dyDescent="0.25">
      <c r="A311" s="35" t="s">
        <v>647</v>
      </c>
      <c r="B311" s="36" t="s">
        <v>1743</v>
      </c>
      <c r="C311" s="432" t="s">
        <v>2837</v>
      </c>
      <c r="D311" s="432"/>
      <c r="E311" s="432"/>
      <c r="F311" s="35" t="s">
        <v>437</v>
      </c>
      <c r="G311" s="55">
        <v>28</v>
      </c>
      <c r="H311" s="39">
        <v>27.8</v>
      </c>
      <c r="I311" s="39"/>
      <c r="J311" s="39">
        <v>27.8</v>
      </c>
      <c r="K311" s="37" t="s">
        <v>42</v>
      </c>
      <c r="L311" s="39">
        <v>6663</v>
      </c>
      <c r="M311" s="39"/>
      <c r="N311" s="40"/>
      <c r="O311" s="39">
        <v>6663</v>
      </c>
      <c r="BP311" s="33"/>
      <c r="BQ311" s="41" t="s">
        <v>2837</v>
      </c>
    </row>
    <row r="312" spans="1:69" s="3" customFormat="1" ht="67.5" x14ac:dyDescent="0.25">
      <c r="A312" s="35" t="s">
        <v>652</v>
      </c>
      <c r="B312" s="36" t="s">
        <v>1778</v>
      </c>
      <c r="C312" s="432" t="s">
        <v>3296</v>
      </c>
      <c r="D312" s="432"/>
      <c r="E312" s="432"/>
      <c r="F312" s="35" t="s">
        <v>437</v>
      </c>
      <c r="G312" s="55">
        <v>168</v>
      </c>
      <c r="H312" s="39">
        <v>6.23</v>
      </c>
      <c r="I312" s="39"/>
      <c r="J312" s="39">
        <v>6.23</v>
      </c>
      <c r="K312" s="37" t="s">
        <v>42</v>
      </c>
      <c r="L312" s="39">
        <v>8959</v>
      </c>
      <c r="M312" s="39"/>
      <c r="N312" s="40"/>
      <c r="O312" s="39">
        <v>8959</v>
      </c>
      <c r="BP312" s="33"/>
      <c r="BQ312" s="41" t="s">
        <v>3296</v>
      </c>
    </row>
    <row r="313" spans="1:69" s="3" customFormat="1" ht="67.5" x14ac:dyDescent="0.25">
      <c r="A313" s="35" t="s">
        <v>660</v>
      </c>
      <c r="B313" s="36" t="s">
        <v>1780</v>
      </c>
      <c r="C313" s="432" t="s">
        <v>3297</v>
      </c>
      <c r="D313" s="432"/>
      <c r="E313" s="432"/>
      <c r="F313" s="35" t="s">
        <v>437</v>
      </c>
      <c r="G313" s="55">
        <v>112</v>
      </c>
      <c r="H313" s="39">
        <v>2.68</v>
      </c>
      <c r="I313" s="39"/>
      <c r="J313" s="39">
        <v>2.68</v>
      </c>
      <c r="K313" s="37" t="s">
        <v>42</v>
      </c>
      <c r="L313" s="39">
        <v>2569</v>
      </c>
      <c r="M313" s="39"/>
      <c r="N313" s="40"/>
      <c r="O313" s="39">
        <v>2569</v>
      </c>
      <c r="BP313" s="33"/>
      <c r="BQ313" s="41" t="s">
        <v>3297</v>
      </c>
    </row>
    <row r="314" spans="1:69" s="3" customFormat="1" ht="67.5" x14ac:dyDescent="0.25">
      <c r="A314" s="35" t="s">
        <v>662</v>
      </c>
      <c r="B314" s="36" t="s">
        <v>1727</v>
      </c>
      <c r="C314" s="432" t="s">
        <v>1728</v>
      </c>
      <c r="D314" s="432"/>
      <c r="E314" s="432"/>
      <c r="F314" s="35" t="s">
        <v>174</v>
      </c>
      <c r="G314" s="38">
        <v>0.2</v>
      </c>
      <c r="H314" s="39" t="s">
        <v>1729</v>
      </c>
      <c r="I314" s="39" t="s">
        <v>421</v>
      </c>
      <c r="J314" s="39">
        <v>67.47</v>
      </c>
      <c r="K314" s="37" t="s">
        <v>42</v>
      </c>
      <c r="L314" s="39">
        <v>2654</v>
      </c>
      <c r="M314" s="39">
        <v>2147</v>
      </c>
      <c r="N314" s="40" t="s">
        <v>3494</v>
      </c>
      <c r="O314" s="39">
        <v>116</v>
      </c>
      <c r="BP314" s="33"/>
      <c r="BQ314" s="41" t="s">
        <v>1728</v>
      </c>
    </row>
    <row r="315" spans="1:69" s="3" customFormat="1" ht="15" x14ac:dyDescent="0.25">
      <c r="A315" s="42"/>
      <c r="B315" s="43"/>
      <c r="C315" s="44" t="s">
        <v>1544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15" x14ac:dyDescent="0.25">
      <c r="A316" s="47"/>
      <c r="B316" s="48"/>
      <c r="C316" s="48"/>
      <c r="D316" s="48"/>
      <c r="E316" s="49" t="s">
        <v>3495</v>
      </c>
      <c r="F316" s="49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BP316" s="33"/>
      <c r="BQ316" s="41"/>
    </row>
    <row r="317" spans="1:69" s="3" customFormat="1" ht="15" x14ac:dyDescent="0.25">
      <c r="A317" s="47"/>
      <c r="B317" s="48"/>
      <c r="C317" s="48"/>
      <c r="D317" s="48"/>
      <c r="E317" s="49" t="s">
        <v>3496</v>
      </c>
      <c r="F317" s="49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47</v>
      </c>
      <c r="F318" s="49"/>
      <c r="G318" s="50"/>
      <c r="H318" s="51"/>
      <c r="I318" s="17"/>
      <c r="J318" s="17"/>
      <c r="K318" s="17"/>
      <c r="L318" s="52">
        <v>5833</v>
      </c>
      <c r="M318" s="53"/>
      <c r="N318" s="53"/>
      <c r="O318" s="54"/>
      <c r="BP318" s="33"/>
      <c r="BQ318" s="41"/>
    </row>
    <row r="319" spans="1:69" s="3" customFormat="1" ht="67.5" x14ac:dyDescent="0.25">
      <c r="A319" s="35" t="s">
        <v>669</v>
      </c>
      <c r="B319" s="36" t="s">
        <v>1734</v>
      </c>
      <c r="C319" s="432" t="s">
        <v>3293</v>
      </c>
      <c r="D319" s="432"/>
      <c r="E319" s="432"/>
      <c r="F319" s="35" t="s">
        <v>437</v>
      </c>
      <c r="G319" s="55">
        <v>20</v>
      </c>
      <c r="H319" s="39">
        <v>620.67999999999995</v>
      </c>
      <c r="I319" s="39"/>
      <c r="J319" s="39">
        <v>620.67999999999995</v>
      </c>
      <c r="K319" s="37" t="s">
        <v>42</v>
      </c>
      <c r="L319" s="39">
        <v>106260</v>
      </c>
      <c r="M319" s="39"/>
      <c r="N319" s="40"/>
      <c r="O319" s="39">
        <v>106260</v>
      </c>
      <c r="BP319" s="33"/>
      <c r="BQ319" s="41" t="s">
        <v>3293</v>
      </c>
    </row>
    <row r="320" spans="1:69" s="3" customFormat="1" ht="67.5" x14ac:dyDescent="0.25">
      <c r="A320" s="35" t="s">
        <v>671</v>
      </c>
      <c r="B320" s="36" t="s">
        <v>1816</v>
      </c>
      <c r="C320" s="432" t="s">
        <v>3299</v>
      </c>
      <c r="D320" s="432"/>
      <c r="E320" s="432"/>
      <c r="F320" s="35" t="s">
        <v>437</v>
      </c>
      <c r="G320" s="55">
        <v>40</v>
      </c>
      <c r="H320" s="39">
        <v>120.25</v>
      </c>
      <c r="I320" s="39"/>
      <c r="J320" s="39">
        <v>120.25</v>
      </c>
      <c r="K320" s="37" t="s">
        <v>42</v>
      </c>
      <c r="L320" s="39">
        <v>41174</v>
      </c>
      <c r="M320" s="39"/>
      <c r="N320" s="40"/>
      <c r="O320" s="39">
        <v>41174</v>
      </c>
      <c r="BP320" s="33"/>
      <c r="BQ320" s="41" t="s">
        <v>3299</v>
      </c>
    </row>
    <row r="321" spans="1:69" s="3" customFormat="1" ht="67.5" x14ac:dyDescent="0.25">
      <c r="A321" s="35" t="s">
        <v>674</v>
      </c>
      <c r="B321" s="36" t="s">
        <v>1801</v>
      </c>
      <c r="C321" s="432" t="s">
        <v>3300</v>
      </c>
      <c r="D321" s="432"/>
      <c r="E321" s="432"/>
      <c r="F321" s="35" t="s">
        <v>437</v>
      </c>
      <c r="G321" s="55">
        <v>80</v>
      </c>
      <c r="H321" s="39">
        <v>24.44</v>
      </c>
      <c r="I321" s="39"/>
      <c r="J321" s="39">
        <v>24.44</v>
      </c>
      <c r="K321" s="37" t="s">
        <v>42</v>
      </c>
      <c r="L321" s="39">
        <v>16737</v>
      </c>
      <c r="M321" s="39"/>
      <c r="N321" s="40"/>
      <c r="O321" s="39">
        <v>16737</v>
      </c>
      <c r="BP321" s="33"/>
      <c r="BQ321" s="41" t="s">
        <v>3300</v>
      </c>
    </row>
    <row r="322" spans="1:69" s="3" customFormat="1" ht="67.5" x14ac:dyDescent="0.25">
      <c r="A322" s="35" t="s">
        <v>683</v>
      </c>
      <c r="B322" s="36" t="s">
        <v>1778</v>
      </c>
      <c r="C322" s="432" t="s">
        <v>1822</v>
      </c>
      <c r="D322" s="432"/>
      <c r="E322" s="432"/>
      <c r="F322" s="35" t="s">
        <v>437</v>
      </c>
      <c r="G322" s="55">
        <v>80</v>
      </c>
      <c r="H322" s="39">
        <v>85.17</v>
      </c>
      <c r="I322" s="39"/>
      <c r="J322" s="39">
        <v>85.17</v>
      </c>
      <c r="K322" s="37" t="s">
        <v>42</v>
      </c>
      <c r="L322" s="39">
        <v>58324</v>
      </c>
      <c r="M322" s="39"/>
      <c r="N322" s="40"/>
      <c r="O322" s="39">
        <v>58324</v>
      </c>
      <c r="BP322" s="33"/>
      <c r="BQ322" s="41" t="s">
        <v>1822</v>
      </c>
    </row>
    <row r="323" spans="1:69" s="3" customFormat="1" ht="67.5" x14ac:dyDescent="0.25">
      <c r="A323" s="35" t="s">
        <v>685</v>
      </c>
      <c r="B323" s="36" t="s">
        <v>1780</v>
      </c>
      <c r="C323" s="432" t="s">
        <v>3043</v>
      </c>
      <c r="D323" s="432"/>
      <c r="E323" s="432"/>
      <c r="F323" s="35" t="s">
        <v>437</v>
      </c>
      <c r="G323" s="55">
        <v>80</v>
      </c>
      <c r="H323" s="39">
        <v>2.63</v>
      </c>
      <c r="I323" s="39"/>
      <c r="J323" s="39">
        <v>2.63</v>
      </c>
      <c r="K323" s="37" t="s">
        <v>42</v>
      </c>
      <c r="L323" s="39">
        <v>1801</v>
      </c>
      <c r="M323" s="39"/>
      <c r="N323" s="40"/>
      <c r="O323" s="39">
        <v>1801</v>
      </c>
      <c r="BP323" s="33"/>
      <c r="BQ323" s="41" t="s">
        <v>3043</v>
      </c>
    </row>
    <row r="324" spans="1:69" s="3" customFormat="1" ht="67.5" x14ac:dyDescent="0.25">
      <c r="A324" s="35" t="s">
        <v>688</v>
      </c>
      <c r="B324" s="36" t="s">
        <v>1727</v>
      </c>
      <c r="C324" s="432" t="s">
        <v>1728</v>
      </c>
      <c r="D324" s="432"/>
      <c r="E324" s="432"/>
      <c r="F324" s="35" t="s">
        <v>174</v>
      </c>
      <c r="G324" s="56">
        <v>0.85</v>
      </c>
      <c r="H324" s="39" t="s">
        <v>1729</v>
      </c>
      <c r="I324" s="39" t="s">
        <v>421</v>
      </c>
      <c r="J324" s="39">
        <v>67.47</v>
      </c>
      <c r="K324" s="37" t="s">
        <v>42</v>
      </c>
      <c r="L324" s="39">
        <v>11280</v>
      </c>
      <c r="M324" s="39">
        <v>9127</v>
      </c>
      <c r="N324" s="40" t="s">
        <v>4769</v>
      </c>
      <c r="O324" s="39">
        <v>490</v>
      </c>
      <c r="BP324" s="33"/>
      <c r="BQ324" s="41" t="s">
        <v>1728</v>
      </c>
    </row>
    <row r="325" spans="1:69" s="3" customFormat="1" ht="15" x14ac:dyDescent="0.25">
      <c r="A325" s="42"/>
      <c r="B325" s="43"/>
      <c r="C325" s="44" t="s">
        <v>4770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5" x14ac:dyDescent="0.25">
      <c r="A326" s="47"/>
      <c r="B326" s="48"/>
      <c r="C326" s="48"/>
      <c r="D326" s="48"/>
      <c r="E326" s="49" t="s">
        <v>4771</v>
      </c>
      <c r="F326" s="49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4772</v>
      </c>
      <c r="F327" s="49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47</v>
      </c>
      <c r="F328" s="49"/>
      <c r="G328" s="50"/>
      <c r="H328" s="51"/>
      <c r="I328" s="17"/>
      <c r="J328" s="17"/>
      <c r="K328" s="17"/>
      <c r="L328" s="52">
        <v>24797</v>
      </c>
      <c r="M328" s="53"/>
      <c r="N328" s="53"/>
      <c r="O328" s="54"/>
      <c r="BP328" s="33"/>
      <c r="BQ328" s="41"/>
    </row>
    <row r="329" spans="1:69" s="3" customFormat="1" ht="67.5" x14ac:dyDescent="0.25">
      <c r="A329" s="35" t="s">
        <v>690</v>
      </c>
      <c r="B329" s="36" t="s">
        <v>1734</v>
      </c>
      <c r="C329" s="432" t="s">
        <v>3244</v>
      </c>
      <c r="D329" s="432"/>
      <c r="E329" s="432"/>
      <c r="F329" s="35" t="s">
        <v>437</v>
      </c>
      <c r="G329" s="55">
        <v>85</v>
      </c>
      <c r="H329" s="39">
        <v>639.78</v>
      </c>
      <c r="I329" s="39"/>
      <c r="J329" s="39">
        <v>639.78</v>
      </c>
      <c r="K329" s="37" t="s">
        <v>42</v>
      </c>
      <c r="L329" s="39">
        <v>465504</v>
      </c>
      <c r="M329" s="39"/>
      <c r="N329" s="40"/>
      <c r="O329" s="39">
        <v>465504</v>
      </c>
      <c r="BP329" s="33"/>
      <c r="BQ329" s="41" t="s">
        <v>3244</v>
      </c>
    </row>
    <row r="330" spans="1:69" s="3" customFormat="1" ht="67.5" x14ac:dyDescent="0.25">
      <c r="A330" s="35" t="s">
        <v>695</v>
      </c>
      <c r="B330" s="36" t="s">
        <v>1769</v>
      </c>
      <c r="C330" s="432" t="s">
        <v>3246</v>
      </c>
      <c r="D330" s="432"/>
      <c r="E330" s="432"/>
      <c r="F330" s="35" t="s">
        <v>437</v>
      </c>
      <c r="G330" s="55">
        <v>170</v>
      </c>
      <c r="H330" s="39">
        <v>101.3</v>
      </c>
      <c r="I330" s="39"/>
      <c r="J330" s="39">
        <v>101.3</v>
      </c>
      <c r="K330" s="37" t="s">
        <v>42</v>
      </c>
      <c r="L330" s="39">
        <v>147412</v>
      </c>
      <c r="M330" s="39"/>
      <c r="N330" s="40"/>
      <c r="O330" s="39">
        <v>147412</v>
      </c>
      <c r="BP330" s="33"/>
      <c r="BQ330" s="41" t="s">
        <v>3246</v>
      </c>
    </row>
    <row r="331" spans="1:69" s="3" customFormat="1" ht="67.5" x14ac:dyDescent="0.25">
      <c r="A331" s="35" t="s">
        <v>698</v>
      </c>
      <c r="B331" s="36" t="s">
        <v>1778</v>
      </c>
      <c r="C331" s="432" t="s">
        <v>3247</v>
      </c>
      <c r="D331" s="432"/>
      <c r="E331" s="432"/>
      <c r="F331" s="35" t="s">
        <v>437</v>
      </c>
      <c r="G331" s="55">
        <v>170</v>
      </c>
      <c r="H331" s="39">
        <v>92.59</v>
      </c>
      <c r="I331" s="39"/>
      <c r="J331" s="39">
        <v>92.59</v>
      </c>
      <c r="K331" s="37" t="s">
        <v>42</v>
      </c>
      <c r="L331" s="39">
        <v>134737</v>
      </c>
      <c r="M331" s="39"/>
      <c r="N331" s="40"/>
      <c r="O331" s="39">
        <v>134737</v>
      </c>
      <c r="BP331" s="33"/>
      <c r="BQ331" s="41" t="s">
        <v>3247</v>
      </c>
    </row>
    <row r="332" spans="1:69" s="3" customFormat="1" ht="67.5" x14ac:dyDescent="0.25">
      <c r="A332" s="35" t="s">
        <v>700</v>
      </c>
      <c r="B332" s="36" t="s">
        <v>1801</v>
      </c>
      <c r="C332" s="432" t="s">
        <v>3248</v>
      </c>
      <c r="D332" s="432"/>
      <c r="E332" s="432"/>
      <c r="F332" s="35" t="s">
        <v>437</v>
      </c>
      <c r="G332" s="55">
        <v>170</v>
      </c>
      <c r="H332" s="39">
        <v>40.64</v>
      </c>
      <c r="I332" s="39"/>
      <c r="J332" s="39">
        <v>40.64</v>
      </c>
      <c r="K332" s="37" t="s">
        <v>42</v>
      </c>
      <c r="L332" s="39">
        <v>59139</v>
      </c>
      <c r="M332" s="39"/>
      <c r="N332" s="40"/>
      <c r="O332" s="39">
        <v>59139</v>
      </c>
      <c r="BP332" s="33"/>
      <c r="BQ332" s="41" t="s">
        <v>3248</v>
      </c>
    </row>
    <row r="333" spans="1:69" s="3" customFormat="1" ht="67.5" x14ac:dyDescent="0.25">
      <c r="A333" s="35" t="s">
        <v>702</v>
      </c>
      <c r="B333" s="36" t="s">
        <v>1778</v>
      </c>
      <c r="C333" s="432" t="s">
        <v>1822</v>
      </c>
      <c r="D333" s="432"/>
      <c r="E333" s="432"/>
      <c r="F333" s="35" t="s">
        <v>437</v>
      </c>
      <c r="G333" s="55">
        <v>170</v>
      </c>
      <c r="H333" s="39">
        <v>85.17</v>
      </c>
      <c r="I333" s="39"/>
      <c r="J333" s="39">
        <v>85.17</v>
      </c>
      <c r="K333" s="37" t="s">
        <v>42</v>
      </c>
      <c r="L333" s="39">
        <v>123939</v>
      </c>
      <c r="M333" s="39"/>
      <c r="N333" s="40"/>
      <c r="O333" s="39">
        <v>123939</v>
      </c>
      <c r="BP333" s="33"/>
      <c r="BQ333" s="41" t="s">
        <v>1822</v>
      </c>
    </row>
    <row r="334" spans="1:69" s="3" customFormat="1" ht="67.5" x14ac:dyDescent="0.25">
      <c r="A334" s="35" t="s">
        <v>705</v>
      </c>
      <c r="B334" s="36" t="s">
        <v>1757</v>
      </c>
      <c r="C334" s="432" t="s">
        <v>1758</v>
      </c>
      <c r="D334" s="432"/>
      <c r="E334" s="432"/>
      <c r="F334" s="35" t="s">
        <v>238</v>
      </c>
      <c r="G334" s="55">
        <v>10</v>
      </c>
      <c r="H334" s="39" t="s">
        <v>1759</v>
      </c>
      <c r="I334" s="39" t="s">
        <v>1760</v>
      </c>
      <c r="J334" s="39">
        <v>603.04999999999995</v>
      </c>
      <c r="K334" s="37" t="s">
        <v>42</v>
      </c>
      <c r="L334" s="39">
        <v>202809</v>
      </c>
      <c r="M334" s="39">
        <v>128242</v>
      </c>
      <c r="N334" s="40" t="s">
        <v>5038</v>
      </c>
      <c r="O334" s="39">
        <v>51621</v>
      </c>
      <c r="BP334" s="33"/>
      <c r="BQ334" s="41" t="s">
        <v>1758</v>
      </c>
    </row>
    <row r="335" spans="1:69" s="3" customFormat="1" ht="15" x14ac:dyDescent="0.25">
      <c r="A335" s="42"/>
      <c r="B335" s="43"/>
      <c r="C335" s="44" t="s">
        <v>5039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5040</v>
      </c>
      <c r="F336" s="49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BP336" s="33"/>
      <c r="BQ336" s="41"/>
    </row>
    <row r="337" spans="1:69" s="3" customFormat="1" ht="15" x14ac:dyDescent="0.25">
      <c r="A337" s="47"/>
      <c r="B337" s="48"/>
      <c r="C337" s="48"/>
      <c r="D337" s="48"/>
      <c r="E337" s="49" t="s">
        <v>5041</v>
      </c>
      <c r="F337" s="49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394301</v>
      </c>
      <c r="M338" s="53"/>
      <c r="N338" s="53"/>
      <c r="O338" s="54"/>
      <c r="BP338" s="33"/>
      <c r="BQ338" s="41"/>
    </row>
    <row r="339" spans="1:69" s="3" customFormat="1" ht="67.5" x14ac:dyDescent="0.25">
      <c r="A339" s="35" t="s">
        <v>707</v>
      </c>
      <c r="B339" s="36" t="s">
        <v>2281</v>
      </c>
      <c r="C339" s="432" t="s">
        <v>4183</v>
      </c>
      <c r="D339" s="432"/>
      <c r="E339" s="432"/>
      <c r="F339" s="35" t="s">
        <v>265</v>
      </c>
      <c r="G339" s="55">
        <v>1030</v>
      </c>
      <c r="H339" s="39">
        <v>176.65</v>
      </c>
      <c r="I339" s="39"/>
      <c r="J339" s="39">
        <v>176.65</v>
      </c>
      <c r="K339" s="37" t="s">
        <v>42</v>
      </c>
      <c r="L339" s="39">
        <v>1557488</v>
      </c>
      <c r="M339" s="39"/>
      <c r="N339" s="40"/>
      <c r="O339" s="39">
        <v>1557488</v>
      </c>
      <c r="BP339" s="33"/>
      <c r="BQ339" s="41" t="s">
        <v>4183</v>
      </c>
    </row>
    <row r="340" spans="1:69" s="3" customFormat="1" ht="15" x14ac:dyDescent="0.25">
      <c r="A340" s="42"/>
      <c r="B340" s="43"/>
      <c r="C340" s="44" t="s">
        <v>5042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7.5" x14ac:dyDescent="0.25">
      <c r="A341" s="35" t="s">
        <v>710</v>
      </c>
      <c r="B341" s="36" t="s">
        <v>2824</v>
      </c>
      <c r="C341" s="432" t="s">
        <v>2825</v>
      </c>
      <c r="D341" s="432"/>
      <c r="E341" s="432"/>
      <c r="F341" s="35" t="s">
        <v>238</v>
      </c>
      <c r="G341" s="38">
        <v>0.5</v>
      </c>
      <c r="H341" s="39" t="s">
        <v>2826</v>
      </c>
      <c r="I341" s="39" t="s">
        <v>2827</v>
      </c>
      <c r="J341" s="39">
        <v>603.36</v>
      </c>
      <c r="K341" s="37" t="s">
        <v>42</v>
      </c>
      <c r="L341" s="39">
        <v>10488</v>
      </c>
      <c r="M341" s="39">
        <v>6615</v>
      </c>
      <c r="N341" s="40" t="s">
        <v>4779</v>
      </c>
      <c r="O341" s="39">
        <v>2583</v>
      </c>
      <c r="BP341" s="33"/>
      <c r="BQ341" s="41" t="s">
        <v>2825</v>
      </c>
    </row>
    <row r="342" spans="1:69" s="3" customFormat="1" ht="15" x14ac:dyDescent="0.25">
      <c r="A342" s="42"/>
      <c r="B342" s="43"/>
      <c r="C342" s="44" t="s">
        <v>1406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15" x14ac:dyDescent="0.25">
      <c r="A343" s="47"/>
      <c r="B343" s="48"/>
      <c r="C343" s="48"/>
      <c r="D343" s="48"/>
      <c r="E343" s="49" t="s">
        <v>4780</v>
      </c>
      <c r="F343" s="49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BP343" s="33"/>
      <c r="BQ343" s="41"/>
    </row>
    <row r="344" spans="1:69" s="3" customFormat="1" ht="15" x14ac:dyDescent="0.25">
      <c r="A344" s="47"/>
      <c r="B344" s="48"/>
      <c r="C344" s="48"/>
      <c r="D344" s="48"/>
      <c r="E344" s="49" t="s">
        <v>4781</v>
      </c>
      <c r="F344" s="49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BP344" s="33"/>
      <c r="BQ344" s="41"/>
    </row>
    <row r="345" spans="1:69" s="3" customFormat="1" ht="15" x14ac:dyDescent="0.25">
      <c r="A345" s="47"/>
      <c r="B345" s="48"/>
      <c r="C345" s="48"/>
      <c r="D345" s="48"/>
      <c r="E345" s="49" t="s">
        <v>47</v>
      </c>
      <c r="F345" s="49"/>
      <c r="G345" s="50"/>
      <c r="H345" s="51"/>
      <c r="I345" s="17"/>
      <c r="J345" s="17"/>
      <c r="K345" s="17"/>
      <c r="L345" s="52">
        <v>20401</v>
      </c>
      <c r="M345" s="53"/>
      <c r="N345" s="53"/>
      <c r="O345" s="54"/>
      <c r="BP345" s="33"/>
      <c r="BQ345" s="41"/>
    </row>
    <row r="346" spans="1:69" s="3" customFormat="1" ht="67.5" x14ac:dyDescent="0.25">
      <c r="A346" s="35" t="s">
        <v>713</v>
      </c>
      <c r="B346" s="36" t="s">
        <v>2281</v>
      </c>
      <c r="C346" s="432" t="s">
        <v>3052</v>
      </c>
      <c r="D346" s="432"/>
      <c r="E346" s="432"/>
      <c r="F346" s="35" t="s">
        <v>265</v>
      </c>
      <c r="G346" s="38">
        <v>51.5</v>
      </c>
      <c r="H346" s="39">
        <v>92.05</v>
      </c>
      <c r="I346" s="39"/>
      <c r="J346" s="39">
        <v>92.05</v>
      </c>
      <c r="K346" s="37" t="s">
        <v>42</v>
      </c>
      <c r="L346" s="39">
        <v>40579</v>
      </c>
      <c r="M346" s="39"/>
      <c r="N346" s="40"/>
      <c r="O346" s="39">
        <v>40579</v>
      </c>
      <c r="BP346" s="33"/>
      <c r="BQ346" s="41" t="s">
        <v>3052</v>
      </c>
    </row>
    <row r="347" spans="1:69" s="3" customFormat="1" ht="15" x14ac:dyDescent="0.25">
      <c r="A347" s="42"/>
      <c r="B347" s="43"/>
      <c r="C347" s="44" t="s">
        <v>321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7.5" x14ac:dyDescent="0.25">
      <c r="A348" s="35" t="s">
        <v>1872</v>
      </c>
      <c r="B348" s="36" t="s">
        <v>2286</v>
      </c>
      <c r="C348" s="432" t="s">
        <v>1774</v>
      </c>
      <c r="D348" s="432"/>
      <c r="E348" s="432"/>
      <c r="F348" s="35" t="s">
        <v>437</v>
      </c>
      <c r="G348" s="55">
        <v>20</v>
      </c>
      <c r="H348" s="39">
        <v>1.57</v>
      </c>
      <c r="I348" s="39"/>
      <c r="J348" s="39">
        <v>1.57</v>
      </c>
      <c r="K348" s="37" t="s">
        <v>42</v>
      </c>
      <c r="L348" s="39">
        <v>269</v>
      </c>
      <c r="M348" s="39"/>
      <c r="N348" s="40"/>
      <c r="O348" s="39">
        <v>269</v>
      </c>
      <c r="BP348" s="33"/>
      <c r="BQ348" s="41" t="s">
        <v>1774</v>
      </c>
    </row>
    <row r="349" spans="1:69" s="3" customFormat="1" ht="67.5" x14ac:dyDescent="0.25">
      <c r="A349" s="35" t="s">
        <v>724</v>
      </c>
      <c r="B349" s="36" t="s">
        <v>1771</v>
      </c>
      <c r="C349" s="432" t="s">
        <v>2779</v>
      </c>
      <c r="D349" s="432"/>
      <c r="E349" s="432"/>
      <c r="F349" s="35" t="s">
        <v>437</v>
      </c>
      <c r="G349" s="55">
        <v>500</v>
      </c>
      <c r="H349" s="39">
        <v>2.96</v>
      </c>
      <c r="I349" s="39"/>
      <c r="J349" s="39">
        <v>2.96</v>
      </c>
      <c r="K349" s="37" t="s">
        <v>42</v>
      </c>
      <c r="L349" s="39">
        <v>12669</v>
      </c>
      <c r="M349" s="39"/>
      <c r="N349" s="40"/>
      <c r="O349" s="39">
        <v>12669</v>
      </c>
      <c r="BP349" s="33"/>
      <c r="BQ349" s="41" t="s">
        <v>2779</v>
      </c>
    </row>
    <row r="350" spans="1:69" s="3" customFormat="1" ht="67.5" x14ac:dyDescent="0.25">
      <c r="A350" s="35" t="s">
        <v>1874</v>
      </c>
      <c r="B350" s="36" t="s">
        <v>1741</v>
      </c>
      <c r="C350" s="432" t="s">
        <v>1784</v>
      </c>
      <c r="D350" s="432"/>
      <c r="E350" s="432"/>
      <c r="F350" s="35" t="s">
        <v>437</v>
      </c>
      <c r="G350" s="55">
        <v>640</v>
      </c>
      <c r="H350" s="39">
        <v>1.67</v>
      </c>
      <c r="I350" s="39"/>
      <c r="J350" s="39">
        <v>1.67</v>
      </c>
      <c r="K350" s="37" t="s">
        <v>42</v>
      </c>
      <c r="L350" s="39">
        <v>9149</v>
      </c>
      <c r="M350" s="39"/>
      <c r="N350" s="40"/>
      <c r="O350" s="39">
        <v>9149</v>
      </c>
      <c r="BP350" s="33"/>
      <c r="BQ350" s="41" t="s">
        <v>1784</v>
      </c>
    </row>
    <row r="351" spans="1:69" s="3" customFormat="1" ht="67.5" x14ac:dyDescent="0.25">
      <c r="A351" s="35" t="s">
        <v>1875</v>
      </c>
      <c r="B351" s="36" t="s">
        <v>1743</v>
      </c>
      <c r="C351" s="432" t="s">
        <v>3258</v>
      </c>
      <c r="D351" s="432"/>
      <c r="E351" s="432"/>
      <c r="F351" s="35" t="s">
        <v>437</v>
      </c>
      <c r="G351" s="55">
        <v>1000</v>
      </c>
      <c r="H351" s="39">
        <v>76.05</v>
      </c>
      <c r="I351" s="39"/>
      <c r="J351" s="39">
        <v>76.05</v>
      </c>
      <c r="K351" s="37" t="s">
        <v>42</v>
      </c>
      <c r="L351" s="39">
        <v>650988</v>
      </c>
      <c r="M351" s="39"/>
      <c r="N351" s="40"/>
      <c r="O351" s="39">
        <v>650988</v>
      </c>
      <c r="BP351" s="33"/>
      <c r="BQ351" s="41" t="s">
        <v>3258</v>
      </c>
    </row>
    <row r="352" spans="1:69" s="3" customFormat="1" ht="67.5" x14ac:dyDescent="0.25">
      <c r="A352" s="35" t="s">
        <v>736</v>
      </c>
      <c r="B352" s="36" t="s">
        <v>1737</v>
      </c>
      <c r="C352" s="432" t="s">
        <v>3259</v>
      </c>
      <c r="D352" s="432"/>
      <c r="E352" s="432"/>
      <c r="F352" s="35" t="s">
        <v>437</v>
      </c>
      <c r="G352" s="55">
        <v>1000</v>
      </c>
      <c r="H352" s="39">
        <v>213.89</v>
      </c>
      <c r="I352" s="39"/>
      <c r="J352" s="39">
        <v>213.89</v>
      </c>
      <c r="K352" s="37" t="s">
        <v>42</v>
      </c>
      <c r="L352" s="39">
        <v>1830898</v>
      </c>
      <c r="M352" s="39"/>
      <c r="N352" s="40"/>
      <c r="O352" s="39">
        <v>1830898</v>
      </c>
      <c r="BP352" s="33"/>
      <c r="BQ352" s="41" t="s">
        <v>3259</v>
      </c>
    </row>
    <row r="353" spans="1:71" s="3" customFormat="1" ht="67.5" x14ac:dyDescent="0.25">
      <c r="A353" s="35" t="s">
        <v>746</v>
      </c>
      <c r="B353" s="36" t="s">
        <v>4184</v>
      </c>
      <c r="C353" s="432" t="s">
        <v>2839</v>
      </c>
      <c r="D353" s="432"/>
      <c r="E353" s="432"/>
      <c r="F353" s="35" t="s">
        <v>437</v>
      </c>
      <c r="G353" s="55">
        <v>1000</v>
      </c>
      <c r="H353" s="39">
        <v>23.04</v>
      </c>
      <c r="I353" s="39"/>
      <c r="J353" s="39">
        <v>23.04</v>
      </c>
      <c r="K353" s="37" t="s">
        <v>42</v>
      </c>
      <c r="L353" s="39">
        <v>197222</v>
      </c>
      <c r="M353" s="39"/>
      <c r="N353" s="40"/>
      <c r="O353" s="39">
        <v>197222</v>
      </c>
      <c r="BP353" s="33"/>
      <c r="BQ353" s="41" t="s">
        <v>2839</v>
      </c>
    </row>
    <row r="354" spans="1:71" s="3" customFormat="1" ht="67.5" x14ac:dyDescent="0.25">
      <c r="A354" s="35" t="s">
        <v>1878</v>
      </c>
      <c r="B354" s="36" t="s">
        <v>2838</v>
      </c>
      <c r="C354" s="432" t="s">
        <v>3261</v>
      </c>
      <c r="D354" s="432"/>
      <c r="E354" s="432"/>
      <c r="F354" s="35" t="s">
        <v>437</v>
      </c>
      <c r="G354" s="55">
        <v>2000</v>
      </c>
      <c r="H354" s="39">
        <v>5.91</v>
      </c>
      <c r="I354" s="39"/>
      <c r="J354" s="39">
        <v>5.91</v>
      </c>
      <c r="K354" s="37" t="s">
        <v>42</v>
      </c>
      <c r="L354" s="39">
        <v>101179</v>
      </c>
      <c r="M354" s="39"/>
      <c r="N354" s="40"/>
      <c r="O354" s="39">
        <v>101179</v>
      </c>
      <c r="BP354" s="33"/>
      <c r="BQ354" s="41" t="s">
        <v>3261</v>
      </c>
    </row>
    <row r="355" spans="1:71" s="3" customFormat="1" ht="67.5" x14ac:dyDescent="0.25">
      <c r="A355" s="35" t="s">
        <v>753</v>
      </c>
      <c r="B355" s="36" t="s">
        <v>2838</v>
      </c>
      <c r="C355" s="432" t="s">
        <v>3262</v>
      </c>
      <c r="D355" s="432"/>
      <c r="E355" s="432"/>
      <c r="F355" s="35" t="s">
        <v>437</v>
      </c>
      <c r="G355" s="55">
        <v>2000</v>
      </c>
      <c r="H355" s="39">
        <v>3.47</v>
      </c>
      <c r="I355" s="39"/>
      <c r="J355" s="39">
        <v>3.47</v>
      </c>
      <c r="K355" s="37" t="s">
        <v>42</v>
      </c>
      <c r="L355" s="39">
        <v>59406</v>
      </c>
      <c r="M355" s="39"/>
      <c r="N355" s="40"/>
      <c r="O355" s="39">
        <v>59406</v>
      </c>
      <c r="BP355" s="33"/>
      <c r="BQ355" s="41" t="s">
        <v>3262</v>
      </c>
    </row>
    <row r="356" spans="1:71" s="3" customFormat="1" ht="67.5" x14ac:dyDescent="0.25">
      <c r="A356" s="35" t="s">
        <v>755</v>
      </c>
      <c r="B356" s="36" t="s">
        <v>1778</v>
      </c>
      <c r="C356" s="432" t="s">
        <v>1884</v>
      </c>
      <c r="D356" s="432"/>
      <c r="E356" s="432"/>
      <c r="F356" s="35" t="s">
        <v>437</v>
      </c>
      <c r="G356" s="55">
        <v>2000</v>
      </c>
      <c r="H356" s="39">
        <v>1.17</v>
      </c>
      <c r="I356" s="39"/>
      <c r="J356" s="39">
        <v>1.17</v>
      </c>
      <c r="K356" s="37" t="s">
        <v>42</v>
      </c>
      <c r="L356" s="39">
        <v>20030</v>
      </c>
      <c r="M356" s="39"/>
      <c r="N356" s="40"/>
      <c r="O356" s="39">
        <v>20030</v>
      </c>
      <c r="BP356" s="33"/>
      <c r="BQ356" s="41" t="s">
        <v>1884</v>
      </c>
    </row>
    <row r="357" spans="1:71" s="3" customFormat="1" ht="67.5" x14ac:dyDescent="0.25">
      <c r="A357" s="35" t="s">
        <v>758</v>
      </c>
      <c r="B357" s="36" t="s">
        <v>870</v>
      </c>
      <c r="C357" s="432" t="s">
        <v>871</v>
      </c>
      <c r="D357" s="432"/>
      <c r="E357" s="432"/>
      <c r="F357" s="35" t="s">
        <v>238</v>
      </c>
      <c r="G357" s="38">
        <v>0.9</v>
      </c>
      <c r="H357" s="39" t="s">
        <v>872</v>
      </c>
      <c r="I357" s="39" t="s">
        <v>873</v>
      </c>
      <c r="J357" s="39">
        <v>348.62</v>
      </c>
      <c r="K357" s="37" t="s">
        <v>42</v>
      </c>
      <c r="L357" s="39">
        <v>15436</v>
      </c>
      <c r="M357" s="39">
        <v>11010</v>
      </c>
      <c r="N357" s="40" t="s">
        <v>4783</v>
      </c>
      <c r="O357" s="39">
        <v>2685</v>
      </c>
      <c r="BP357" s="33"/>
      <c r="BQ357" s="41" t="s">
        <v>871</v>
      </c>
    </row>
    <row r="358" spans="1:71" s="3" customFormat="1" ht="15" x14ac:dyDescent="0.25">
      <c r="A358" s="42"/>
      <c r="B358" s="43"/>
      <c r="C358" s="44" t="s">
        <v>2897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41"/>
    </row>
    <row r="359" spans="1:71" s="3" customFormat="1" ht="15" x14ac:dyDescent="0.25">
      <c r="A359" s="47"/>
      <c r="B359" s="48"/>
      <c r="C359" s="48"/>
      <c r="D359" s="48"/>
      <c r="E359" s="49" t="s">
        <v>4784</v>
      </c>
      <c r="F359" s="49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BP359" s="33"/>
      <c r="BQ359" s="41"/>
    </row>
    <row r="360" spans="1:71" s="3" customFormat="1" ht="15" x14ac:dyDescent="0.25">
      <c r="A360" s="47"/>
      <c r="B360" s="48"/>
      <c r="C360" s="48"/>
      <c r="D360" s="48"/>
      <c r="E360" s="49" t="s">
        <v>4785</v>
      </c>
      <c r="F360" s="49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BP360" s="33"/>
      <c r="BQ360" s="41"/>
    </row>
    <row r="361" spans="1:71" s="3" customFormat="1" ht="15" x14ac:dyDescent="0.25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32052</v>
      </c>
      <c r="M361" s="53"/>
      <c r="N361" s="53"/>
      <c r="O361" s="54"/>
      <c r="BP361" s="33"/>
      <c r="BQ361" s="41"/>
    </row>
    <row r="362" spans="1:71" s="3" customFormat="1" ht="67.5" x14ac:dyDescent="0.25">
      <c r="A362" s="35" t="s">
        <v>1880</v>
      </c>
      <c r="B362" s="36" t="s">
        <v>1755</v>
      </c>
      <c r="C362" s="432" t="s">
        <v>3485</v>
      </c>
      <c r="D362" s="432"/>
      <c r="E362" s="432"/>
      <c r="F362" s="35" t="s">
        <v>265</v>
      </c>
      <c r="G362" s="38">
        <v>92.7</v>
      </c>
      <c r="H362" s="39">
        <v>139.63999999999999</v>
      </c>
      <c r="I362" s="39"/>
      <c r="J362" s="39">
        <v>139.63999999999999</v>
      </c>
      <c r="K362" s="37" t="s">
        <v>42</v>
      </c>
      <c r="L362" s="39">
        <v>110806</v>
      </c>
      <c r="M362" s="39"/>
      <c r="N362" s="40"/>
      <c r="O362" s="39">
        <v>110806</v>
      </c>
      <c r="BP362" s="33"/>
      <c r="BQ362" s="41" t="s">
        <v>3485</v>
      </c>
    </row>
    <row r="363" spans="1:71" s="3" customFormat="1" ht="15" x14ac:dyDescent="0.25">
      <c r="A363" s="42"/>
      <c r="B363" s="43"/>
      <c r="C363" s="44" t="s">
        <v>3266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</row>
    <row r="364" spans="1:71" s="3" customFormat="1" ht="22.5" x14ac:dyDescent="0.25">
      <c r="A364" s="440" t="s">
        <v>938</v>
      </c>
      <c r="B364" s="441"/>
      <c r="C364" s="441"/>
      <c r="D364" s="441"/>
      <c r="E364" s="441"/>
      <c r="F364" s="441"/>
      <c r="G364" s="441"/>
      <c r="H364" s="441"/>
      <c r="I364" s="441"/>
      <c r="J364" s="441"/>
      <c r="K364" s="442"/>
      <c r="L364" s="39">
        <v>44052994</v>
      </c>
      <c r="M364" s="39">
        <v>1223234</v>
      </c>
      <c r="N364" s="39" t="s">
        <v>5043</v>
      </c>
      <c r="O364" s="39">
        <v>40279523</v>
      </c>
      <c r="BR364" s="41" t="s">
        <v>938</v>
      </c>
    </row>
    <row r="365" spans="1:71" s="3" customFormat="1" ht="15" x14ac:dyDescent="0.25">
      <c r="A365" s="440" t="s">
        <v>940</v>
      </c>
      <c r="B365" s="441"/>
      <c r="C365" s="441"/>
      <c r="D365" s="441"/>
      <c r="E365" s="441"/>
      <c r="F365" s="441"/>
      <c r="G365" s="441"/>
      <c r="H365" s="441"/>
      <c r="I365" s="441"/>
      <c r="J365" s="441"/>
      <c r="K365" s="442"/>
      <c r="L365" s="39">
        <v>1220139</v>
      </c>
      <c r="M365" s="39"/>
      <c r="N365" s="39"/>
      <c r="O365" s="39"/>
      <c r="BR365" s="41" t="s">
        <v>940</v>
      </c>
    </row>
    <row r="366" spans="1:71" s="3" customFormat="1" ht="15" x14ac:dyDescent="0.25">
      <c r="A366" s="437" t="s">
        <v>941</v>
      </c>
      <c r="B366" s="438"/>
      <c r="C366" s="438"/>
      <c r="D366" s="438"/>
      <c r="E366" s="438"/>
      <c r="F366" s="438"/>
      <c r="G366" s="438"/>
      <c r="H366" s="438"/>
      <c r="I366" s="438"/>
      <c r="J366" s="438"/>
      <c r="K366" s="439"/>
      <c r="L366" s="61"/>
      <c r="M366" s="61"/>
      <c r="N366" s="61"/>
      <c r="O366" s="61"/>
      <c r="BR366" s="41"/>
      <c r="BS366" s="2" t="s">
        <v>941</v>
      </c>
    </row>
    <row r="367" spans="1:71" s="3" customFormat="1" ht="15" x14ac:dyDescent="0.25">
      <c r="A367" s="437" t="s">
        <v>5044</v>
      </c>
      <c r="B367" s="438"/>
      <c r="C367" s="438"/>
      <c r="D367" s="438"/>
      <c r="E367" s="438"/>
      <c r="F367" s="438"/>
      <c r="G367" s="438"/>
      <c r="H367" s="438"/>
      <c r="I367" s="438"/>
      <c r="J367" s="438"/>
      <c r="K367" s="439"/>
      <c r="L367" s="61">
        <v>36897</v>
      </c>
      <c r="M367" s="61"/>
      <c r="N367" s="61"/>
      <c r="O367" s="61"/>
      <c r="BR367" s="41"/>
      <c r="BS367" s="2" t="s">
        <v>5044</v>
      </c>
    </row>
    <row r="368" spans="1:71" s="3" customFormat="1" ht="15" x14ac:dyDescent="0.25">
      <c r="A368" s="437" t="s">
        <v>5045</v>
      </c>
      <c r="B368" s="438"/>
      <c r="C368" s="438"/>
      <c r="D368" s="438"/>
      <c r="E368" s="438"/>
      <c r="F368" s="438"/>
      <c r="G368" s="438"/>
      <c r="H368" s="438"/>
      <c r="I368" s="438"/>
      <c r="J368" s="438"/>
      <c r="K368" s="439"/>
      <c r="L368" s="61">
        <v>257910</v>
      </c>
      <c r="M368" s="61"/>
      <c r="N368" s="61"/>
      <c r="O368" s="61"/>
      <c r="BR368" s="41"/>
      <c r="BS368" s="2" t="s">
        <v>5045</v>
      </c>
    </row>
    <row r="369" spans="1:71" s="3" customFormat="1" ht="15" x14ac:dyDescent="0.25">
      <c r="A369" s="437" t="s">
        <v>5046</v>
      </c>
      <c r="B369" s="438"/>
      <c r="C369" s="438"/>
      <c r="D369" s="438"/>
      <c r="E369" s="438"/>
      <c r="F369" s="438"/>
      <c r="G369" s="438"/>
      <c r="H369" s="438"/>
      <c r="I369" s="438"/>
      <c r="J369" s="438"/>
      <c r="K369" s="439"/>
      <c r="L369" s="61">
        <v>925332</v>
      </c>
      <c r="M369" s="61"/>
      <c r="N369" s="61"/>
      <c r="O369" s="61"/>
      <c r="BR369" s="41"/>
      <c r="BS369" s="2" t="s">
        <v>5046</v>
      </c>
    </row>
    <row r="370" spans="1:71" s="3" customFormat="1" ht="15" x14ac:dyDescent="0.25">
      <c r="A370" s="440" t="s">
        <v>945</v>
      </c>
      <c r="B370" s="441"/>
      <c r="C370" s="441"/>
      <c r="D370" s="441"/>
      <c r="E370" s="441"/>
      <c r="F370" s="441"/>
      <c r="G370" s="441"/>
      <c r="H370" s="441"/>
      <c r="I370" s="441"/>
      <c r="J370" s="441"/>
      <c r="K370" s="442"/>
      <c r="L370" s="39">
        <v>647041</v>
      </c>
      <c r="M370" s="39"/>
      <c r="N370" s="39"/>
      <c r="O370" s="39"/>
      <c r="BR370" s="41" t="s">
        <v>945</v>
      </c>
    </row>
    <row r="371" spans="1:71" s="3" customFormat="1" ht="15" x14ac:dyDescent="0.25">
      <c r="A371" s="437" t="s">
        <v>941</v>
      </c>
      <c r="B371" s="438"/>
      <c r="C371" s="438"/>
      <c r="D371" s="438"/>
      <c r="E371" s="438"/>
      <c r="F371" s="438"/>
      <c r="G371" s="438"/>
      <c r="H371" s="438"/>
      <c r="I371" s="438"/>
      <c r="J371" s="438"/>
      <c r="K371" s="439"/>
      <c r="L371" s="61"/>
      <c r="M371" s="61"/>
      <c r="N371" s="61"/>
      <c r="O371" s="61"/>
      <c r="BR371" s="41"/>
      <c r="BS371" s="2" t="s">
        <v>941</v>
      </c>
    </row>
    <row r="372" spans="1:71" s="3" customFormat="1" ht="15" x14ac:dyDescent="0.25">
      <c r="A372" s="437" t="s">
        <v>5047</v>
      </c>
      <c r="B372" s="438"/>
      <c r="C372" s="438"/>
      <c r="D372" s="438"/>
      <c r="E372" s="438"/>
      <c r="F372" s="438"/>
      <c r="G372" s="438"/>
      <c r="H372" s="438"/>
      <c r="I372" s="438"/>
      <c r="J372" s="438"/>
      <c r="K372" s="439"/>
      <c r="L372" s="61">
        <v>16583</v>
      </c>
      <c r="M372" s="61"/>
      <c r="N372" s="61"/>
      <c r="O372" s="61"/>
      <c r="BR372" s="41"/>
      <c r="BS372" s="2" t="s">
        <v>5047</v>
      </c>
    </row>
    <row r="373" spans="1:71" s="3" customFormat="1" ht="15" x14ac:dyDescent="0.25">
      <c r="A373" s="437" t="s">
        <v>5048</v>
      </c>
      <c r="B373" s="438"/>
      <c r="C373" s="438"/>
      <c r="D373" s="438"/>
      <c r="E373" s="438"/>
      <c r="F373" s="438"/>
      <c r="G373" s="438"/>
      <c r="H373" s="438"/>
      <c r="I373" s="438"/>
      <c r="J373" s="438"/>
      <c r="K373" s="439"/>
      <c r="L373" s="61">
        <v>485806</v>
      </c>
      <c r="M373" s="61"/>
      <c r="N373" s="61"/>
      <c r="O373" s="61"/>
      <c r="BR373" s="41"/>
      <c r="BS373" s="2" t="s">
        <v>5048</v>
      </c>
    </row>
    <row r="374" spans="1:71" s="3" customFormat="1" ht="15" x14ac:dyDescent="0.25">
      <c r="A374" s="437" t="s">
        <v>5049</v>
      </c>
      <c r="B374" s="438"/>
      <c r="C374" s="438"/>
      <c r="D374" s="438"/>
      <c r="E374" s="438"/>
      <c r="F374" s="438"/>
      <c r="G374" s="438"/>
      <c r="H374" s="438"/>
      <c r="I374" s="438"/>
      <c r="J374" s="438"/>
      <c r="K374" s="439"/>
      <c r="L374" s="61">
        <v>143887</v>
      </c>
      <c r="M374" s="61"/>
      <c r="N374" s="61"/>
      <c r="O374" s="61"/>
      <c r="BR374" s="41"/>
      <c r="BS374" s="2" t="s">
        <v>5049</v>
      </c>
    </row>
    <row r="375" spans="1:71" s="3" customFormat="1" ht="15" x14ac:dyDescent="0.25">
      <c r="A375" s="437" t="s">
        <v>5050</v>
      </c>
      <c r="B375" s="438"/>
      <c r="C375" s="438"/>
      <c r="D375" s="438"/>
      <c r="E375" s="438"/>
      <c r="F375" s="438"/>
      <c r="G375" s="438"/>
      <c r="H375" s="438"/>
      <c r="I375" s="438"/>
      <c r="J375" s="438"/>
      <c r="K375" s="439"/>
      <c r="L375" s="61">
        <v>765</v>
      </c>
      <c r="M375" s="61"/>
      <c r="N375" s="61"/>
      <c r="O375" s="61"/>
      <c r="BR375" s="41"/>
      <c r="BS375" s="2" t="s">
        <v>5050</v>
      </c>
    </row>
    <row r="376" spans="1:71" s="3" customFormat="1" ht="15" x14ac:dyDescent="0.25">
      <c r="A376" s="440" t="s">
        <v>951</v>
      </c>
      <c r="B376" s="441"/>
      <c r="C376" s="441"/>
      <c r="D376" s="441"/>
      <c r="E376" s="441"/>
      <c r="F376" s="441"/>
      <c r="G376" s="441"/>
      <c r="H376" s="441"/>
      <c r="I376" s="441"/>
      <c r="J376" s="441"/>
      <c r="K376" s="442"/>
      <c r="L376" s="39"/>
      <c r="M376" s="39"/>
      <c r="N376" s="39"/>
      <c r="O376" s="39"/>
      <c r="BR376" s="41" t="s">
        <v>951</v>
      </c>
    </row>
    <row r="377" spans="1:71" s="3" customFormat="1" ht="15" x14ac:dyDescent="0.25">
      <c r="A377" s="437" t="s">
        <v>952</v>
      </c>
      <c r="B377" s="438"/>
      <c r="C377" s="438"/>
      <c r="D377" s="438"/>
      <c r="E377" s="438"/>
      <c r="F377" s="438"/>
      <c r="G377" s="438"/>
      <c r="H377" s="438"/>
      <c r="I377" s="438"/>
      <c r="J377" s="438"/>
      <c r="K377" s="439"/>
      <c r="L377" s="61"/>
      <c r="M377" s="61"/>
      <c r="N377" s="61"/>
      <c r="O377" s="61"/>
      <c r="BR377" s="41"/>
      <c r="BS377" s="2" t="s">
        <v>952</v>
      </c>
    </row>
    <row r="378" spans="1:71" s="3" customFormat="1" ht="15" x14ac:dyDescent="0.25">
      <c r="A378" s="437" t="s">
        <v>2007</v>
      </c>
      <c r="B378" s="438"/>
      <c r="C378" s="438"/>
      <c r="D378" s="438"/>
      <c r="E378" s="438"/>
      <c r="F378" s="438"/>
      <c r="G378" s="438"/>
      <c r="H378" s="438"/>
      <c r="I378" s="438"/>
      <c r="J378" s="438"/>
      <c r="K378" s="439"/>
      <c r="L378" s="61"/>
      <c r="M378" s="61"/>
      <c r="N378" s="61"/>
      <c r="O378" s="61"/>
      <c r="BR378" s="41"/>
      <c r="BS378" s="2" t="s">
        <v>2007</v>
      </c>
    </row>
    <row r="379" spans="1:71" s="3" customFormat="1" ht="15" x14ac:dyDescent="0.25">
      <c r="A379" s="437" t="s">
        <v>5051</v>
      </c>
      <c r="B379" s="438"/>
      <c r="C379" s="438"/>
      <c r="D379" s="438"/>
      <c r="E379" s="438"/>
      <c r="F379" s="438"/>
      <c r="G379" s="438"/>
      <c r="H379" s="438"/>
      <c r="I379" s="438"/>
      <c r="J379" s="438"/>
      <c r="K379" s="439"/>
      <c r="L379" s="61">
        <v>33896528</v>
      </c>
      <c r="M379" s="61"/>
      <c r="N379" s="61"/>
      <c r="O379" s="61">
        <v>33896528</v>
      </c>
      <c r="BR379" s="41"/>
      <c r="BS379" s="2" t="s">
        <v>5051</v>
      </c>
    </row>
    <row r="380" spans="1:71" s="3" customFormat="1" ht="15" x14ac:dyDescent="0.25">
      <c r="A380" s="437" t="s">
        <v>953</v>
      </c>
      <c r="B380" s="438"/>
      <c r="C380" s="438"/>
      <c r="D380" s="438"/>
      <c r="E380" s="438"/>
      <c r="F380" s="438"/>
      <c r="G380" s="438"/>
      <c r="H380" s="438"/>
      <c r="I380" s="438"/>
      <c r="J380" s="438"/>
      <c r="K380" s="439"/>
      <c r="L380" s="61"/>
      <c r="M380" s="61"/>
      <c r="N380" s="61"/>
      <c r="O380" s="61"/>
      <c r="BR380" s="41"/>
      <c r="BS380" s="2" t="s">
        <v>953</v>
      </c>
    </row>
    <row r="381" spans="1:71" s="3" customFormat="1" ht="15" x14ac:dyDescent="0.25">
      <c r="A381" s="437" t="s">
        <v>5052</v>
      </c>
      <c r="B381" s="438"/>
      <c r="C381" s="438"/>
      <c r="D381" s="438"/>
      <c r="E381" s="438"/>
      <c r="F381" s="438"/>
      <c r="G381" s="438"/>
      <c r="H381" s="438"/>
      <c r="I381" s="438"/>
      <c r="J381" s="438"/>
      <c r="K381" s="439"/>
      <c r="L381" s="61">
        <v>1681</v>
      </c>
      <c r="M381" s="61">
        <v>1390</v>
      </c>
      <c r="N381" s="61">
        <v>291</v>
      </c>
      <c r="O381" s="61"/>
      <c r="BR381" s="41"/>
      <c r="BS381" s="2" t="s">
        <v>5052</v>
      </c>
    </row>
    <row r="382" spans="1:71" s="3" customFormat="1" ht="15" x14ac:dyDescent="0.25">
      <c r="A382" s="437" t="s">
        <v>4928</v>
      </c>
      <c r="B382" s="438"/>
      <c r="C382" s="438"/>
      <c r="D382" s="438"/>
      <c r="E382" s="438"/>
      <c r="F382" s="438"/>
      <c r="G382" s="438"/>
      <c r="H382" s="438"/>
      <c r="I382" s="438"/>
      <c r="J382" s="438"/>
      <c r="K382" s="439"/>
      <c r="L382" s="61">
        <v>1348</v>
      </c>
      <c r="M382" s="61"/>
      <c r="N382" s="61"/>
      <c r="O382" s="61"/>
      <c r="BR382" s="41"/>
      <c r="BS382" s="2" t="s">
        <v>4928</v>
      </c>
    </row>
    <row r="383" spans="1:71" s="3" customFormat="1" ht="15" x14ac:dyDescent="0.25">
      <c r="A383" s="437" t="s">
        <v>4929</v>
      </c>
      <c r="B383" s="438"/>
      <c r="C383" s="438"/>
      <c r="D383" s="438"/>
      <c r="E383" s="438"/>
      <c r="F383" s="438"/>
      <c r="G383" s="438"/>
      <c r="H383" s="438"/>
      <c r="I383" s="438"/>
      <c r="J383" s="438"/>
      <c r="K383" s="439"/>
      <c r="L383" s="61">
        <v>765</v>
      </c>
      <c r="M383" s="61"/>
      <c r="N383" s="61"/>
      <c r="O383" s="61"/>
      <c r="BR383" s="41"/>
      <c r="BS383" s="2" t="s">
        <v>4929</v>
      </c>
    </row>
    <row r="384" spans="1:71" s="3" customFormat="1" ht="15" x14ac:dyDescent="0.25">
      <c r="A384" s="437" t="s">
        <v>957</v>
      </c>
      <c r="B384" s="438"/>
      <c r="C384" s="438"/>
      <c r="D384" s="438"/>
      <c r="E384" s="438"/>
      <c r="F384" s="438"/>
      <c r="G384" s="438"/>
      <c r="H384" s="438"/>
      <c r="I384" s="438"/>
      <c r="J384" s="438"/>
      <c r="K384" s="439"/>
      <c r="L384" s="61">
        <v>3794</v>
      </c>
      <c r="M384" s="61"/>
      <c r="N384" s="61"/>
      <c r="O384" s="61"/>
      <c r="BR384" s="41"/>
      <c r="BS384" s="2" t="s">
        <v>957</v>
      </c>
    </row>
    <row r="385" spans="1:71" s="3" customFormat="1" ht="15" x14ac:dyDescent="0.25">
      <c r="A385" s="437" t="s">
        <v>2012</v>
      </c>
      <c r="B385" s="438"/>
      <c r="C385" s="438"/>
      <c r="D385" s="438"/>
      <c r="E385" s="438"/>
      <c r="F385" s="438"/>
      <c r="G385" s="438"/>
      <c r="H385" s="438"/>
      <c r="I385" s="438"/>
      <c r="J385" s="438"/>
      <c r="K385" s="439"/>
      <c r="L385" s="61"/>
      <c r="M385" s="61"/>
      <c r="N385" s="61"/>
      <c r="O385" s="61"/>
      <c r="BR385" s="41"/>
      <c r="BS385" s="2" t="s">
        <v>2012</v>
      </c>
    </row>
    <row r="386" spans="1:71" s="3" customFormat="1" ht="15" x14ac:dyDescent="0.25">
      <c r="A386" s="437" t="s">
        <v>5053</v>
      </c>
      <c r="B386" s="438"/>
      <c r="C386" s="438"/>
      <c r="D386" s="438"/>
      <c r="E386" s="438"/>
      <c r="F386" s="438"/>
      <c r="G386" s="438"/>
      <c r="H386" s="438"/>
      <c r="I386" s="438"/>
      <c r="J386" s="438"/>
      <c r="K386" s="439"/>
      <c r="L386" s="61">
        <v>41457</v>
      </c>
      <c r="M386" s="61">
        <v>41457</v>
      </c>
      <c r="N386" s="61"/>
      <c r="O386" s="61"/>
      <c r="BR386" s="41"/>
      <c r="BS386" s="2" t="s">
        <v>5053</v>
      </c>
    </row>
    <row r="387" spans="1:71" s="3" customFormat="1" ht="15" x14ac:dyDescent="0.25">
      <c r="A387" s="437" t="s">
        <v>5054</v>
      </c>
      <c r="B387" s="438"/>
      <c r="C387" s="438"/>
      <c r="D387" s="438"/>
      <c r="E387" s="438"/>
      <c r="F387" s="438"/>
      <c r="G387" s="438"/>
      <c r="H387" s="438"/>
      <c r="I387" s="438"/>
      <c r="J387" s="438"/>
      <c r="K387" s="439"/>
      <c r="L387" s="61">
        <v>36897</v>
      </c>
      <c r="M387" s="61"/>
      <c r="N387" s="61"/>
      <c r="O387" s="61"/>
      <c r="BR387" s="41"/>
      <c r="BS387" s="2" t="s">
        <v>5054</v>
      </c>
    </row>
    <row r="388" spans="1:71" s="3" customFormat="1" ht="15" x14ac:dyDescent="0.25">
      <c r="A388" s="437" t="s">
        <v>5055</v>
      </c>
      <c r="B388" s="438"/>
      <c r="C388" s="438"/>
      <c r="D388" s="438"/>
      <c r="E388" s="438"/>
      <c r="F388" s="438"/>
      <c r="G388" s="438"/>
      <c r="H388" s="438"/>
      <c r="I388" s="438"/>
      <c r="J388" s="438"/>
      <c r="K388" s="439"/>
      <c r="L388" s="61">
        <v>16583</v>
      </c>
      <c r="M388" s="61"/>
      <c r="N388" s="61"/>
      <c r="O388" s="61"/>
      <c r="BR388" s="41"/>
      <c r="BS388" s="2" t="s">
        <v>5055</v>
      </c>
    </row>
    <row r="389" spans="1:71" s="3" customFormat="1" ht="15" x14ac:dyDescent="0.25">
      <c r="A389" s="437" t="s">
        <v>957</v>
      </c>
      <c r="B389" s="438"/>
      <c r="C389" s="438"/>
      <c r="D389" s="438"/>
      <c r="E389" s="438"/>
      <c r="F389" s="438"/>
      <c r="G389" s="438"/>
      <c r="H389" s="438"/>
      <c r="I389" s="438"/>
      <c r="J389" s="438"/>
      <c r="K389" s="439"/>
      <c r="L389" s="61">
        <v>94937</v>
      </c>
      <c r="M389" s="61"/>
      <c r="N389" s="61"/>
      <c r="O389" s="61"/>
      <c r="BR389" s="41"/>
      <c r="BS389" s="2" t="s">
        <v>957</v>
      </c>
    </row>
    <row r="390" spans="1:71" s="3" customFormat="1" ht="15" x14ac:dyDescent="0.25">
      <c r="A390" s="437" t="s">
        <v>958</v>
      </c>
      <c r="B390" s="438"/>
      <c r="C390" s="438"/>
      <c r="D390" s="438"/>
      <c r="E390" s="438"/>
      <c r="F390" s="438"/>
      <c r="G390" s="438"/>
      <c r="H390" s="438"/>
      <c r="I390" s="438"/>
      <c r="J390" s="438"/>
      <c r="K390" s="439"/>
      <c r="L390" s="61">
        <v>33995259</v>
      </c>
      <c r="M390" s="61"/>
      <c r="N390" s="61"/>
      <c r="O390" s="61"/>
      <c r="BR390" s="41"/>
      <c r="BS390" s="2" t="s">
        <v>958</v>
      </c>
    </row>
    <row r="391" spans="1:71" s="3" customFormat="1" ht="15" x14ac:dyDescent="0.25">
      <c r="A391" s="437" t="s">
        <v>959</v>
      </c>
      <c r="B391" s="438"/>
      <c r="C391" s="438"/>
      <c r="D391" s="438"/>
      <c r="E391" s="438"/>
      <c r="F391" s="438"/>
      <c r="G391" s="438"/>
      <c r="H391" s="438"/>
      <c r="I391" s="438"/>
      <c r="J391" s="438"/>
      <c r="K391" s="439"/>
      <c r="L391" s="61"/>
      <c r="M391" s="61"/>
      <c r="N391" s="61"/>
      <c r="O391" s="61"/>
      <c r="BR391" s="41"/>
      <c r="BS391" s="2" t="s">
        <v>959</v>
      </c>
    </row>
    <row r="392" spans="1:71" s="3" customFormat="1" ht="15" x14ac:dyDescent="0.25">
      <c r="A392" s="437" t="s">
        <v>960</v>
      </c>
      <c r="B392" s="438"/>
      <c r="C392" s="438"/>
      <c r="D392" s="438"/>
      <c r="E392" s="438"/>
      <c r="F392" s="438"/>
      <c r="G392" s="438"/>
      <c r="H392" s="438"/>
      <c r="I392" s="438"/>
      <c r="J392" s="438"/>
      <c r="K392" s="439"/>
      <c r="L392" s="61"/>
      <c r="M392" s="61"/>
      <c r="N392" s="61"/>
      <c r="O392" s="61"/>
      <c r="BR392" s="41"/>
      <c r="BS392" s="2" t="s">
        <v>960</v>
      </c>
    </row>
    <row r="393" spans="1:71" s="3" customFormat="1" ht="22.5" x14ac:dyDescent="0.25">
      <c r="A393" s="437" t="s">
        <v>5056</v>
      </c>
      <c r="B393" s="438"/>
      <c r="C393" s="438"/>
      <c r="D393" s="438"/>
      <c r="E393" s="438"/>
      <c r="F393" s="438"/>
      <c r="G393" s="438"/>
      <c r="H393" s="438"/>
      <c r="I393" s="438"/>
      <c r="J393" s="438"/>
      <c r="K393" s="439"/>
      <c r="L393" s="61">
        <v>7518238</v>
      </c>
      <c r="M393" s="61">
        <v>908903</v>
      </c>
      <c r="N393" s="61" t="s">
        <v>5057</v>
      </c>
      <c r="O393" s="61">
        <v>6372664</v>
      </c>
      <c r="BR393" s="41"/>
      <c r="BS393" s="2" t="s">
        <v>5056</v>
      </c>
    </row>
    <row r="394" spans="1:71" s="3" customFormat="1" ht="15" x14ac:dyDescent="0.25">
      <c r="A394" s="437" t="s">
        <v>5058</v>
      </c>
      <c r="B394" s="438"/>
      <c r="C394" s="438"/>
      <c r="D394" s="438"/>
      <c r="E394" s="438"/>
      <c r="F394" s="438"/>
      <c r="G394" s="438"/>
      <c r="H394" s="438"/>
      <c r="I394" s="438"/>
      <c r="J394" s="438"/>
      <c r="K394" s="439"/>
      <c r="L394" s="61">
        <v>923984</v>
      </c>
      <c r="M394" s="61"/>
      <c r="N394" s="61"/>
      <c r="O394" s="61"/>
      <c r="BR394" s="41"/>
      <c r="BS394" s="2" t="s">
        <v>5058</v>
      </c>
    </row>
    <row r="395" spans="1:71" s="3" customFormat="1" ht="15" x14ac:dyDescent="0.25">
      <c r="A395" s="437" t="s">
        <v>5059</v>
      </c>
      <c r="B395" s="438"/>
      <c r="C395" s="438"/>
      <c r="D395" s="438"/>
      <c r="E395" s="438"/>
      <c r="F395" s="438"/>
      <c r="G395" s="438"/>
      <c r="H395" s="438"/>
      <c r="I395" s="438"/>
      <c r="J395" s="438"/>
      <c r="K395" s="439"/>
      <c r="L395" s="61">
        <v>485806</v>
      </c>
      <c r="M395" s="61"/>
      <c r="N395" s="61"/>
      <c r="O395" s="61"/>
      <c r="BR395" s="41"/>
      <c r="BS395" s="2" t="s">
        <v>5059</v>
      </c>
    </row>
    <row r="396" spans="1:71" s="3" customFormat="1" ht="15" x14ac:dyDescent="0.25">
      <c r="A396" s="437" t="s">
        <v>957</v>
      </c>
      <c r="B396" s="438"/>
      <c r="C396" s="438"/>
      <c r="D396" s="438"/>
      <c r="E396" s="438"/>
      <c r="F396" s="438"/>
      <c r="G396" s="438"/>
      <c r="H396" s="438"/>
      <c r="I396" s="438"/>
      <c r="J396" s="438"/>
      <c r="K396" s="439"/>
      <c r="L396" s="61">
        <v>8928028</v>
      </c>
      <c r="M396" s="61"/>
      <c r="N396" s="61"/>
      <c r="O396" s="61"/>
      <c r="BR396" s="41"/>
      <c r="BS396" s="2" t="s">
        <v>957</v>
      </c>
    </row>
    <row r="397" spans="1:71" s="3" customFormat="1" ht="15" x14ac:dyDescent="0.25">
      <c r="A397" s="437" t="s">
        <v>979</v>
      </c>
      <c r="B397" s="438"/>
      <c r="C397" s="438"/>
      <c r="D397" s="438"/>
      <c r="E397" s="438"/>
      <c r="F397" s="438"/>
      <c r="G397" s="438"/>
      <c r="H397" s="438"/>
      <c r="I397" s="438"/>
      <c r="J397" s="438"/>
      <c r="K397" s="439"/>
      <c r="L397" s="61"/>
      <c r="M397" s="61"/>
      <c r="N397" s="61"/>
      <c r="O397" s="61"/>
      <c r="BR397" s="41"/>
      <c r="BS397" s="2" t="s">
        <v>979</v>
      </c>
    </row>
    <row r="398" spans="1:71" s="3" customFormat="1" ht="15" x14ac:dyDescent="0.25">
      <c r="A398" s="437" t="s">
        <v>3921</v>
      </c>
      <c r="B398" s="438"/>
      <c r="C398" s="438"/>
      <c r="D398" s="438"/>
      <c r="E398" s="438"/>
      <c r="F398" s="438"/>
      <c r="G398" s="438"/>
      <c r="H398" s="438"/>
      <c r="I398" s="438"/>
      <c r="J398" s="438"/>
      <c r="K398" s="439"/>
      <c r="L398" s="61">
        <v>281815</v>
      </c>
      <c r="M398" s="61">
        <v>271484</v>
      </c>
      <c r="N398" s="61"/>
      <c r="O398" s="61">
        <v>10331</v>
      </c>
      <c r="BR398" s="41"/>
      <c r="BS398" s="2" t="s">
        <v>3921</v>
      </c>
    </row>
    <row r="399" spans="1:71" s="3" customFormat="1" ht="15" x14ac:dyDescent="0.25">
      <c r="A399" s="437" t="s">
        <v>5060</v>
      </c>
      <c r="B399" s="438"/>
      <c r="C399" s="438"/>
      <c r="D399" s="438"/>
      <c r="E399" s="438"/>
      <c r="F399" s="438"/>
      <c r="G399" s="438"/>
      <c r="H399" s="438"/>
      <c r="I399" s="438"/>
      <c r="J399" s="438"/>
      <c r="K399" s="439"/>
      <c r="L399" s="61">
        <v>257910</v>
      </c>
      <c r="M399" s="61"/>
      <c r="N399" s="61"/>
      <c r="O399" s="61"/>
      <c r="BR399" s="41"/>
      <c r="BS399" s="2" t="s">
        <v>5060</v>
      </c>
    </row>
    <row r="400" spans="1:71" s="3" customFormat="1" ht="15" x14ac:dyDescent="0.25">
      <c r="A400" s="437" t="s">
        <v>5061</v>
      </c>
      <c r="B400" s="438"/>
      <c r="C400" s="438"/>
      <c r="D400" s="438"/>
      <c r="E400" s="438"/>
      <c r="F400" s="438"/>
      <c r="G400" s="438"/>
      <c r="H400" s="438"/>
      <c r="I400" s="438"/>
      <c r="J400" s="438"/>
      <c r="K400" s="439"/>
      <c r="L400" s="61">
        <v>143887</v>
      </c>
      <c r="M400" s="61"/>
      <c r="N400" s="61"/>
      <c r="O400" s="61"/>
      <c r="BR400" s="41"/>
      <c r="BS400" s="2" t="s">
        <v>5061</v>
      </c>
    </row>
    <row r="401" spans="1:71" s="3" customFormat="1" ht="15" x14ac:dyDescent="0.25">
      <c r="A401" s="437" t="s">
        <v>957</v>
      </c>
      <c r="B401" s="438"/>
      <c r="C401" s="438"/>
      <c r="D401" s="438"/>
      <c r="E401" s="438"/>
      <c r="F401" s="438"/>
      <c r="G401" s="438"/>
      <c r="H401" s="438"/>
      <c r="I401" s="438"/>
      <c r="J401" s="438"/>
      <c r="K401" s="439"/>
      <c r="L401" s="61">
        <v>683612</v>
      </c>
      <c r="M401" s="61"/>
      <c r="N401" s="61"/>
      <c r="O401" s="61"/>
      <c r="BR401" s="41"/>
      <c r="BS401" s="2" t="s">
        <v>957</v>
      </c>
    </row>
    <row r="402" spans="1:71" s="3" customFormat="1" ht="15" x14ac:dyDescent="0.25">
      <c r="A402" s="437" t="s">
        <v>958</v>
      </c>
      <c r="B402" s="438"/>
      <c r="C402" s="438"/>
      <c r="D402" s="438"/>
      <c r="E402" s="438"/>
      <c r="F402" s="438"/>
      <c r="G402" s="438"/>
      <c r="H402" s="438"/>
      <c r="I402" s="438"/>
      <c r="J402" s="438"/>
      <c r="K402" s="439"/>
      <c r="L402" s="61">
        <v>9611640</v>
      </c>
      <c r="M402" s="61"/>
      <c r="N402" s="61"/>
      <c r="O402" s="61"/>
      <c r="BR402" s="41"/>
      <c r="BS402" s="2" t="s">
        <v>958</v>
      </c>
    </row>
    <row r="403" spans="1:71" s="3" customFormat="1" ht="15" x14ac:dyDescent="0.25">
      <c r="A403" s="437" t="s">
        <v>983</v>
      </c>
      <c r="B403" s="438"/>
      <c r="C403" s="438"/>
      <c r="D403" s="438"/>
      <c r="E403" s="438"/>
      <c r="F403" s="438"/>
      <c r="G403" s="438"/>
      <c r="H403" s="438"/>
      <c r="I403" s="438"/>
      <c r="J403" s="438"/>
      <c r="K403" s="439"/>
      <c r="L403" s="61"/>
      <c r="M403" s="61"/>
      <c r="N403" s="61"/>
      <c r="O403" s="61"/>
      <c r="BR403" s="41"/>
      <c r="BS403" s="2" t="s">
        <v>983</v>
      </c>
    </row>
    <row r="404" spans="1:71" s="3" customFormat="1" ht="15" x14ac:dyDescent="0.25">
      <c r="A404" s="437" t="s">
        <v>986</v>
      </c>
      <c r="B404" s="438"/>
      <c r="C404" s="438"/>
      <c r="D404" s="438"/>
      <c r="E404" s="438"/>
      <c r="F404" s="438"/>
      <c r="G404" s="438"/>
      <c r="H404" s="438"/>
      <c r="I404" s="438"/>
      <c r="J404" s="438"/>
      <c r="K404" s="439"/>
      <c r="L404" s="61"/>
      <c r="M404" s="61"/>
      <c r="N404" s="61"/>
      <c r="O404" s="61"/>
      <c r="BR404" s="41"/>
      <c r="BS404" s="2" t="s">
        <v>986</v>
      </c>
    </row>
    <row r="405" spans="1:71" s="3" customFormat="1" ht="15" x14ac:dyDescent="0.25">
      <c r="A405" s="437" t="s">
        <v>5062</v>
      </c>
      <c r="B405" s="438"/>
      <c r="C405" s="438"/>
      <c r="D405" s="438"/>
      <c r="E405" s="438"/>
      <c r="F405" s="438"/>
      <c r="G405" s="438"/>
      <c r="H405" s="438"/>
      <c r="I405" s="438"/>
      <c r="J405" s="438"/>
      <c r="K405" s="439"/>
      <c r="L405" s="61">
        <v>2313275</v>
      </c>
      <c r="M405" s="61"/>
      <c r="N405" s="61"/>
      <c r="O405" s="61"/>
      <c r="BR405" s="41"/>
      <c r="BS405" s="2" t="s">
        <v>5062</v>
      </c>
    </row>
    <row r="406" spans="1:71" s="3" customFormat="1" ht="15" x14ac:dyDescent="0.25">
      <c r="A406" s="437" t="s">
        <v>958</v>
      </c>
      <c r="B406" s="438"/>
      <c r="C406" s="438"/>
      <c r="D406" s="438"/>
      <c r="E406" s="438"/>
      <c r="F406" s="438"/>
      <c r="G406" s="438"/>
      <c r="H406" s="438"/>
      <c r="I406" s="438"/>
      <c r="J406" s="438"/>
      <c r="K406" s="439"/>
      <c r="L406" s="61">
        <v>2313275</v>
      </c>
      <c r="M406" s="61"/>
      <c r="N406" s="61"/>
      <c r="O406" s="61"/>
      <c r="BR406" s="41"/>
      <c r="BS406" s="2" t="s">
        <v>958</v>
      </c>
    </row>
    <row r="407" spans="1:71" s="3" customFormat="1" ht="15" x14ac:dyDescent="0.25">
      <c r="A407" s="437" t="s">
        <v>988</v>
      </c>
      <c r="B407" s="438"/>
      <c r="C407" s="438"/>
      <c r="D407" s="438"/>
      <c r="E407" s="438"/>
      <c r="F407" s="438"/>
      <c r="G407" s="438"/>
      <c r="H407" s="438"/>
      <c r="I407" s="438"/>
      <c r="J407" s="438"/>
      <c r="K407" s="439"/>
      <c r="L407" s="61">
        <v>45920174</v>
      </c>
      <c r="M407" s="61"/>
      <c r="N407" s="61"/>
      <c r="O407" s="61"/>
      <c r="BR407" s="41"/>
      <c r="BS407" s="2" t="s">
        <v>988</v>
      </c>
    </row>
    <row r="408" spans="1:71" s="3" customFormat="1" ht="15" x14ac:dyDescent="0.25">
      <c r="A408" s="437" t="s">
        <v>989</v>
      </c>
      <c r="B408" s="438"/>
      <c r="C408" s="438"/>
      <c r="D408" s="438"/>
      <c r="E408" s="438"/>
      <c r="F408" s="438"/>
      <c r="G408" s="438"/>
      <c r="H408" s="438"/>
      <c r="I408" s="438"/>
      <c r="J408" s="438"/>
      <c r="K408" s="439"/>
      <c r="L408" s="61"/>
      <c r="M408" s="61"/>
      <c r="N408" s="61"/>
      <c r="O408" s="61"/>
      <c r="BR408" s="41"/>
      <c r="BS408" s="2" t="s">
        <v>989</v>
      </c>
    </row>
    <row r="409" spans="1:71" s="3" customFormat="1" ht="15" x14ac:dyDescent="0.25">
      <c r="A409" s="437" t="s">
        <v>1254</v>
      </c>
      <c r="B409" s="438"/>
      <c r="C409" s="438"/>
      <c r="D409" s="438"/>
      <c r="E409" s="438"/>
      <c r="F409" s="438"/>
      <c r="G409" s="438"/>
      <c r="H409" s="438"/>
      <c r="I409" s="438"/>
      <c r="J409" s="438"/>
      <c r="K409" s="439"/>
      <c r="L409" s="61">
        <v>1223234</v>
      </c>
      <c r="M409" s="61"/>
      <c r="N409" s="61"/>
      <c r="O409" s="61"/>
      <c r="BR409" s="41"/>
      <c r="BS409" s="2" t="s">
        <v>1254</v>
      </c>
    </row>
    <row r="410" spans="1:71" s="3" customFormat="1" ht="15" x14ac:dyDescent="0.25">
      <c r="A410" s="437" t="s">
        <v>990</v>
      </c>
      <c r="B410" s="438"/>
      <c r="C410" s="438"/>
      <c r="D410" s="438"/>
      <c r="E410" s="438"/>
      <c r="F410" s="438"/>
      <c r="G410" s="438"/>
      <c r="H410" s="438"/>
      <c r="I410" s="438"/>
      <c r="J410" s="438"/>
      <c r="K410" s="439"/>
      <c r="L410" s="61">
        <v>40279523</v>
      </c>
      <c r="M410" s="61"/>
      <c r="N410" s="61"/>
      <c r="O410" s="61"/>
      <c r="BR410" s="41"/>
      <c r="BS410" s="2" t="s">
        <v>990</v>
      </c>
    </row>
    <row r="411" spans="1:71" s="3" customFormat="1" ht="15" x14ac:dyDescent="0.25">
      <c r="A411" s="437" t="s">
        <v>991</v>
      </c>
      <c r="B411" s="438"/>
      <c r="C411" s="438"/>
      <c r="D411" s="438"/>
      <c r="E411" s="438"/>
      <c r="F411" s="438"/>
      <c r="G411" s="438"/>
      <c r="H411" s="438"/>
      <c r="I411" s="438"/>
      <c r="J411" s="438"/>
      <c r="K411" s="439"/>
      <c r="L411" s="61">
        <v>236962</v>
      </c>
      <c r="M411" s="61"/>
      <c r="N411" s="61"/>
      <c r="O411" s="61"/>
      <c r="BR411" s="41"/>
      <c r="BS411" s="2" t="s">
        <v>991</v>
      </c>
    </row>
    <row r="412" spans="1:71" s="3" customFormat="1" ht="15" x14ac:dyDescent="0.25">
      <c r="A412" s="437" t="s">
        <v>1255</v>
      </c>
      <c r="B412" s="438"/>
      <c r="C412" s="438"/>
      <c r="D412" s="438"/>
      <c r="E412" s="438"/>
      <c r="F412" s="438"/>
      <c r="G412" s="438"/>
      <c r="H412" s="438"/>
      <c r="I412" s="438"/>
      <c r="J412" s="438"/>
      <c r="K412" s="439"/>
      <c r="L412" s="61">
        <v>43658</v>
      </c>
      <c r="M412" s="61"/>
      <c r="N412" s="61"/>
      <c r="O412" s="61"/>
      <c r="BR412" s="41"/>
      <c r="BS412" s="2" t="s">
        <v>1255</v>
      </c>
    </row>
    <row r="413" spans="1:71" s="3" customFormat="1" ht="15" x14ac:dyDescent="0.25">
      <c r="A413" s="437" t="s">
        <v>993</v>
      </c>
      <c r="B413" s="438"/>
      <c r="C413" s="438"/>
      <c r="D413" s="438"/>
      <c r="E413" s="438"/>
      <c r="F413" s="438"/>
      <c r="G413" s="438"/>
      <c r="H413" s="438"/>
      <c r="I413" s="438"/>
      <c r="J413" s="438"/>
      <c r="K413" s="439"/>
      <c r="L413" s="61">
        <v>2313275</v>
      </c>
      <c r="M413" s="61"/>
      <c r="N413" s="61"/>
      <c r="O413" s="61"/>
      <c r="BR413" s="41"/>
      <c r="BS413" s="2" t="s">
        <v>993</v>
      </c>
    </row>
    <row r="414" spans="1:71" s="3" customFormat="1" ht="15" x14ac:dyDescent="0.25">
      <c r="A414" s="437" t="s">
        <v>994</v>
      </c>
      <c r="B414" s="438"/>
      <c r="C414" s="438"/>
      <c r="D414" s="438"/>
      <c r="E414" s="438"/>
      <c r="F414" s="438"/>
      <c r="G414" s="438"/>
      <c r="H414" s="438"/>
      <c r="I414" s="438"/>
      <c r="J414" s="438"/>
      <c r="K414" s="439"/>
      <c r="L414" s="61">
        <v>1220139</v>
      </c>
      <c r="M414" s="61"/>
      <c r="N414" s="61"/>
      <c r="O414" s="61"/>
      <c r="BR414" s="41"/>
      <c r="BS414" s="2" t="s">
        <v>994</v>
      </c>
    </row>
    <row r="415" spans="1:71" s="3" customFormat="1" ht="15" x14ac:dyDescent="0.25">
      <c r="A415" s="437" t="s">
        <v>995</v>
      </c>
      <c r="B415" s="438"/>
      <c r="C415" s="438"/>
      <c r="D415" s="438"/>
      <c r="E415" s="438"/>
      <c r="F415" s="438"/>
      <c r="G415" s="438"/>
      <c r="H415" s="438"/>
      <c r="I415" s="438"/>
      <c r="J415" s="438"/>
      <c r="K415" s="439"/>
      <c r="L415" s="61">
        <v>647041</v>
      </c>
      <c r="M415" s="61"/>
      <c r="N415" s="61"/>
      <c r="O415" s="61"/>
      <c r="BR415" s="41"/>
      <c r="BS415" s="2" t="s">
        <v>995</v>
      </c>
    </row>
    <row r="416" spans="1:71" s="3" customFormat="1" ht="15" x14ac:dyDescent="0.25">
      <c r="A416" s="437" t="s">
        <v>996</v>
      </c>
      <c r="B416" s="438"/>
      <c r="C416" s="438"/>
      <c r="D416" s="438"/>
      <c r="E416" s="438"/>
      <c r="F416" s="438"/>
      <c r="G416" s="438"/>
      <c r="H416" s="438"/>
      <c r="I416" s="438"/>
      <c r="J416" s="438"/>
      <c r="K416" s="439"/>
      <c r="L416" s="61">
        <v>43606899</v>
      </c>
      <c r="M416" s="61"/>
      <c r="N416" s="61"/>
      <c r="O416" s="61"/>
      <c r="BR416" s="41"/>
      <c r="BS416" s="2" t="s">
        <v>996</v>
      </c>
    </row>
    <row r="417" spans="1:73" s="3" customFormat="1" ht="15" x14ac:dyDescent="0.25">
      <c r="A417" s="437" t="s">
        <v>997</v>
      </c>
      <c r="B417" s="438"/>
      <c r="C417" s="438"/>
      <c r="D417" s="438"/>
      <c r="E417" s="438"/>
      <c r="F417" s="438"/>
      <c r="G417" s="438"/>
      <c r="H417" s="438"/>
      <c r="I417" s="438"/>
      <c r="J417" s="438"/>
      <c r="K417" s="439"/>
      <c r="L417" s="61">
        <v>2267559</v>
      </c>
      <c r="M417" s="61"/>
      <c r="N417" s="61"/>
      <c r="O417" s="61"/>
      <c r="BR417" s="41"/>
      <c r="BS417" s="2" t="s">
        <v>997</v>
      </c>
    </row>
    <row r="418" spans="1:73" s="3" customFormat="1" ht="15" x14ac:dyDescent="0.25">
      <c r="A418" s="440" t="s">
        <v>988</v>
      </c>
      <c r="B418" s="441"/>
      <c r="C418" s="441"/>
      <c r="D418" s="441"/>
      <c r="E418" s="441"/>
      <c r="F418" s="441"/>
      <c r="G418" s="441"/>
      <c r="H418" s="441"/>
      <c r="I418" s="441"/>
      <c r="J418" s="441"/>
      <c r="K418" s="442"/>
      <c r="L418" s="39">
        <v>45874458</v>
      </c>
      <c r="M418" s="39"/>
      <c r="N418" s="39"/>
      <c r="O418" s="39"/>
      <c r="BR418" s="41"/>
      <c r="BT418" s="41" t="s">
        <v>988</v>
      </c>
    </row>
    <row r="419" spans="1:73" s="3" customFormat="1" ht="15" x14ac:dyDescent="0.25">
      <c r="A419" s="437" t="s">
        <v>998</v>
      </c>
      <c r="B419" s="438"/>
      <c r="C419" s="438"/>
      <c r="D419" s="438"/>
      <c r="E419" s="438"/>
      <c r="F419" s="438"/>
      <c r="G419" s="438"/>
      <c r="H419" s="438"/>
      <c r="I419" s="438"/>
      <c r="J419" s="438"/>
      <c r="K419" s="439"/>
      <c r="L419" s="61">
        <v>963364</v>
      </c>
      <c r="M419" s="61"/>
      <c r="N419" s="61"/>
      <c r="O419" s="61"/>
      <c r="BR419" s="41"/>
      <c r="BS419" s="2" t="s">
        <v>998</v>
      </c>
      <c r="BT419" s="41"/>
    </row>
    <row r="420" spans="1:73" s="3" customFormat="1" ht="15" x14ac:dyDescent="0.25">
      <c r="A420" s="437" t="s">
        <v>999</v>
      </c>
      <c r="B420" s="438"/>
      <c r="C420" s="438"/>
      <c r="D420" s="438"/>
      <c r="E420" s="438"/>
      <c r="F420" s="438"/>
      <c r="G420" s="438"/>
      <c r="H420" s="438"/>
      <c r="I420" s="438"/>
      <c r="J420" s="438"/>
      <c r="K420" s="439"/>
      <c r="L420" s="61">
        <v>1605606</v>
      </c>
      <c r="M420" s="61"/>
      <c r="N420" s="61"/>
      <c r="O420" s="61"/>
      <c r="BR420" s="41"/>
      <c r="BS420" s="2" t="s">
        <v>999</v>
      </c>
      <c r="BT420" s="41"/>
    </row>
    <row r="421" spans="1:73" s="3" customFormat="1" ht="15" x14ac:dyDescent="0.25">
      <c r="A421" s="437" t="s">
        <v>1000</v>
      </c>
      <c r="B421" s="438"/>
      <c r="C421" s="438"/>
      <c r="D421" s="438"/>
      <c r="E421" s="438"/>
      <c r="F421" s="438"/>
      <c r="G421" s="438"/>
      <c r="H421" s="438"/>
      <c r="I421" s="438"/>
      <c r="J421" s="438"/>
      <c r="K421" s="439"/>
      <c r="L421" s="61">
        <v>1146861</v>
      </c>
      <c r="M421" s="61"/>
      <c r="N421" s="61"/>
      <c r="O421" s="61"/>
      <c r="BR421" s="41"/>
      <c r="BS421" s="2" t="s">
        <v>1000</v>
      </c>
      <c r="BT421" s="41"/>
    </row>
    <row r="422" spans="1:73" s="3" customFormat="1" ht="15" x14ac:dyDescent="0.25">
      <c r="A422" s="437" t="s">
        <v>1001</v>
      </c>
      <c r="B422" s="438"/>
      <c r="C422" s="438"/>
      <c r="D422" s="438"/>
      <c r="E422" s="438"/>
      <c r="F422" s="438"/>
      <c r="G422" s="438"/>
      <c r="H422" s="438"/>
      <c r="I422" s="438"/>
      <c r="J422" s="438"/>
      <c r="K422" s="439"/>
      <c r="L422" s="61">
        <v>917489</v>
      </c>
      <c r="M422" s="61"/>
      <c r="N422" s="61"/>
      <c r="O422" s="61"/>
      <c r="BR422" s="41"/>
      <c r="BS422" s="2" t="s">
        <v>1001</v>
      </c>
      <c r="BT422" s="41"/>
    </row>
    <row r="423" spans="1:73" s="3" customFormat="1" ht="15" x14ac:dyDescent="0.25">
      <c r="A423" s="440" t="s">
        <v>988</v>
      </c>
      <c r="B423" s="441"/>
      <c r="C423" s="441"/>
      <c r="D423" s="441"/>
      <c r="E423" s="441"/>
      <c r="F423" s="441"/>
      <c r="G423" s="441"/>
      <c r="H423" s="441"/>
      <c r="I423" s="441"/>
      <c r="J423" s="441"/>
      <c r="K423" s="442"/>
      <c r="L423" s="39">
        <v>50507778</v>
      </c>
      <c r="M423" s="39"/>
      <c r="N423" s="39"/>
      <c r="O423" s="39"/>
      <c r="BR423" s="41"/>
      <c r="BT423" s="41" t="s">
        <v>988</v>
      </c>
    </row>
    <row r="424" spans="1:73" s="3" customFormat="1" ht="15" x14ac:dyDescent="0.25">
      <c r="A424" s="437" t="s">
        <v>5063</v>
      </c>
      <c r="B424" s="438"/>
      <c r="C424" s="438"/>
      <c r="D424" s="438"/>
      <c r="E424" s="438"/>
      <c r="F424" s="438"/>
      <c r="G424" s="438"/>
      <c r="H424" s="438"/>
      <c r="I424" s="438"/>
      <c r="J424" s="438"/>
      <c r="K424" s="439"/>
      <c r="L424" s="61">
        <v>52821053</v>
      </c>
      <c r="M424" s="61"/>
      <c r="N424" s="61"/>
      <c r="O424" s="61"/>
      <c r="BR424" s="41"/>
      <c r="BS424" s="2" t="s">
        <v>5063</v>
      </c>
      <c r="BT424" s="41"/>
    </row>
    <row r="425" spans="1:73" s="3" customFormat="1" ht="15" x14ac:dyDescent="0.25">
      <c r="A425" s="437" t="s">
        <v>1003</v>
      </c>
      <c r="B425" s="438"/>
      <c r="C425" s="438"/>
      <c r="D425" s="438"/>
      <c r="E425" s="438"/>
      <c r="F425" s="438"/>
      <c r="G425" s="438"/>
      <c r="H425" s="438"/>
      <c r="I425" s="438"/>
      <c r="J425" s="438"/>
      <c r="K425" s="439"/>
      <c r="L425" s="61">
        <v>1584632</v>
      </c>
      <c r="M425" s="61"/>
      <c r="N425" s="61"/>
      <c r="O425" s="61"/>
      <c r="BR425" s="41"/>
      <c r="BS425" s="2" t="s">
        <v>1003</v>
      </c>
      <c r="BT425" s="41"/>
    </row>
    <row r="426" spans="1:73" s="3" customFormat="1" ht="15" x14ac:dyDescent="0.25">
      <c r="A426" s="440" t="s">
        <v>1004</v>
      </c>
      <c r="B426" s="441"/>
      <c r="C426" s="441"/>
      <c r="D426" s="441"/>
      <c r="E426" s="441"/>
      <c r="F426" s="441"/>
      <c r="G426" s="441"/>
      <c r="H426" s="441"/>
      <c r="I426" s="441"/>
      <c r="J426" s="441"/>
      <c r="K426" s="442"/>
      <c r="L426" s="39">
        <v>54405685</v>
      </c>
      <c r="M426" s="39"/>
      <c r="N426" s="39"/>
      <c r="O426" s="39"/>
      <c r="BR426" s="41"/>
      <c r="BT426" s="41" t="s">
        <v>1004</v>
      </c>
    </row>
    <row r="427" spans="1:73" s="3" customFormat="1" ht="15" x14ac:dyDescent="0.25">
      <c r="A427" s="437" t="s">
        <v>1005</v>
      </c>
      <c r="B427" s="438"/>
      <c r="C427" s="438"/>
      <c r="D427" s="438"/>
      <c r="E427" s="438"/>
      <c r="F427" s="438"/>
      <c r="G427" s="438"/>
      <c r="H427" s="438"/>
      <c r="I427" s="438"/>
      <c r="J427" s="438"/>
      <c r="K427" s="439"/>
      <c r="L427" s="61">
        <v>10881137</v>
      </c>
      <c r="M427" s="61"/>
      <c r="N427" s="61"/>
      <c r="O427" s="61"/>
      <c r="BR427" s="41"/>
      <c r="BS427" s="2" t="s">
        <v>1005</v>
      </c>
      <c r="BT427" s="41"/>
    </row>
    <row r="428" spans="1:73" s="3" customFormat="1" ht="15" x14ac:dyDescent="0.25">
      <c r="A428" s="440" t="s">
        <v>1006</v>
      </c>
      <c r="B428" s="441"/>
      <c r="C428" s="441"/>
      <c r="D428" s="441"/>
      <c r="E428" s="441"/>
      <c r="F428" s="441"/>
      <c r="G428" s="441"/>
      <c r="H428" s="441"/>
      <c r="I428" s="441"/>
      <c r="J428" s="441"/>
      <c r="K428" s="442"/>
      <c r="L428" s="39">
        <v>65286822</v>
      </c>
      <c r="M428" s="39"/>
      <c r="N428" s="39"/>
      <c r="O428" s="39"/>
      <c r="BR428" s="41"/>
      <c r="BT428" s="41"/>
      <c r="BU428" s="41" t="s">
        <v>1006</v>
      </c>
    </row>
    <row r="429" spans="1:73" s="3" customFormat="1" ht="53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73" s="16" customFormat="1" ht="12.75" customHeight="1" x14ac:dyDescent="0.2">
      <c r="A430" s="444" t="s">
        <v>1257</v>
      </c>
      <c r="B430" s="444"/>
      <c r="C430" s="444"/>
      <c r="D430" s="444"/>
      <c r="E430" s="444"/>
      <c r="F430" s="444"/>
      <c r="G430" s="444"/>
      <c r="H430" s="444"/>
      <c r="I430" s="444"/>
      <c r="J430" s="444"/>
      <c r="K430" s="444"/>
      <c r="L430" s="444"/>
      <c r="M430" s="444"/>
      <c r="N430" s="444"/>
      <c r="O430" s="444"/>
      <c r="P430" s="62"/>
      <c r="Q430" s="62"/>
      <c r="R430" s="62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2">
      <c r="A431" s="443" t="s">
        <v>1008</v>
      </c>
      <c r="B431" s="443"/>
      <c r="C431" s="443"/>
      <c r="D431" s="443"/>
      <c r="E431" s="443"/>
      <c r="F431" s="443"/>
      <c r="G431" s="443"/>
      <c r="H431" s="443"/>
      <c r="I431" s="443"/>
      <c r="J431" s="443"/>
      <c r="K431" s="443"/>
      <c r="L431" s="443"/>
      <c r="M431" s="443"/>
      <c r="N431" s="443"/>
      <c r="O431" s="443"/>
      <c r="P431" s="63"/>
      <c r="Q431" s="63"/>
      <c r="R431" s="63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3.5" customHeight="1" x14ac:dyDescent="0.25">
      <c r="A432" s="14"/>
      <c r="B432" s="14"/>
      <c r="C432" s="14"/>
      <c r="D432" s="14"/>
      <c r="E432" s="14"/>
      <c r="F432" s="14"/>
      <c r="G432" s="14"/>
      <c r="H432" s="64"/>
      <c r="I432" s="10"/>
      <c r="J432" s="10"/>
      <c r="K432" s="10"/>
      <c r="L432" s="10"/>
      <c r="M432" s="14"/>
      <c r="N432" s="14"/>
      <c r="O432" s="14"/>
      <c r="P432" s="3"/>
      <c r="Q432" s="3"/>
      <c r="R432" s="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2.75" customHeight="1" x14ac:dyDescent="0.2">
      <c r="A433" s="444" t="s">
        <v>4805</v>
      </c>
      <c r="B433" s="444"/>
      <c r="C433" s="444"/>
      <c r="D433" s="444"/>
      <c r="E433" s="444"/>
      <c r="F433" s="444"/>
      <c r="G433" s="444"/>
      <c r="H433" s="444"/>
      <c r="I433" s="444"/>
      <c r="J433" s="444"/>
      <c r="K433" s="444"/>
      <c r="L433" s="444"/>
      <c r="M433" s="444"/>
      <c r="N433" s="444"/>
      <c r="O433" s="444"/>
      <c r="P433" s="62"/>
      <c r="Q433" s="62"/>
      <c r="R433" s="62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2">
      <c r="A434" s="443" t="s">
        <v>1008</v>
      </c>
      <c r="B434" s="443"/>
      <c r="C434" s="443"/>
      <c r="D434" s="443"/>
      <c r="E434" s="443"/>
      <c r="F434" s="443"/>
      <c r="G434" s="443"/>
      <c r="H434" s="443"/>
      <c r="I434" s="443"/>
      <c r="J434" s="443"/>
      <c r="K434" s="443"/>
      <c r="L434" s="443"/>
      <c r="M434" s="443"/>
      <c r="N434" s="443"/>
      <c r="O434" s="443"/>
      <c r="P434" s="63"/>
      <c r="Q434" s="63"/>
      <c r="R434" s="63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3.5" customHeight="1" x14ac:dyDescent="0.25">
      <c r="A435" s="14"/>
      <c r="B435" s="14"/>
      <c r="C435" s="14"/>
      <c r="D435" s="14"/>
      <c r="E435" s="14"/>
      <c r="F435" s="14"/>
      <c r="G435" s="14"/>
      <c r="H435" s="64"/>
      <c r="I435" s="10"/>
      <c r="J435" s="10"/>
      <c r="K435" s="10"/>
      <c r="L435" s="10"/>
      <c r="M435" s="14"/>
      <c r="N435" s="14"/>
      <c r="O435" s="14"/>
      <c r="P435" s="3"/>
      <c r="Q435" s="3"/>
      <c r="R435" s="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2.75" customHeight="1" x14ac:dyDescent="0.2">
      <c r="A436" s="444" t="s">
        <v>1259</v>
      </c>
      <c r="B436" s="444"/>
      <c r="C436" s="444"/>
      <c r="D436" s="444"/>
      <c r="E436" s="444"/>
      <c r="F436" s="444"/>
      <c r="G436" s="444"/>
      <c r="H436" s="444"/>
      <c r="I436" s="444"/>
      <c r="J436" s="444"/>
      <c r="K436" s="444"/>
      <c r="L436" s="444"/>
      <c r="M436" s="444"/>
      <c r="N436" s="444"/>
      <c r="O436" s="444"/>
      <c r="P436" s="62"/>
      <c r="Q436" s="62"/>
      <c r="R436" s="62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16" customFormat="1" ht="12.75" customHeight="1" x14ac:dyDescent="0.2">
      <c r="A437" s="443" t="s">
        <v>1008</v>
      </c>
      <c r="B437" s="443"/>
      <c r="C437" s="443"/>
      <c r="D437" s="443"/>
      <c r="E437" s="443"/>
      <c r="F437" s="443"/>
      <c r="G437" s="443"/>
      <c r="H437" s="443"/>
      <c r="I437" s="443"/>
      <c r="J437" s="443"/>
      <c r="K437" s="443"/>
      <c r="L437" s="443"/>
      <c r="M437" s="443"/>
      <c r="N437" s="443"/>
      <c r="O437" s="443"/>
      <c r="P437" s="63"/>
      <c r="Q437" s="63"/>
      <c r="R437" s="63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</row>
    <row r="438" spans="1:73" s="16" customFormat="1" ht="13.5" customHeight="1" x14ac:dyDescent="0.25">
      <c r="A438" s="14"/>
      <c r="B438" s="14"/>
      <c r="C438" s="14"/>
      <c r="D438" s="14"/>
      <c r="E438" s="14"/>
      <c r="F438" s="14"/>
      <c r="G438" s="14"/>
      <c r="H438" s="64"/>
      <c r="I438" s="10"/>
      <c r="J438" s="10"/>
      <c r="K438" s="10"/>
      <c r="L438" s="10"/>
      <c r="M438" s="14"/>
      <c r="N438" s="14"/>
      <c r="O438" s="14"/>
      <c r="P438" s="3"/>
      <c r="Q438" s="3"/>
      <c r="R438" s="3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</row>
    <row r="439" spans="1:73" s="3" customFormat="1" ht="15" x14ac:dyDescent="0.25">
      <c r="A439" s="4"/>
      <c r="B439" s="4"/>
      <c r="C439" s="4"/>
      <c r="D439" s="4"/>
      <c r="E439" s="4"/>
      <c r="F439" s="4"/>
      <c r="G439" s="4"/>
      <c r="H439" s="14"/>
      <c r="I439" s="65"/>
      <c r="J439" s="65"/>
      <c r="K439" s="65"/>
      <c r="L439" s="65"/>
      <c r="M439" s="4"/>
      <c r="N439" s="4"/>
      <c r="O439" s="4"/>
    </row>
  </sheetData>
  <mergeCells count="274">
    <mergeCell ref="A436:O436"/>
    <mergeCell ref="A437:O437"/>
    <mergeCell ref="A428:K428"/>
    <mergeCell ref="A430:O430"/>
    <mergeCell ref="A431:O431"/>
    <mergeCell ref="A433:O433"/>
    <mergeCell ref="A434:O434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V320"/>
  <sheetViews>
    <sheetView workbookViewId="0">
      <selection activeCell="BX27" sqref="BX2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5064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5065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5065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3353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17203.175999999999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10469.040999999999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1247.231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348.03199999999998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484.88900000000001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1186.83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2029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4074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432" t="s">
        <v>204</v>
      </c>
      <c r="D30" s="432"/>
      <c r="E30" s="432"/>
      <c r="F30" s="3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5066</v>
      </c>
      <c r="O30" s="39">
        <v>2738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5067</v>
      </c>
      <c r="F32" s="49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5068</v>
      </c>
      <c r="F33" s="49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5069</v>
      </c>
      <c r="C35" s="432" t="s">
        <v>2880</v>
      </c>
      <c r="D35" s="432"/>
      <c r="E35" s="432"/>
      <c r="F35" s="3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BP35" s="33"/>
      <c r="BQ35" s="41" t="s">
        <v>2880</v>
      </c>
    </row>
    <row r="36" spans="1:70" s="3" customFormat="1" ht="67.5" x14ac:dyDescent="0.25">
      <c r="A36" s="35" t="s">
        <v>53</v>
      </c>
      <c r="B36" s="36" t="s">
        <v>5069</v>
      </c>
      <c r="C36" s="432" t="s">
        <v>3372</v>
      </c>
      <c r="D36" s="432"/>
      <c r="E36" s="432"/>
      <c r="F36" s="3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BP36" s="33"/>
      <c r="BQ36" s="41" t="s">
        <v>3372</v>
      </c>
    </row>
    <row r="37" spans="1:70" s="3" customFormat="1" ht="67.5" x14ac:dyDescent="0.25">
      <c r="A37" s="35" t="s">
        <v>63</v>
      </c>
      <c r="B37" s="36" t="s">
        <v>2621</v>
      </c>
      <c r="C37" s="432" t="s">
        <v>2622</v>
      </c>
      <c r="D37" s="432"/>
      <c r="E37" s="432"/>
      <c r="F37" s="3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804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445" t="s">
        <v>1504</v>
      </c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7"/>
      <c r="BP39" s="33"/>
      <c r="BQ39" s="41"/>
      <c r="BR39" s="34" t="s">
        <v>1504</v>
      </c>
    </row>
    <row r="40" spans="1:70" s="3" customFormat="1" ht="67.5" x14ac:dyDescent="0.25">
      <c r="A40" s="35" t="s">
        <v>80</v>
      </c>
      <c r="B40" s="36" t="s">
        <v>255</v>
      </c>
      <c r="C40" s="432" t="s">
        <v>256</v>
      </c>
      <c r="D40" s="432"/>
      <c r="E40" s="432"/>
      <c r="F40" s="3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5070</v>
      </c>
      <c r="O40" s="39">
        <v>6289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5071</v>
      </c>
      <c r="F42" s="49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5072</v>
      </c>
      <c r="F43" s="49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89</v>
      </c>
      <c r="B45" s="36" t="s">
        <v>246</v>
      </c>
      <c r="C45" s="432" t="s">
        <v>247</v>
      </c>
      <c r="D45" s="432"/>
      <c r="E45" s="432"/>
      <c r="F45" s="3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5073</v>
      </c>
      <c r="O45" s="39">
        <v>3390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5074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5075</v>
      </c>
      <c r="F47" s="49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5076</v>
      </c>
      <c r="F48" s="49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BP49" s="33"/>
      <c r="BQ49" s="41"/>
      <c r="BR49" s="34"/>
    </row>
    <row r="50" spans="1:70" s="3" customFormat="1" ht="68.25" x14ac:dyDescent="0.25">
      <c r="A50" s="35" t="s">
        <v>1072</v>
      </c>
      <c r="B50" s="36" t="s">
        <v>4233</v>
      </c>
      <c r="C50" s="432" t="s">
        <v>2646</v>
      </c>
      <c r="D50" s="432"/>
      <c r="E50" s="432"/>
      <c r="F50" s="3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BP50" s="33"/>
      <c r="BQ50" s="41" t="s">
        <v>2646</v>
      </c>
      <c r="BR50" s="34"/>
    </row>
    <row r="51" spans="1:70" s="3" customFormat="1" ht="15" x14ac:dyDescent="0.25">
      <c r="A51" s="42"/>
      <c r="B51" s="43"/>
      <c r="C51" s="44" t="s">
        <v>3153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68.25" x14ac:dyDescent="0.25">
      <c r="A52" s="35" t="s">
        <v>101</v>
      </c>
      <c r="B52" s="36" t="s">
        <v>4235</v>
      </c>
      <c r="C52" s="432" t="s">
        <v>2648</v>
      </c>
      <c r="D52" s="432"/>
      <c r="E52" s="432"/>
      <c r="F52" s="3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BP52" s="33"/>
      <c r="BQ52" s="41" t="s">
        <v>2648</v>
      </c>
      <c r="BR52" s="34"/>
    </row>
    <row r="53" spans="1:70" s="3" customFormat="1" ht="15" x14ac:dyDescent="0.25">
      <c r="A53" s="42"/>
      <c r="B53" s="43"/>
      <c r="C53" s="44" t="s">
        <v>4508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  <c r="BR53" s="34"/>
    </row>
    <row r="54" spans="1:70" s="3" customFormat="1" ht="68.25" x14ac:dyDescent="0.25">
      <c r="A54" s="35" t="s">
        <v>106</v>
      </c>
      <c r="B54" s="36" t="s">
        <v>5077</v>
      </c>
      <c r="C54" s="432" t="s">
        <v>2650</v>
      </c>
      <c r="D54" s="432"/>
      <c r="E54" s="432"/>
      <c r="F54" s="3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BP54" s="33"/>
      <c r="BQ54" s="41" t="s">
        <v>2650</v>
      </c>
      <c r="BR54" s="34"/>
    </row>
    <row r="55" spans="1:70" s="3" customFormat="1" ht="15" x14ac:dyDescent="0.25">
      <c r="A55" s="42"/>
      <c r="B55" s="43"/>
      <c r="C55" s="44" t="s">
        <v>2913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68.25" x14ac:dyDescent="0.25">
      <c r="A56" s="35" t="s">
        <v>1082</v>
      </c>
      <c r="B56" s="36" t="s">
        <v>4236</v>
      </c>
      <c r="C56" s="432" t="s">
        <v>2653</v>
      </c>
      <c r="D56" s="432"/>
      <c r="E56" s="432"/>
      <c r="F56" s="3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BP56" s="33"/>
      <c r="BQ56" s="41" t="s">
        <v>2653</v>
      </c>
      <c r="BR56" s="34"/>
    </row>
    <row r="57" spans="1:70" s="3" customFormat="1" ht="15" x14ac:dyDescent="0.25">
      <c r="A57" s="42"/>
      <c r="B57" s="43"/>
      <c r="C57" s="44" t="s">
        <v>272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68.25" x14ac:dyDescent="0.25">
      <c r="A58" s="35" t="s">
        <v>119</v>
      </c>
      <c r="B58" s="36" t="s">
        <v>2919</v>
      </c>
      <c r="C58" s="432" t="s">
        <v>2655</v>
      </c>
      <c r="D58" s="432"/>
      <c r="E58" s="432"/>
      <c r="F58" s="3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BP58" s="33"/>
      <c r="BQ58" s="41" t="s">
        <v>2655</v>
      </c>
      <c r="BR58" s="34"/>
    </row>
    <row r="59" spans="1:70" s="3" customFormat="1" ht="15" x14ac:dyDescent="0.25">
      <c r="A59" s="42"/>
      <c r="B59" s="43"/>
      <c r="C59" s="44" t="s">
        <v>4645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79.5" x14ac:dyDescent="0.25">
      <c r="A60" s="35" t="s">
        <v>1088</v>
      </c>
      <c r="B60" s="36" t="s">
        <v>4233</v>
      </c>
      <c r="C60" s="432" t="s">
        <v>5078</v>
      </c>
      <c r="D60" s="432"/>
      <c r="E60" s="432"/>
      <c r="F60" s="3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BP60" s="33"/>
      <c r="BQ60" s="41" t="s">
        <v>5078</v>
      </c>
      <c r="BR60" s="34"/>
    </row>
    <row r="61" spans="1:70" s="3" customFormat="1" ht="15" x14ac:dyDescent="0.25">
      <c r="A61" s="42"/>
      <c r="B61" s="43"/>
      <c r="C61" s="44" t="s">
        <v>5079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79.5" x14ac:dyDescent="0.25">
      <c r="A62" s="35" t="s">
        <v>126</v>
      </c>
      <c r="B62" s="36" t="s">
        <v>5080</v>
      </c>
      <c r="C62" s="432" t="s">
        <v>5081</v>
      </c>
      <c r="D62" s="432"/>
      <c r="E62" s="432"/>
      <c r="F62" s="3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BP62" s="33"/>
      <c r="BQ62" s="41" t="s">
        <v>5081</v>
      </c>
      <c r="BR62" s="34"/>
    </row>
    <row r="63" spans="1:70" s="3" customFormat="1" ht="15" x14ac:dyDescent="0.25">
      <c r="A63" s="42"/>
      <c r="B63" s="43"/>
      <c r="C63" s="44" t="s">
        <v>4508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79.5" x14ac:dyDescent="0.25">
      <c r="A64" s="35" t="s">
        <v>131</v>
      </c>
      <c r="B64" s="36" t="s">
        <v>2919</v>
      </c>
      <c r="C64" s="432" t="s">
        <v>4239</v>
      </c>
      <c r="D64" s="432"/>
      <c r="E64" s="432"/>
      <c r="F64" s="3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BP64" s="33"/>
      <c r="BQ64" s="41" t="s">
        <v>4239</v>
      </c>
      <c r="BR64" s="34"/>
    </row>
    <row r="65" spans="1:70" s="3" customFormat="1" ht="15" x14ac:dyDescent="0.25">
      <c r="A65" s="42"/>
      <c r="B65" s="43"/>
      <c r="C65" s="44" t="s">
        <v>2659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  <c r="BR65" s="34"/>
    </row>
    <row r="66" spans="1:70" s="3" customFormat="1" ht="67.5" x14ac:dyDescent="0.25">
      <c r="A66" s="35" t="s">
        <v>1097</v>
      </c>
      <c r="B66" s="36" t="s">
        <v>4647</v>
      </c>
      <c r="C66" s="432" t="s">
        <v>4648</v>
      </c>
      <c r="D66" s="432"/>
      <c r="E66" s="432"/>
      <c r="F66" s="3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BP66" s="33"/>
      <c r="BQ66" s="41" t="s">
        <v>4648</v>
      </c>
      <c r="BR66" s="34"/>
    </row>
    <row r="67" spans="1:70" s="3" customFormat="1" ht="15" x14ac:dyDescent="0.25">
      <c r="A67" s="42"/>
      <c r="B67" s="43"/>
      <c r="C67" s="44" t="s">
        <v>5082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67.5" x14ac:dyDescent="0.25">
      <c r="A68" s="35" t="s">
        <v>142</v>
      </c>
      <c r="B68" s="36" t="s">
        <v>310</v>
      </c>
      <c r="C68" s="432" t="s">
        <v>311</v>
      </c>
      <c r="D68" s="432"/>
      <c r="E68" s="432"/>
      <c r="F68" s="3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5083</v>
      </c>
      <c r="O68" s="39">
        <v>588</v>
      </c>
      <c r="BP68" s="33"/>
      <c r="BQ68" s="41" t="s">
        <v>311</v>
      </c>
      <c r="BR68" s="34"/>
    </row>
    <row r="69" spans="1:70" s="3" customFormat="1" ht="15" x14ac:dyDescent="0.25">
      <c r="A69" s="42"/>
      <c r="B69" s="43"/>
      <c r="C69" s="44" t="s">
        <v>5084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5085</v>
      </c>
      <c r="F70" s="49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5086</v>
      </c>
      <c r="F71" s="49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BP72" s="33"/>
      <c r="BQ72" s="41"/>
      <c r="BR72" s="34"/>
    </row>
    <row r="73" spans="1:70" s="3" customFormat="1" ht="67.5" x14ac:dyDescent="0.25">
      <c r="A73" s="35" t="s">
        <v>1103</v>
      </c>
      <c r="B73" s="36" t="s">
        <v>2935</v>
      </c>
      <c r="C73" s="432" t="s">
        <v>1601</v>
      </c>
      <c r="D73" s="432"/>
      <c r="E73" s="432"/>
      <c r="F73" s="3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BP73" s="33"/>
      <c r="BQ73" s="41" t="s">
        <v>1601</v>
      </c>
      <c r="BR73" s="34"/>
    </row>
    <row r="74" spans="1:70" s="3" customFormat="1" ht="15" x14ac:dyDescent="0.25">
      <c r="A74" s="42"/>
      <c r="B74" s="43"/>
      <c r="C74" s="44" t="s">
        <v>1336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1105</v>
      </c>
      <c r="B75" s="36" t="s">
        <v>2936</v>
      </c>
      <c r="C75" s="432" t="s">
        <v>1604</v>
      </c>
      <c r="D75" s="432"/>
      <c r="E75" s="432"/>
      <c r="F75" s="3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BP75" s="33"/>
      <c r="BQ75" s="41" t="s">
        <v>1604</v>
      </c>
      <c r="BR75" s="34"/>
    </row>
    <row r="76" spans="1:70" s="3" customFormat="1" ht="15" x14ac:dyDescent="0.25">
      <c r="A76" s="42"/>
      <c r="B76" s="43"/>
      <c r="C76" s="44" t="s">
        <v>1331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15" x14ac:dyDescent="0.25">
      <c r="A77" s="445" t="s">
        <v>1615</v>
      </c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7"/>
      <c r="BP77" s="33"/>
      <c r="BQ77" s="41"/>
      <c r="BR77" s="34" t="s">
        <v>1615</v>
      </c>
    </row>
    <row r="78" spans="1:70" s="3" customFormat="1" ht="67.5" x14ac:dyDescent="0.25">
      <c r="A78" s="35" t="s">
        <v>151</v>
      </c>
      <c r="B78" s="36" t="s">
        <v>1629</v>
      </c>
      <c r="C78" s="432" t="s">
        <v>1630</v>
      </c>
      <c r="D78" s="432"/>
      <c r="E78" s="432"/>
      <c r="F78" s="35" t="s">
        <v>109</v>
      </c>
      <c r="G78" s="55">
        <v>16</v>
      </c>
      <c r="H78" s="39" t="s">
        <v>1631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BP78" s="33"/>
      <c r="BQ78" s="41" t="s">
        <v>1630</v>
      </c>
      <c r="BR78" s="34"/>
    </row>
    <row r="79" spans="1:70" s="3" customFormat="1" ht="15" x14ac:dyDescent="0.25">
      <c r="A79" s="47"/>
      <c r="B79" s="48"/>
      <c r="C79" s="48"/>
      <c r="D79" s="48"/>
      <c r="E79" s="49" t="s">
        <v>4108</v>
      </c>
      <c r="F79" s="49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4109</v>
      </c>
      <c r="F80" s="49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BP81" s="33"/>
      <c r="BQ81" s="41"/>
      <c r="BR81" s="34"/>
    </row>
    <row r="82" spans="1:70" s="3" customFormat="1" ht="45.75" x14ac:dyDescent="0.25">
      <c r="A82" s="35" t="s">
        <v>4346</v>
      </c>
      <c r="B82" s="36" t="s">
        <v>5087</v>
      </c>
      <c r="C82" s="432" t="s">
        <v>1634</v>
      </c>
      <c r="D82" s="432"/>
      <c r="E82" s="432"/>
      <c r="F82" s="35" t="s">
        <v>437</v>
      </c>
      <c r="G82" s="55">
        <v>16</v>
      </c>
      <c r="H82" s="39">
        <v>2292.27</v>
      </c>
      <c r="I82" s="39"/>
      <c r="J82" s="39"/>
      <c r="K82" s="37" t="s">
        <v>52</v>
      </c>
      <c r="L82" s="39">
        <v>228493</v>
      </c>
      <c r="M82" s="39"/>
      <c r="N82" s="40"/>
      <c r="O82" s="39"/>
      <c r="BP82" s="33"/>
      <c r="BQ82" s="41" t="s">
        <v>1634</v>
      </c>
      <c r="BR82" s="34"/>
    </row>
    <row r="83" spans="1:70" s="3" customFormat="1" ht="67.5" x14ac:dyDescent="0.25">
      <c r="A83" s="35" t="s">
        <v>1127</v>
      </c>
      <c r="B83" s="36" t="s">
        <v>132</v>
      </c>
      <c r="C83" s="432" t="s">
        <v>133</v>
      </c>
      <c r="D83" s="432"/>
      <c r="E83" s="432"/>
      <c r="F83" s="3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5088</v>
      </c>
      <c r="O83" s="39">
        <v>211</v>
      </c>
      <c r="BP83" s="33"/>
      <c r="BQ83" s="41" t="s">
        <v>133</v>
      </c>
      <c r="BR83" s="34"/>
    </row>
    <row r="84" spans="1:70" s="3" customFormat="1" ht="15" x14ac:dyDescent="0.25">
      <c r="A84" s="47"/>
      <c r="B84" s="48"/>
      <c r="C84" s="48"/>
      <c r="D84" s="48"/>
      <c r="E84" s="49" t="s">
        <v>5089</v>
      </c>
      <c r="F84" s="49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5090</v>
      </c>
      <c r="F85" s="49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BP86" s="33"/>
      <c r="BQ86" s="41"/>
      <c r="BR86" s="34"/>
    </row>
    <row r="87" spans="1:70" s="3" customFormat="1" ht="45" x14ac:dyDescent="0.25">
      <c r="A87" s="35" t="s">
        <v>168</v>
      </c>
      <c r="B87" s="36" t="s">
        <v>5091</v>
      </c>
      <c r="C87" s="432" t="s">
        <v>5092</v>
      </c>
      <c r="D87" s="432"/>
      <c r="E87" s="432"/>
      <c r="F87" s="35" t="s">
        <v>437</v>
      </c>
      <c r="G87" s="55">
        <v>6</v>
      </c>
      <c r="H87" s="39">
        <v>3197.93</v>
      </c>
      <c r="I87" s="39"/>
      <c r="J87" s="39"/>
      <c r="K87" s="37" t="s">
        <v>52</v>
      </c>
      <c r="L87" s="39">
        <v>119539</v>
      </c>
      <c r="M87" s="39"/>
      <c r="N87" s="40"/>
      <c r="O87" s="39"/>
      <c r="BP87" s="33"/>
      <c r="BQ87" s="41" t="s">
        <v>5092</v>
      </c>
      <c r="BR87" s="34"/>
    </row>
    <row r="88" spans="1:70" s="3" customFormat="1" ht="67.5" x14ac:dyDescent="0.25">
      <c r="A88" s="35" t="s">
        <v>171</v>
      </c>
      <c r="B88" s="36" t="s">
        <v>429</v>
      </c>
      <c r="C88" s="432" t="s">
        <v>430</v>
      </c>
      <c r="D88" s="432"/>
      <c r="E88" s="432"/>
      <c r="F88" s="3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BP88" s="33"/>
      <c r="BQ88" s="41" t="s">
        <v>430</v>
      </c>
      <c r="BR88" s="34"/>
    </row>
    <row r="89" spans="1:70" s="3" customFormat="1" ht="15" x14ac:dyDescent="0.25">
      <c r="A89" s="47"/>
      <c r="B89" s="48"/>
      <c r="C89" s="48"/>
      <c r="D89" s="48"/>
      <c r="E89" s="49" t="s">
        <v>5093</v>
      </c>
      <c r="F89" s="49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5094</v>
      </c>
      <c r="F90" s="49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181</v>
      </c>
      <c r="B92" s="36" t="s">
        <v>4349</v>
      </c>
      <c r="C92" s="432" t="s">
        <v>5095</v>
      </c>
      <c r="D92" s="432"/>
      <c r="E92" s="432"/>
      <c r="F92" s="3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BP92" s="33"/>
      <c r="BQ92" s="41" t="s">
        <v>5095</v>
      </c>
      <c r="BR92" s="34"/>
    </row>
    <row r="93" spans="1:70" s="3" customFormat="1" ht="15" x14ac:dyDescent="0.25">
      <c r="A93" s="445" t="s">
        <v>1915</v>
      </c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7"/>
      <c r="BP93" s="33"/>
      <c r="BQ93" s="41"/>
      <c r="BR93" s="34" t="s">
        <v>1915</v>
      </c>
    </row>
    <row r="94" spans="1:70" s="3" customFormat="1" ht="67.5" x14ac:dyDescent="0.25">
      <c r="A94" s="35" t="s">
        <v>187</v>
      </c>
      <c r="B94" s="36" t="s">
        <v>1916</v>
      </c>
      <c r="C94" s="432" t="s">
        <v>1917</v>
      </c>
      <c r="D94" s="432"/>
      <c r="E94" s="432"/>
      <c r="F94" s="35" t="s">
        <v>1918</v>
      </c>
      <c r="G94" s="60">
        <v>0.48499999999999999</v>
      </c>
      <c r="H94" s="39" t="s">
        <v>1919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BP94" s="33"/>
      <c r="BQ94" s="41" t="s">
        <v>1917</v>
      </c>
      <c r="BR94" s="34"/>
    </row>
    <row r="95" spans="1:70" s="3" customFormat="1" ht="15" x14ac:dyDescent="0.25">
      <c r="A95" s="42"/>
      <c r="B95" s="43"/>
      <c r="C95" s="44" t="s">
        <v>2288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5096</v>
      </c>
      <c r="F96" s="49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5097</v>
      </c>
      <c r="F97" s="49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BP97" s="33"/>
      <c r="BQ97" s="41"/>
      <c r="BR97" s="34"/>
    </row>
    <row r="98" spans="1:70" s="3" customFormat="1" ht="15" x14ac:dyDescent="0.25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BP98" s="33"/>
      <c r="BQ98" s="41"/>
      <c r="BR98" s="34"/>
    </row>
    <row r="99" spans="1:70" s="3" customFormat="1" ht="67.5" x14ac:dyDescent="0.25">
      <c r="A99" s="35" t="s">
        <v>196</v>
      </c>
      <c r="B99" s="36" t="s">
        <v>1923</v>
      </c>
      <c r="C99" s="432" t="s">
        <v>1924</v>
      </c>
      <c r="D99" s="432"/>
      <c r="E99" s="432"/>
      <c r="F99" s="35" t="s">
        <v>1918</v>
      </c>
      <c r="G99" s="60">
        <v>0.48499999999999999</v>
      </c>
      <c r="H99" s="39" t="s">
        <v>1925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BP99" s="33"/>
      <c r="BQ99" s="41" t="s">
        <v>1924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5098</v>
      </c>
      <c r="F100" s="49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5099</v>
      </c>
      <c r="F101" s="49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198</v>
      </c>
      <c r="B103" s="36" t="s">
        <v>1064</v>
      </c>
      <c r="C103" s="432" t="s">
        <v>1929</v>
      </c>
      <c r="D103" s="432"/>
      <c r="E103" s="432"/>
      <c r="F103" s="35" t="s">
        <v>238</v>
      </c>
      <c r="G103" s="56">
        <v>1.94</v>
      </c>
      <c r="H103" s="39" t="s">
        <v>1066</v>
      </c>
      <c r="I103" s="39" t="s">
        <v>1067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5100</v>
      </c>
      <c r="O103" s="39">
        <v>2062</v>
      </c>
      <c r="BP103" s="33"/>
      <c r="BQ103" s="41" t="s">
        <v>1929</v>
      </c>
      <c r="BR103" s="34"/>
    </row>
    <row r="104" spans="1:70" s="3" customFormat="1" ht="15" x14ac:dyDescent="0.25">
      <c r="A104" s="42"/>
      <c r="B104" s="43"/>
      <c r="C104" s="44" t="s">
        <v>5101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5102</v>
      </c>
      <c r="F105" s="49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5103</v>
      </c>
      <c r="F106" s="49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200</v>
      </c>
      <c r="B108" s="36" t="s">
        <v>812</v>
      </c>
      <c r="C108" s="432" t="s">
        <v>813</v>
      </c>
      <c r="D108" s="432"/>
      <c r="E108" s="432"/>
      <c r="F108" s="35" t="s">
        <v>238</v>
      </c>
      <c r="G108" s="56">
        <v>2.2400000000000002</v>
      </c>
      <c r="H108" s="39" t="s">
        <v>1934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5104</v>
      </c>
      <c r="O108" s="39">
        <v>428</v>
      </c>
      <c r="BP108" s="33"/>
      <c r="BQ108" s="41" t="s">
        <v>813</v>
      </c>
      <c r="BR108" s="34"/>
    </row>
    <row r="109" spans="1:70" s="3" customFormat="1" ht="15" x14ac:dyDescent="0.25">
      <c r="A109" s="42"/>
      <c r="B109" s="43"/>
      <c r="C109" s="44" t="s">
        <v>5105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5106</v>
      </c>
      <c r="F110" s="49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BP110" s="33"/>
      <c r="BQ110" s="41"/>
      <c r="BR110" s="34"/>
    </row>
    <row r="111" spans="1:70" s="3" customFormat="1" ht="15" x14ac:dyDescent="0.25">
      <c r="A111" s="47"/>
      <c r="B111" s="48"/>
      <c r="C111" s="48"/>
      <c r="D111" s="48"/>
      <c r="E111" s="49" t="s">
        <v>5107</v>
      </c>
      <c r="F111" s="49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BP112" s="33"/>
      <c r="BQ112" s="41"/>
      <c r="BR112" s="34"/>
    </row>
    <row r="113" spans="1:70" s="3" customFormat="1" ht="67.5" x14ac:dyDescent="0.25">
      <c r="A113" s="35" t="s">
        <v>202</v>
      </c>
      <c r="B113" s="36" t="s">
        <v>2963</v>
      </c>
      <c r="C113" s="432" t="s">
        <v>822</v>
      </c>
      <c r="D113" s="432"/>
      <c r="E113" s="432"/>
      <c r="F113" s="3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BP113" s="33"/>
      <c r="BQ113" s="41" t="s">
        <v>822</v>
      </c>
      <c r="BR113" s="34"/>
    </row>
    <row r="114" spans="1:70" s="3" customFormat="1" ht="67.5" x14ac:dyDescent="0.25">
      <c r="A114" s="35" t="s">
        <v>211</v>
      </c>
      <c r="B114" s="36" t="s">
        <v>849</v>
      </c>
      <c r="C114" s="432" t="s">
        <v>850</v>
      </c>
      <c r="D114" s="432"/>
      <c r="E114" s="432"/>
      <c r="F114" s="35" t="s">
        <v>520</v>
      </c>
      <c r="G114" s="38">
        <v>0.8</v>
      </c>
      <c r="H114" s="39" t="s">
        <v>1965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4130</v>
      </c>
      <c r="O114" s="39">
        <v>77</v>
      </c>
      <c r="BP114" s="33"/>
      <c r="BQ114" s="41" t="s">
        <v>850</v>
      </c>
      <c r="BR114" s="34"/>
    </row>
    <row r="115" spans="1:70" s="3" customFormat="1" ht="15" x14ac:dyDescent="0.25">
      <c r="A115" s="42"/>
      <c r="B115" s="43"/>
      <c r="C115" s="44" t="s">
        <v>5108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4131</v>
      </c>
      <c r="F116" s="49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4132</v>
      </c>
      <c r="F117" s="49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213</v>
      </c>
      <c r="B119" s="36" t="s">
        <v>2971</v>
      </c>
      <c r="C119" s="432" t="s">
        <v>1986</v>
      </c>
      <c r="D119" s="432"/>
      <c r="E119" s="432"/>
      <c r="F119" s="3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BP119" s="33"/>
      <c r="BQ119" s="41" t="s">
        <v>1986</v>
      </c>
      <c r="BR119" s="34"/>
    </row>
    <row r="120" spans="1:70" s="3" customFormat="1" ht="15" x14ac:dyDescent="0.25">
      <c r="A120" s="42"/>
      <c r="B120" s="43"/>
      <c r="C120" s="44" t="s">
        <v>5109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7.5" x14ac:dyDescent="0.25">
      <c r="A121" s="35" t="s">
        <v>215</v>
      </c>
      <c r="B121" s="36" t="s">
        <v>2964</v>
      </c>
      <c r="C121" s="432" t="s">
        <v>824</v>
      </c>
      <c r="D121" s="432"/>
      <c r="E121" s="432"/>
      <c r="F121" s="3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BP121" s="33"/>
      <c r="BQ121" s="41" t="s">
        <v>824</v>
      </c>
      <c r="BR121" s="34"/>
    </row>
    <row r="122" spans="1:70" s="3" customFormat="1" ht="67.5" x14ac:dyDescent="0.25">
      <c r="A122" s="35" t="s">
        <v>217</v>
      </c>
      <c r="B122" s="36" t="s">
        <v>2312</v>
      </c>
      <c r="C122" s="432" t="s">
        <v>1961</v>
      </c>
      <c r="D122" s="432"/>
      <c r="E122" s="432"/>
      <c r="F122" s="3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BP122" s="33"/>
      <c r="BQ122" s="41" t="s">
        <v>1961</v>
      </c>
      <c r="BR122" s="34"/>
    </row>
    <row r="123" spans="1:70" s="3" customFormat="1" ht="67.5" x14ac:dyDescent="0.25">
      <c r="A123" s="35" t="s">
        <v>219</v>
      </c>
      <c r="B123" s="36" t="s">
        <v>5110</v>
      </c>
      <c r="C123" s="432" t="s">
        <v>1787</v>
      </c>
      <c r="D123" s="432"/>
      <c r="E123" s="432"/>
      <c r="F123" s="3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BP123" s="33"/>
      <c r="BQ123" s="41" t="s">
        <v>1787</v>
      </c>
      <c r="BR123" s="34"/>
    </row>
    <row r="124" spans="1:70" s="3" customFormat="1" ht="15" x14ac:dyDescent="0.25">
      <c r="A124" s="445" t="s">
        <v>1677</v>
      </c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7"/>
      <c r="BP124" s="33"/>
      <c r="BQ124" s="41"/>
      <c r="BR124" s="34" t="s">
        <v>1677</v>
      </c>
    </row>
    <row r="125" spans="1:70" s="3" customFormat="1" ht="67.5" x14ac:dyDescent="0.25">
      <c r="A125" s="35" t="s">
        <v>221</v>
      </c>
      <c r="B125" s="36" t="s">
        <v>324</v>
      </c>
      <c r="C125" s="432" t="s">
        <v>325</v>
      </c>
      <c r="D125" s="432"/>
      <c r="E125" s="432"/>
      <c r="F125" s="35" t="s">
        <v>326</v>
      </c>
      <c r="G125" s="55">
        <v>10</v>
      </c>
      <c r="H125" s="39" t="s">
        <v>1438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BP125" s="33"/>
      <c r="BQ125" s="41" t="s">
        <v>325</v>
      </c>
      <c r="BR125" s="34"/>
    </row>
    <row r="126" spans="1:70" s="3" customFormat="1" ht="15" x14ac:dyDescent="0.25">
      <c r="A126" s="47"/>
      <c r="B126" s="48"/>
      <c r="C126" s="48"/>
      <c r="D126" s="48"/>
      <c r="E126" s="49" t="s">
        <v>3403</v>
      </c>
      <c r="F126" s="49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3404</v>
      </c>
      <c r="F127" s="49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BP128" s="33"/>
      <c r="BQ128" s="41"/>
      <c r="BR128" s="34"/>
    </row>
    <row r="129" spans="1:70" s="3" customFormat="1" ht="67.5" x14ac:dyDescent="0.25">
      <c r="A129" s="35" t="s">
        <v>230</v>
      </c>
      <c r="B129" s="36" t="s">
        <v>2937</v>
      </c>
      <c r="C129" s="432" t="s">
        <v>1681</v>
      </c>
      <c r="D129" s="432"/>
      <c r="E129" s="432"/>
      <c r="F129" s="3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BP129" s="33"/>
      <c r="BQ129" s="41" t="s">
        <v>1681</v>
      </c>
      <c r="BR129" s="34"/>
    </row>
    <row r="130" spans="1:70" s="3" customFormat="1" ht="67.5" x14ac:dyDescent="0.25">
      <c r="A130" s="35" t="s">
        <v>232</v>
      </c>
      <c r="B130" s="36" t="s">
        <v>2938</v>
      </c>
      <c r="C130" s="432" t="s">
        <v>1683</v>
      </c>
      <c r="D130" s="432"/>
      <c r="E130" s="432"/>
      <c r="F130" s="3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BP130" s="33"/>
      <c r="BQ130" s="41" t="s">
        <v>1683</v>
      </c>
      <c r="BR130" s="34"/>
    </row>
    <row r="131" spans="1:70" s="3" customFormat="1" ht="67.5" x14ac:dyDescent="0.25">
      <c r="A131" s="35" t="s">
        <v>235</v>
      </c>
      <c r="B131" s="36" t="s">
        <v>2939</v>
      </c>
      <c r="C131" s="432" t="s">
        <v>1685</v>
      </c>
      <c r="D131" s="432"/>
      <c r="E131" s="432"/>
      <c r="F131" s="3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BP131" s="33"/>
      <c r="BQ131" s="41" t="s">
        <v>1685</v>
      </c>
      <c r="BR131" s="34"/>
    </row>
    <row r="132" spans="1:70" s="3" customFormat="1" ht="15" x14ac:dyDescent="0.25">
      <c r="A132" s="445" t="s">
        <v>2974</v>
      </c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7"/>
      <c r="BP132" s="33"/>
      <c r="BQ132" s="41"/>
      <c r="BR132" s="34" t="s">
        <v>2974</v>
      </c>
    </row>
    <row r="133" spans="1:70" s="3" customFormat="1" ht="67.5" x14ac:dyDescent="0.25">
      <c r="A133" s="35" t="s">
        <v>245</v>
      </c>
      <c r="B133" s="36" t="s">
        <v>737</v>
      </c>
      <c r="C133" s="432" t="s">
        <v>738</v>
      </c>
      <c r="D133" s="432"/>
      <c r="E133" s="432"/>
      <c r="F133" s="35" t="s">
        <v>739</v>
      </c>
      <c r="G133" s="38">
        <v>5.5</v>
      </c>
      <c r="H133" s="39" t="s">
        <v>2322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5111</v>
      </c>
      <c r="O133" s="39">
        <v>2028</v>
      </c>
      <c r="BP133" s="33"/>
      <c r="BQ133" s="41" t="s">
        <v>738</v>
      </c>
      <c r="BR133" s="34"/>
    </row>
    <row r="134" spans="1:70" s="3" customFormat="1" ht="15" x14ac:dyDescent="0.25">
      <c r="A134" s="42"/>
      <c r="B134" s="43"/>
      <c r="C134" s="44" t="s">
        <v>5112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5113</v>
      </c>
      <c r="F135" s="49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5114</v>
      </c>
      <c r="F136" s="49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254</v>
      </c>
      <c r="B138" s="36" t="s">
        <v>2979</v>
      </c>
      <c r="C138" s="432" t="s">
        <v>2329</v>
      </c>
      <c r="D138" s="432"/>
      <c r="E138" s="432"/>
      <c r="F138" s="3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BP138" s="33"/>
      <c r="BQ138" s="41" t="s">
        <v>2329</v>
      </c>
      <c r="BR138" s="34"/>
    </row>
    <row r="139" spans="1:70" s="3" customFormat="1" ht="15" x14ac:dyDescent="0.25">
      <c r="A139" s="42"/>
      <c r="B139" s="43"/>
      <c r="C139" s="44" t="s">
        <v>1574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  <c r="BR139" s="34"/>
    </row>
    <row r="140" spans="1:70" s="3" customFormat="1" ht="67.5" x14ac:dyDescent="0.25">
      <c r="A140" s="35" t="s">
        <v>288</v>
      </c>
      <c r="B140" s="36" t="s">
        <v>5115</v>
      </c>
      <c r="C140" s="432" t="s">
        <v>2383</v>
      </c>
      <c r="D140" s="432"/>
      <c r="E140" s="432"/>
      <c r="F140" s="3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BP140" s="33"/>
      <c r="BQ140" s="41" t="s">
        <v>2383</v>
      </c>
      <c r="BR140" s="34"/>
    </row>
    <row r="141" spans="1:70" s="3" customFormat="1" ht="67.5" x14ac:dyDescent="0.25">
      <c r="A141" s="35" t="s">
        <v>300</v>
      </c>
      <c r="B141" s="36" t="s">
        <v>5115</v>
      </c>
      <c r="C141" s="432" t="s">
        <v>2389</v>
      </c>
      <c r="D141" s="432"/>
      <c r="E141" s="432"/>
      <c r="F141" s="3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BP141" s="33"/>
      <c r="BQ141" s="41" t="s">
        <v>2389</v>
      </c>
      <c r="BR141" s="34"/>
    </row>
    <row r="142" spans="1:70" s="3" customFormat="1" ht="67.5" x14ac:dyDescent="0.25">
      <c r="A142" s="35" t="s">
        <v>309</v>
      </c>
      <c r="B142" s="36" t="s">
        <v>5115</v>
      </c>
      <c r="C142" s="432" t="s">
        <v>2391</v>
      </c>
      <c r="D142" s="432"/>
      <c r="E142" s="432"/>
      <c r="F142" s="3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BP142" s="33"/>
      <c r="BQ142" s="41" t="s">
        <v>2391</v>
      </c>
      <c r="BR142" s="34"/>
    </row>
    <row r="143" spans="1:70" s="3" customFormat="1" ht="67.5" x14ac:dyDescent="0.25">
      <c r="A143" s="35" t="s">
        <v>323</v>
      </c>
      <c r="B143" s="36" t="s">
        <v>2450</v>
      </c>
      <c r="C143" s="432" t="s">
        <v>2451</v>
      </c>
      <c r="D143" s="432"/>
      <c r="E143" s="432"/>
      <c r="F143" s="35" t="s">
        <v>739</v>
      </c>
      <c r="G143" s="55">
        <v>2</v>
      </c>
      <c r="H143" s="39" t="s">
        <v>2452</v>
      </c>
      <c r="I143" s="39" t="s">
        <v>2453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5116</v>
      </c>
      <c r="O143" s="39">
        <v>7233</v>
      </c>
      <c r="BP143" s="33"/>
      <c r="BQ143" s="41" t="s">
        <v>2451</v>
      </c>
      <c r="BR143" s="34"/>
    </row>
    <row r="144" spans="1:70" s="3" customFormat="1" ht="15" x14ac:dyDescent="0.25">
      <c r="A144" s="42"/>
      <c r="B144" s="43"/>
      <c r="C144" s="44" t="s">
        <v>3447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47"/>
      <c r="B145" s="48"/>
      <c r="C145" s="48"/>
      <c r="D145" s="48"/>
      <c r="E145" s="49" t="s">
        <v>5117</v>
      </c>
      <c r="F145" s="49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BP145" s="33"/>
      <c r="BQ145" s="41"/>
      <c r="BR145" s="34"/>
    </row>
    <row r="146" spans="1:70" s="3" customFormat="1" ht="15" x14ac:dyDescent="0.25">
      <c r="A146" s="47"/>
      <c r="B146" s="48"/>
      <c r="C146" s="48"/>
      <c r="D146" s="48"/>
      <c r="E146" s="49" t="s">
        <v>5118</v>
      </c>
      <c r="F146" s="49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BP146" s="33"/>
      <c r="BQ146" s="41"/>
      <c r="BR146" s="34"/>
    </row>
    <row r="147" spans="1:70" s="3" customFormat="1" ht="15" x14ac:dyDescent="0.25">
      <c r="A147" s="47"/>
      <c r="B147" s="48"/>
      <c r="C147" s="48"/>
      <c r="D147" s="48"/>
      <c r="E147" s="49" t="s">
        <v>47</v>
      </c>
      <c r="F147" s="49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BP147" s="33"/>
      <c r="BQ147" s="41"/>
      <c r="BR147" s="34"/>
    </row>
    <row r="148" spans="1:70" s="3" customFormat="1" ht="67.5" x14ac:dyDescent="0.25">
      <c r="A148" s="35" t="s">
        <v>331</v>
      </c>
      <c r="B148" s="36" t="s">
        <v>2984</v>
      </c>
      <c r="C148" s="432" t="s">
        <v>2985</v>
      </c>
      <c r="D148" s="432"/>
      <c r="E148" s="432"/>
      <c r="F148" s="3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BP148" s="33"/>
      <c r="BQ148" s="41" t="s">
        <v>2985</v>
      </c>
      <c r="BR148" s="34"/>
    </row>
    <row r="149" spans="1:70" s="3" customFormat="1" ht="15" x14ac:dyDescent="0.25">
      <c r="A149" s="42"/>
      <c r="B149" s="43"/>
      <c r="C149" s="44" t="s">
        <v>3450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335</v>
      </c>
      <c r="B150" s="36" t="s">
        <v>2986</v>
      </c>
      <c r="C150" s="432" t="s">
        <v>2464</v>
      </c>
      <c r="D150" s="432"/>
      <c r="E150" s="432"/>
      <c r="F150" s="3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BP150" s="33"/>
      <c r="BQ150" s="41" t="s">
        <v>2464</v>
      </c>
      <c r="BR150" s="34"/>
    </row>
    <row r="151" spans="1:70" s="3" customFormat="1" ht="67.5" x14ac:dyDescent="0.25">
      <c r="A151" s="35" t="s">
        <v>339</v>
      </c>
      <c r="B151" s="36" t="s">
        <v>2986</v>
      </c>
      <c r="C151" s="432" t="s">
        <v>2466</v>
      </c>
      <c r="D151" s="432"/>
      <c r="E151" s="432"/>
      <c r="F151" s="3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BP151" s="33"/>
      <c r="BQ151" s="41" t="s">
        <v>2466</v>
      </c>
      <c r="BR151" s="34"/>
    </row>
    <row r="152" spans="1:70" s="3" customFormat="1" ht="67.5" x14ac:dyDescent="0.25">
      <c r="A152" s="35" t="s">
        <v>342</v>
      </c>
      <c r="B152" s="36" t="s">
        <v>2987</v>
      </c>
      <c r="C152" s="432" t="s">
        <v>2431</v>
      </c>
      <c r="D152" s="432"/>
      <c r="E152" s="432"/>
      <c r="F152" s="3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BP152" s="33"/>
      <c r="BQ152" s="41" t="s">
        <v>2431</v>
      </c>
      <c r="BR152" s="34"/>
    </row>
    <row r="153" spans="1:70" s="3" customFormat="1" ht="67.5" x14ac:dyDescent="0.25">
      <c r="A153" s="35" t="s">
        <v>350</v>
      </c>
      <c r="B153" s="36" t="s">
        <v>2987</v>
      </c>
      <c r="C153" s="432" t="s">
        <v>2433</v>
      </c>
      <c r="D153" s="432"/>
      <c r="E153" s="432"/>
      <c r="F153" s="3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BP153" s="33"/>
      <c r="BQ153" s="41" t="s">
        <v>2433</v>
      </c>
      <c r="BR153" s="34"/>
    </row>
    <row r="154" spans="1:70" s="3" customFormat="1" ht="67.5" x14ac:dyDescent="0.25">
      <c r="A154" s="35" t="s">
        <v>353</v>
      </c>
      <c r="B154" s="36" t="s">
        <v>2988</v>
      </c>
      <c r="C154" s="432" t="s">
        <v>2444</v>
      </c>
      <c r="D154" s="432"/>
      <c r="E154" s="432"/>
      <c r="F154" s="3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BP154" s="33"/>
      <c r="BQ154" s="41" t="s">
        <v>2444</v>
      </c>
      <c r="BR154" s="34"/>
    </row>
    <row r="155" spans="1:70" s="3" customFormat="1" ht="67.5" x14ac:dyDescent="0.25">
      <c r="A155" s="35" t="s">
        <v>355</v>
      </c>
      <c r="B155" s="36" t="s">
        <v>2989</v>
      </c>
      <c r="C155" s="432" t="s">
        <v>2441</v>
      </c>
      <c r="D155" s="432"/>
      <c r="E155" s="432"/>
      <c r="F155" s="3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BP155" s="33"/>
      <c r="BQ155" s="41" t="s">
        <v>2441</v>
      </c>
      <c r="BR155" s="34"/>
    </row>
    <row r="156" spans="1:70" s="3" customFormat="1" ht="67.5" x14ac:dyDescent="0.25">
      <c r="A156" s="35" t="s">
        <v>363</v>
      </c>
      <c r="B156" s="36" t="s">
        <v>324</v>
      </c>
      <c r="C156" s="432" t="s">
        <v>325</v>
      </c>
      <c r="D156" s="432"/>
      <c r="E156" s="432"/>
      <c r="F156" s="35" t="s">
        <v>326</v>
      </c>
      <c r="G156" s="55">
        <v>5</v>
      </c>
      <c r="H156" s="39" t="s">
        <v>1438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BP156" s="33"/>
      <c r="BQ156" s="41" t="s">
        <v>325</v>
      </c>
      <c r="BR156" s="34"/>
    </row>
    <row r="157" spans="1:70" s="3" customFormat="1" ht="15" x14ac:dyDescent="0.25">
      <c r="A157" s="47"/>
      <c r="B157" s="48"/>
      <c r="C157" s="48"/>
      <c r="D157" s="48"/>
      <c r="E157" s="49" t="s">
        <v>2163</v>
      </c>
      <c r="F157" s="49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2164</v>
      </c>
      <c r="F158" s="49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BP159" s="33"/>
      <c r="BQ159" s="41"/>
      <c r="BR159" s="34"/>
    </row>
    <row r="160" spans="1:70" s="3" customFormat="1" ht="67.5" x14ac:dyDescent="0.25">
      <c r="A160" s="35" t="s">
        <v>1410</v>
      </c>
      <c r="B160" s="36" t="s">
        <v>2992</v>
      </c>
      <c r="C160" s="432" t="s">
        <v>2993</v>
      </c>
      <c r="D160" s="432"/>
      <c r="E160" s="432"/>
      <c r="F160" s="3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BP160" s="33"/>
      <c r="BQ160" s="41" t="s">
        <v>2993</v>
      </c>
      <c r="BR160" s="34"/>
    </row>
    <row r="161" spans="1:70" s="3" customFormat="1" ht="15" x14ac:dyDescent="0.25">
      <c r="A161" s="445" t="s">
        <v>1695</v>
      </c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7"/>
      <c r="BP161" s="33"/>
      <c r="BQ161" s="41"/>
      <c r="BR161" s="34" t="s">
        <v>1695</v>
      </c>
    </row>
    <row r="162" spans="1:70" s="3" customFormat="1" ht="67.5" x14ac:dyDescent="0.25">
      <c r="A162" s="35" t="s">
        <v>371</v>
      </c>
      <c r="B162" s="36" t="s">
        <v>372</v>
      </c>
      <c r="C162" s="432" t="s">
        <v>373</v>
      </c>
      <c r="D162" s="432"/>
      <c r="E162" s="432"/>
      <c r="F162" s="35" t="s">
        <v>374</v>
      </c>
      <c r="G162" s="59">
        <v>0.33267999999999998</v>
      </c>
      <c r="H162" s="39" t="s">
        <v>1696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5119</v>
      </c>
      <c r="O162" s="39">
        <v>163</v>
      </c>
      <c r="BP162" s="33"/>
      <c r="BQ162" s="41" t="s">
        <v>373</v>
      </c>
      <c r="BR162" s="34"/>
    </row>
    <row r="163" spans="1:70" s="3" customFormat="1" ht="15" x14ac:dyDescent="0.25">
      <c r="A163" s="42"/>
      <c r="B163" s="43"/>
      <c r="C163" s="44" t="s">
        <v>5120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5121</v>
      </c>
      <c r="F164" s="49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BP164" s="33"/>
      <c r="BQ164" s="41"/>
      <c r="BR164" s="34"/>
    </row>
    <row r="165" spans="1:70" s="3" customFormat="1" ht="15" x14ac:dyDescent="0.25">
      <c r="A165" s="47"/>
      <c r="B165" s="48"/>
      <c r="C165" s="48"/>
      <c r="D165" s="48"/>
      <c r="E165" s="49" t="s">
        <v>5122</v>
      </c>
      <c r="F165" s="49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BP165" s="33"/>
      <c r="BQ165" s="41"/>
      <c r="BR165" s="34"/>
    </row>
    <row r="166" spans="1:70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BP166" s="33"/>
      <c r="BQ166" s="41"/>
      <c r="BR166" s="34"/>
    </row>
    <row r="167" spans="1:70" s="3" customFormat="1" ht="67.5" x14ac:dyDescent="0.25">
      <c r="A167" s="35" t="s">
        <v>381</v>
      </c>
      <c r="B167" s="36" t="s">
        <v>2999</v>
      </c>
      <c r="C167" s="432" t="s">
        <v>1704</v>
      </c>
      <c r="D167" s="432"/>
      <c r="E167" s="432"/>
      <c r="F167" s="3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BP167" s="33"/>
      <c r="BQ167" s="41" t="s">
        <v>1704</v>
      </c>
      <c r="BR167" s="34"/>
    </row>
    <row r="168" spans="1:70" s="3" customFormat="1" ht="15" x14ac:dyDescent="0.25">
      <c r="A168" s="42"/>
      <c r="B168" s="43"/>
      <c r="C168" s="44" t="s">
        <v>5123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67.5" x14ac:dyDescent="0.25">
      <c r="A169" s="35" t="s">
        <v>384</v>
      </c>
      <c r="B169" s="36" t="s">
        <v>2999</v>
      </c>
      <c r="C169" s="432" t="s">
        <v>4456</v>
      </c>
      <c r="D169" s="432"/>
      <c r="E169" s="432"/>
      <c r="F169" s="3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BP169" s="33"/>
      <c r="BQ169" s="41" t="s">
        <v>4456</v>
      </c>
      <c r="BR169" s="34"/>
    </row>
    <row r="170" spans="1:70" s="3" customFormat="1" ht="67.5" x14ac:dyDescent="0.25">
      <c r="A170" s="35" t="s">
        <v>386</v>
      </c>
      <c r="B170" s="36" t="s">
        <v>2999</v>
      </c>
      <c r="C170" s="432" t="s">
        <v>1710</v>
      </c>
      <c r="D170" s="432"/>
      <c r="E170" s="432"/>
      <c r="F170" s="3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BP170" s="33"/>
      <c r="BQ170" s="41" t="s">
        <v>1710</v>
      </c>
      <c r="BR170" s="34"/>
    </row>
    <row r="171" spans="1:70" s="3" customFormat="1" ht="67.5" x14ac:dyDescent="0.25">
      <c r="A171" s="35" t="s">
        <v>388</v>
      </c>
      <c r="B171" s="36" t="s">
        <v>5124</v>
      </c>
      <c r="C171" s="432" t="s">
        <v>5125</v>
      </c>
      <c r="D171" s="432"/>
      <c r="E171" s="432"/>
      <c r="F171" s="3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BP171" s="33"/>
      <c r="BQ171" s="41" t="s">
        <v>5125</v>
      </c>
      <c r="BR171" s="34"/>
    </row>
    <row r="172" spans="1:70" s="3" customFormat="1" ht="67.5" x14ac:dyDescent="0.25">
      <c r="A172" s="35" t="s">
        <v>391</v>
      </c>
      <c r="B172" s="36" t="s">
        <v>5126</v>
      </c>
      <c r="C172" s="432" t="s">
        <v>1740</v>
      </c>
      <c r="D172" s="432"/>
      <c r="E172" s="432"/>
      <c r="F172" s="3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BP172" s="33"/>
      <c r="BQ172" s="41" t="s">
        <v>1740</v>
      </c>
      <c r="BR172" s="34"/>
    </row>
    <row r="173" spans="1:70" s="3" customFormat="1" ht="67.5" x14ac:dyDescent="0.25">
      <c r="A173" s="35" t="s">
        <v>393</v>
      </c>
      <c r="B173" s="36" t="s">
        <v>5126</v>
      </c>
      <c r="C173" s="432" t="s">
        <v>5127</v>
      </c>
      <c r="D173" s="432"/>
      <c r="E173" s="432"/>
      <c r="F173" s="3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BP173" s="33"/>
      <c r="BQ173" s="41" t="s">
        <v>5127</v>
      </c>
      <c r="BR173" s="34"/>
    </row>
    <row r="174" spans="1:70" s="3" customFormat="1" ht="67.5" x14ac:dyDescent="0.25">
      <c r="A174" s="35" t="s">
        <v>395</v>
      </c>
      <c r="B174" s="36" t="s">
        <v>5126</v>
      </c>
      <c r="C174" s="432" t="s">
        <v>5128</v>
      </c>
      <c r="D174" s="432"/>
      <c r="E174" s="432"/>
      <c r="F174" s="3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BP174" s="33"/>
      <c r="BQ174" s="41" t="s">
        <v>5128</v>
      </c>
      <c r="BR174" s="34"/>
    </row>
    <row r="175" spans="1:70" s="3" customFormat="1" ht="67.5" x14ac:dyDescent="0.25">
      <c r="A175" s="35" t="s">
        <v>397</v>
      </c>
      <c r="B175" s="36" t="s">
        <v>1727</v>
      </c>
      <c r="C175" s="432" t="s">
        <v>1728</v>
      </c>
      <c r="D175" s="432"/>
      <c r="E175" s="432"/>
      <c r="F175" s="35" t="s">
        <v>174</v>
      </c>
      <c r="G175" s="56">
        <v>1.37</v>
      </c>
      <c r="H175" s="39" t="s">
        <v>1729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5129</v>
      </c>
      <c r="O175" s="39">
        <v>791</v>
      </c>
      <c r="BP175" s="33"/>
      <c r="BQ175" s="41" t="s">
        <v>1728</v>
      </c>
      <c r="BR175" s="34"/>
    </row>
    <row r="176" spans="1:70" s="3" customFormat="1" ht="15" x14ac:dyDescent="0.25">
      <c r="A176" s="42"/>
      <c r="B176" s="43"/>
      <c r="C176" s="44" t="s">
        <v>5130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5131</v>
      </c>
      <c r="F177" s="49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5132</v>
      </c>
      <c r="F178" s="49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399</v>
      </c>
      <c r="B180" s="36" t="s">
        <v>3035</v>
      </c>
      <c r="C180" s="432" t="s">
        <v>4377</v>
      </c>
      <c r="D180" s="432"/>
      <c r="E180" s="432"/>
      <c r="F180" s="3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BP180" s="33"/>
      <c r="BQ180" s="41" t="s">
        <v>4377</v>
      </c>
      <c r="BR180" s="34"/>
    </row>
    <row r="181" spans="1:70" s="3" customFormat="1" ht="67.5" x14ac:dyDescent="0.25">
      <c r="A181" s="35" t="s">
        <v>401</v>
      </c>
      <c r="B181" s="36" t="s">
        <v>3035</v>
      </c>
      <c r="C181" s="432" t="s">
        <v>5133</v>
      </c>
      <c r="D181" s="432"/>
      <c r="E181" s="432"/>
      <c r="F181" s="3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BP181" s="33"/>
      <c r="BQ181" s="41" t="s">
        <v>5133</v>
      </c>
      <c r="BR181" s="34"/>
    </row>
    <row r="182" spans="1:70" s="3" customFormat="1" ht="67.5" x14ac:dyDescent="0.25">
      <c r="A182" s="35" t="s">
        <v>403</v>
      </c>
      <c r="B182" s="36" t="s">
        <v>5134</v>
      </c>
      <c r="C182" s="432" t="s">
        <v>1782</v>
      </c>
      <c r="D182" s="432"/>
      <c r="E182" s="432"/>
      <c r="F182" s="3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BP182" s="33"/>
      <c r="BQ182" s="41" t="s">
        <v>1782</v>
      </c>
      <c r="BR182" s="34"/>
    </row>
    <row r="183" spans="1:70" s="3" customFormat="1" ht="67.5" x14ac:dyDescent="0.25">
      <c r="A183" s="35" t="s">
        <v>405</v>
      </c>
      <c r="B183" s="36" t="s">
        <v>5134</v>
      </c>
      <c r="C183" s="432" t="s">
        <v>1783</v>
      </c>
      <c r="D183" s="432"/>
      <c r="E183" s="432"/>
      <c r="F183" s="3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BP183" s="33"/>
      <c r="BQ183" s="41" t="s">
        <v>1783</v>
      </c>
      <c r="BR183" s="34"/>
    </row>
    <row r="184" spans="1:70" s="3" customFormat="1" ht="67.5" x14ac:dyDescent="0.25">
      <c r="A184" s="35" t="s">
        <v>407</v>
      </c>
      <c r="B184" s="36" t="s">
        <v>5134</v>
      </c>
      <c r="C184" s="432" t="s">
        <v>5135</v>
      </c>
      <c r="D184" s="432"/>
      <c r="E184" s="432"/>
      <c r="F184" s="3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BP184" s="33"/>
      <c r="BQ184" s="41" t="s">
        <v>5135</v>
      </c>
      <c r="BR184" s="34"/>
    </row>
    <row r="185" spans="1:70" s="3" customFormat="1" ht="67.5" x14ac:dyDescent="0.25">
      <c r="A185" s="35" t="s">
        <v>409</v>
      </c>
      <c r="B185" s="36" t="s">
        <v>5134</v>
      </c>
      <c r="C185" s="432" t="s">
        <v>5136</v>
      </c>
      <c r="D185" s="432"/>
      <c r="E185" s="432"/>
      <c r="F185" s="3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BP185" s="33"/>
      <c r="BQ185" s="41" t="s">
        <v>5136</v>
      </c>
      <c r="BR185" s="34"/>
    </row>
    <row r="186" spans="1:70" s="3" customFormat="1" ht="67.5" x14ac:dyDescent="0.25">
      <c r="A186" s="35" t="s">
        <v>411</v>
      </c>
      <c r="B186" s="36" t="s">
        <v>5134</v>
      </c>
      <c r="C186" s="432" t="s">
        <v>5137</v>
      </c>
      <c r="D186" s="432"/>
      <c r="E186" s="432"/>
      <c r="F186" s="3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BP186" s="33"/>
      <c r="BQ186" s="41" t="s">
        <v>5137</v>
      </c>
      <c r="BR186" s="34"/>
    </row>
    <row r="187" spans="1:70" s="3" customFormat="1" ht="67.5" x14ac:dyDescent="0.25">
      <c r="A187" s="35" t="s">
        <v>413</v>
      </c>
      <c r="B187" s="36" t="s">
        <v>5134</v>
      </c>
      <c r="C187" s="432" t="s">
        <v>5138</v>
      </c>
      <c r="D187" s="432"/>
      <c r="E187" s="432"/>
      <c r="F187" s="3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BP187" s="33"/>
      <c r="BQ187" s="41" t="s">
        <v>5138</v>
      </c>
      <c r="BR187" s="34"/>
    </row>
    <row r="188" spans="1:70" s="3" customFormat="1" ht="67.5" x14ac:dyDescent="0.25">
      <c r="A188" s="35" t="s">
        <v>415</v>
      </c>
      <c r="B188" s="36" t="s">
        <v>5134</v>
      </c>
      <c r="C188" s="432" t="s">
        <v>5139</v>
      </c>
      <c r="D188" s="432"/>
      <c r="E188" s="432"/>
      <c r="F188" s="3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BP188" s="33"/>
      <c r="BQ188" s="41" t="s">
        <v>5139</v>
      </c>
      <c r="BR188" s="34"/>
    </row>
    <row r="189" spans="1:70" s="3" customFormat="1" ht="67.5" x14ac:dyDescent="0.25">
      <c r="A189" s="35" t="s">
        <v>417</v>
      </c>
      <c r="B189" s="36" t="s">
        <v>2942</v>
      </c>
      <c r="C189" s="432" t="s">
        <v>2771</v>
      </c>
      <c r="D189" s="432"/>
      <c r="E189" s="432"/>
      <c r="F189" s="3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BP189" s="33"/>
      <c r="BQ189" s="41" t="s">
        <v>2771</v>
      </c>
      <c r="BR189" s="34"/>
    </row>
    <row r="190" spans="1:70" s="3" customFormat="1" ht="67.5" x14ac:dyDescent="0.25">
      <c r="A190" s="35" t="s">
        <v>426</v>
      </c>
      <c r="B190" s="36" t="s">
        <v>1757</v>
      </c>
      <c r="C190" s="432" t="s">
        <v>1758</v>
      </c>
      <c r="D190" s="432"/>
      <c r="E190" s="432"/>
      <c r="F190" s="35" t="s">
        <v>238</v>
      </c>
      <c r="G190" s="38">
        <v>2.5</v>
      </c>
      <c r="H190" s="39" t="s">
        <v>1759</v>
      </c>
      <c r="I190" s="39" t="s">
        <v>1760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5140</v>
      </c>
      <c r="O190" s="39">
        <v>12906</v>
      </c>
      <c r="BP190" s="33"/>
      <c r="BQ190" s="41" t="s">
        <v>1758</v>
      </c>
      <c r="BR190" s="34"/>
    </row>
    <row r="191" spans="1:70" s="3" customFormat="1" ht="15" x14ac:dyDescent="0.25">
      <c r="A191" s="42"/>
      <c r="B191" s="43"/>
      <c r="C191" s="44" t="s">
        <v>4367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5141</v>
      </c>
      <c r="F192" s="49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5142</v>
      </c>
      <c r="F193" s="49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BP194" s="33"/>
      <c r="BQ194" s="41"/>
      <c r="BR194" s="34"/>
    </row>
    <row r="195" spans="1:70" s="3" customFormat="1" ht="67.5" x14ac:dyDescent="0.25">
      <c r="A195" s="35" t="s">
        <v>428</v>
      </c>
      <c r="B195" s="36" t="s">
        <v>5143</v>
      </c>
      <c r="C195" s="432" t="s">
        <v>2776</v>
      </c>
      <c r="D195" s="432"/>
      <c r="E195" s="432"/>
      <c r="F195" s="3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BP195" s="33"/>
      <c r="BQ195" s="41" t="s">
        <v>2776</v>
      </c>
      <c r="BR195" s="34"/>
    </row>
    <row r="196" spans="1:70" s="3" customFormat="1" ht="15" x14ac:dyDescent="0.25">
      <c r="A196" s="42"/>
      <c r="B196" s="43"/>
      <c r="C196" s="44" t="s">
        <v>2104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434</v>
      </c>
      <c r="B197" s="36" t="s">
        <v>5144</v>
      </c>
      <c r="C197" s="432" t="s">
        <v>1774</v>
      </c>
      <c r="D197" s="432"/>
      <c r="E197" s="432"/>
      <c r="F197" s="35" t="s">
        <v>1775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BP197" s="33"/>
      <c r="BQ197" s="41" t="s">
        <v>1774</v>
      </c>
      <c r="BR197" s="34"/>
    </row>
    <row r="198" spans="1:70" s="3" customFormat="1" ht="67.5" x14ac:dyDescent="0.25">
      <c r="A198" s="35" t="s">
        <v>438</v>
      </c>
      <c r="B198" s="36" t="s">
        <v>5145</v>
      </c>
      <c r="C198" s="432" t="s">
        <v>2779</v>
      </c>
      <c r="D198" s="432"/>
      <c r="E198" s="432"/>
      <c r="F198" s="3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BP198" s="33"/>
      <c r="BQ198" s="41" t="s">
        <v>2779</v>
      </c>
      <c r="BR198" s="34"/>
    </row>
    <row r="199" spans="1:70" s="3" customFormat="1" ht="67.5" x14ac:dyDescent="0.25">
      <c r="A199" s="35" t="s">
        <v>1457</v>
      </c>
      <c r="B199" s="36" t="s">
        <v>5145</v>
      </c>
      <c r="C199" s="432" t="s">
        <v>1784</v>
      </c>
      <c r="D199" s="432"/>
      <c r="E199" s="432"/>
      <c r="F199" s="3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BP199" s="33"/>
      <c r="BQ199" s="41" t="s">
        <v>1784</v>
      </c>
      <c r="BR199" s="34"/>
    </row>
    <row r="200" spans="1:70" s="3" customFormat="1" ht="67.5" x14ac:dyDescent="0.25">
      <c r="A200" s="35" t="s">
        <v>450</v>
      </c>
      <c r="B200" s="36" t="s">
        <v>5145</v>
      </c>
      <c r="C200" s="432" t="s">
        <v>3258</v>
      </c>
      <c r="D200" s="432"/>
      <c r="E200" s="432"/>
      <c r="F200" s="3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BP200" s="33"/>
      <c r="BQ200" s="41" t="s">
        <v>3258</v>
      </c>
      <c r="BR200" s="34"/>
    </row>
    <row r="201" spans="1:70" s="3" customFormat="1" ht="67.5" x14ac:dyDescent="0.25">
      <c r="A201" s="35" t="s">
        <v>1708</v>
      </c>
      <c r="B201" s="36" t="s">
        <v>5146</v>
      </c>
      <c r="C201" s="432" t="s">
        <v>5147</v>
      </c>
      <c r="D201" s="432"/>
      <c r="E201" s="432"/>
      <c r="F201" s="3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BP201" s="33"/>
      <c r="BQ201" s="41" t="s">
        <v>5147</v>
      </c>
      <c r="BR201" s="34"/>
    </row>
    <row r="202" spans="1:70" s="3" customFormat="1" ht="67.5" x14ac:dyDescent="0.25">
      <c r="A202" s="35" t="s">
        <v>462</v>
      </c>
      <c r="B202" s="36" t="s">
        <v>5145</v>
      </c>
      <c r="C202" s="432" t="s">
        <v>5148</v>
      </c>
      <c r="D202" s="432"/>
      <c r="E202" s="432"/>
      <c r="F202" s="3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BP202" s="33"/>
      <c r="BQ202" s="41" t="s">
        <v>5148</v>
      </c>
      <c r="BR202" s="34"/>
    </row>
    <row r="203" spans="1:70" s="3" customFormat="1" ht="67.5" x14ac:dyDescent="0.25">
      <c r="A203" s="35" t="s">
        <v>464</v>
      </c>
      <c r="B203" s="36" t="s">
        <v>5145</v>
      </c>
      <c r="C203" s="432" t="s">
        <v>3058</v>
      </c>
      <c r="D203" s="432"/>
      <c r="E203" s="432"/>
      <c r="F203" s="3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BP203" s="33"/>
      <c r="BQ203" s="41" t="s">
        <v>3058</v>
      </c>
      <c r="BR203" s="34"/>
    </row>
    <row r="204" spans="1:70" s="3" customFormat="1" ht="67.5" x14ac:dyDescent="0.25">
      <c r="A204" s="35" t="s">
        <v>466</v>
      </c>
      <c r="B204" s="36" t="s">
        <v>5145</v>
      </c>
      <c r="C204" s="432" t="s">
        <v>3059</v>
      </c>
      <c r="D204" s="432"/>
      <c r="E204" s="432"/>
      <c r="F204" s="3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BP204" s="33"/>
      <c r="BQ204" s="41" t="s">
        <v>3059</v>
      </c>
      <c r="BR204" s="34"/>
    </row>
    <row r="205" spans="1:70" s="3" customFormat="1" ht="67.5" x14ac:dyDescent="0.25">
      <c r="A205" s="35" t="s">
        <v>469</v>
      </c>
      <c r="B205" s="36" t="s">
        <v>5134</v>
      </c>
      <c r="C205" s="432" t="s">
        <v>5136</v>
      </c>
      <c r="D205" s="432"/>
      <c r="E205" s="432"/>
      <c r="F205" s="3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BP205" s="33"/>
      <c r="BQ205" s="41" t="s">
        <v>5136</v>
      </c>
      <c r="BR205" s="34"/>
    </row>
    <row r="206" spans="1:70" s="3" customFormat="1" ht="15" x14ac:dyDescent="0.25">
      <c r="A206" s="445" t="s">
        <v>1823</v>
      </c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7"/>
      <c r="BP206" s="33"/>
      <c r="BQ206" s="41"/>
      <c r="BR206" s="34" t="s">
        <v>1823</v>
      </c>
    </row>
    <row r="207" spans="1:70" s="3" customFormat="1" ht="67.5" x14ac:dyDescent="0.25">
      <c r="A207" s="35" t="s">
        <v>478</v>
      </c>
      <c r="B207" s="36" t="s">
        <v>372</v>
      </c>
      <c r="C207" s="432" t="s">
        <v>373</v>
      </c>
      <c r="D207" s="432"/>
      <c r="E207" s="432"/>
      <c r="F207" s="35" t="s">
        <v>374</v>
      </c>
      <c r="G207" s="58">
        <v>0.4098</v>
      </c>
      <c r="H207" s="39" t="s">
        <v>1696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5149</v>
      </c>
      <c r="O207" s="39">
        <v>201</v>
      </c>
      <c r="BP207" s="33"/>
      <c r="BQ207" s="41" t="s">
        <v>373</v>
      </c>
      <c r="BR207" s="34"/>
    </row>
    <row r="208" spans="1:70" s="3" customFormat="1" ht="15" x14ac:dyDescent="0.25">
      <c r="A208" s="42"/>
      <c r="B208" s="43"/>
      <c r="C208" s="44" t="s">
        <v>5150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5151</v>
      </c>
      <c r="F209" s="49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5152</v>
      </c>
      <c r="F210" s="49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BP211" s="33"/>
      <c r="BQ211" s="41"/>
      <c r="BR211" s="34"/>
    </row>
    <row r="212" spans="1:70" s="3" customFormat="1" ht="67.5" x14ac:dyDescent="0.25">
      <c r="A212" s="35" t="s">
        <v>480</v>
      </c>
      <c r="B212" s="36" t="s">
        <v>2999</v>
      </c>
      <c r="C212" s="432" t="s">
        <v>3872</v>
      </c>
      <c r="D212" s="432"/>
      <c r="E212" s="432"/>
      <c r="F212" s="3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BP212" s="33"/>
      <c r="BQ212" s="41" t="s">
        <v>3872</v>
      </c>
      <c r="BR212" s="34"/>
    </row>
    <row r="213" spans="1:70" s="3" customFormat="1" ht="15" x14ac:dyDescent="0.25">
      <c r="A213" s="42"/>
      <c r="B213" s="43"/>
      <c r="C213" s="44" t="s">
        <v>5123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67.5" x14ac:dyDescent="0.25">
      <c r="A214" s="35" t="s">
        <v>482</v>
      </c>
      <c r="B214" s="36" t="s">
        <v>5126</v>
      </c>
      <c r="C214" s="432" t="s">
        <v>3030</v>
      </c>
      <c r="D214" s="432"/>
      <c r="E214" s="432"/>
      <c r="F214" s="3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BP214" s="33"/>
      <c r="BQ214" s="41" t="s">
        <v>3030</v>
      </c>
      <c r="BR214" s="34"/>
    </row>
    <row r="215" spans="1:70" s="3" customFormat="1" ht="67.5" x14ac:dyDescent="0.25">
      <c r="A215" s="35" t="s">
        <v>484</v>
      </c>
      <c r="B215" s="36" t="s">
        <v>5126</v>
      </c>
      <c r="C215" s="432" t="s">
        <v>4296</v>
      </c>
      <c r="D215" s="432"/>
      <c r="E215" s="432"/>
      <c r="F215" s="3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BP215" s="33"/>
      <c r="BQ215" s="41" t="s">
        <v>4296</v>
      </c>
      <c r="BR215" s="34"/>
    </row>
    <row r="216" spans="1:70" s="3" customFormat="1" ht="67.5" x14ac:dyDescent="0.25">
      <c r="A216" s="35" t="s">
        <v>486</v>
      </c>
      <c r="B216" s="36" t="s">
        <v>5146</v>
      </c>
      <c r="C216" s="432" t="s">
        <v>5153</v>
      </c>
      <c r="D216" s="432"/>
      <c r="E216" s="432"/>
      <c r="F216" s="3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BP216" s="33"/>
      <c r="BQ216" s="41" t="s">
        <v>5153</v>
      </c>
      <c r="BR216" s="34"/>
    </row>
    <row r="217" spans="1:70" s="3" customFormat="1" ht="67.5" x14ac:dyDescent="0.25">
      <c r="A217" s="35" t="s">
        <v>487</v>
      </c>
      <c r="B217" s="36" t="s">
        <v>5126</v>
      </c>
      <c r="C217" s="432" t="s">
        <v>5154</v>
      </c>
      <c r="D217" s="432"/>
      <c r="E217" s="432"/>
      <c r="F217" s="3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BP217" s="33"/>
      <c r="BQ217" s="41" t="s">
        <v>5154</v>
      </c>
      <c r="BR217" s="34"/>
    </row>
    <row r="218" spans="1:70" s="3" customFormat="1" ht="67.5" x14ac:dyDescent="0.25">
      <c r="A218" s="35" t="s">
        <v>488</v>
      </c>
      <c r="B218" s="36" t="s">
        <v>5126</v>
      </c>
      <c r="C218" s="432" t="s">
        <v>5155</v>
      </c>
      <c r="D218" s="432"/>
      <c r="E218" s="432"/>
      <c r="F218" s="3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BP218" s="33"/>
      <c r="BQ218" s="41" t="s">
        <v>5155</v>
      </c>
      <c r="BR218" s="34"/>
    </row>
    <row r="219" spans="1:70" s="3" customFormat="1" ht="67.5" x14ac:dyDescent="0.25">
      <c r="A219" s="35" t="s">
        <v>490</v>
      </c>
      <c r="B219" s="36" t="s">
        <v>5126</v>
      </c>
      <c r="C219" s="432" t="s">
        <v>5156</v>
      </c>
      <c r="D219" s="432"/>
      <c r="E219" s="432"/>
      <c r="F219" s="3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BP219" s="33"/>
      <c r="BQ219" s="41" t="s">
        <v>5156</v>
      </c>
      <c r="BR219" s="34"/>
    </row>
    <row r="220" spans="1:70" s="3" customFormat="1" ht="67.5" x14ac:dyDescent="0.25">
      <c r="A220" s="35" t="s">
        <v>492</v>
      </c>
      <c r="B220" s="36" t="s">
        <v>1727</v>
      </c>
      <c r="C220" s="432" t="s">
        <v>1728</v>
      </c>
      <c r="D220" s="432"/>
      <c r="E220" s="432"/>
      <c r="F220" s="35" t="s">
        <v>174</v>
      </c>
      <c r="G220" s="38">
        <v>2.4</v>
      </c>
      <c r="H220" s="39" t="s">
        <v>1729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5157</v>
      </c>
      <c r="O220" s="39">
        <v>1387</v>
      </c>
      <c r="BP220" s="33"/>
      <c r="BQ220" s="41" t="s">
        <v>1728</v>
      </c>
      <c r="BR220" s="34"/>
    </row>
    <row r="221" spans="1:70" s="3" customFormat="1" ht="15" x14ac:dyDescent="0.25">
      <c r="A221" s="42"/>
      <c r="B221" s="43"/>
      <c r="C221" s="44" t="s">
        <v>5158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5159</v>
      </c>
      <c r="F222" s="49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5160</v>
      </c>
      <c r="F223" s="49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493</v>
      </c>
      <c r="B225" s="36" t="s">
        <v>3035</v>
      </c>
      <c r="C225" s="432" t="s">
        <v>5161</v>
      </c>
      <c r="D225" s="432"/>
      <c r="E225" s="432"/>
      <c r="F225" s="3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BP225" s="33"/>
      <c r="BQ225" s="41" t="s">
        <v>5161</v>
      </c>
      <c r="BR225" s="34"/>
    </row>
    <row r="226" spans="1:70" s="3" customFormat="1" ht="67.5" x14ac:dyDescent="0.25">
      <c r="A226" s="35" t="s">
        <v>494</v>
      </c>
      <c r="B226" s="36" t="s">
        <v>3035</v>
      </c>
      <c r="C226" s="432" t="s">
        <v>5162</v>
      </c>
      <c r="D226" s="432"/>
      <c r="E226" s="432"/>
      <c r="F226" s="3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BP226" s="33"/>
      <c r="BQ226" s="41" t="s">
        <v>5162</v>
      </c>
      <c r="BR226" s="34"/>
    </row>
    <row r="227" spans="1:70" s="3" customFormat="1" ht="67.5" x14ac:dyDescent="0.25">
      <c r="A227" s="35" t="s">
        <v>495</v>
      </c>
      <c r="B227" s="36" t="s">
        <v>5134</v>
      </c>
      <c r="C227" s="432" t="s">
        <v>1782</v>
      </c>
      <c r="D227" s="432"/>
      <c r="E227" s="432"/>
      <c r="F227" s="3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BP227" s="33"/>
      <c r="BQ227" s="41" t="s">
        <v>1782</v>
      </c>
      <c r="BR227" s="34"/>
    </row>
    <row r="228" spans="1:70" s="3" customFormat="1" ht="67.5" x14ac:dyDescent="0.25">
      <c r="A228" s="35" t="s">
        <v>496</v>
      </c>
      <c r="B228" s="36" t="s">
        <v>5134</v>
      </c>
      <c r="C228" s="432" t="s">
        <v>1783</v>
      </c>
      <c r="D228" s="432"/>
      <c r="E228" s="432"/>
      <c r="F228" s="3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BP228" s="33"/>
      <c r="BQ228" s="41" t="s">
        <v>1783</v>
      </c>
      <c r="BR228" s="34"/>
    </row>
    <row r="229" spans="1:70" s="3" customFormat="1" ht="67.5" x14ac:dyDescent="0.25">
      <c r="A229" s="35" t="s">
        <v>498</v>
      </c>
      <c r="B229" s="36" t="s">
        <v>5134</v>
      </c>
      <c r="C229" s="432" t="s">
        <v>5135</v>
      </c>
      <c r="D229" s="432"/>
      <c r="E229" s="432"/>
      <c r="F229" s="3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BP229" s="33"/>
      <c r="BQ229" s="41" t="s">
        <v>5135</v>
      </c>
      <c r="BR229" s="34"/>
    </row>
    <row r="230" spans="1:70" s="3" customFormat="1" ht="67.5" x14ac:dyDescent="0.25">
      <c r="A230" s="35" t="s">
        <v>500</v>
      </c>
      <c r="B230" s="36" t="s">
        <v>5134</v>
      </c>
      <c r="C230" s="432" t="s">
        <v>5136</v>
      </c>
      <c r="D230" s="432"/>
      <c r="E230" s="432"/>
      <c r="F230" s="3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BP230" s="33"/>
      <c r="BQ230" s="41" t="s">
        <v>5136</v>
      </c>
      <c r="BR230" s="34"/>
    </row>
    <row r="231" spans="1:70" s="3" customFormat="1" ht="67.5" x14ac:dyDescent="0.25">
      <c r="A231" s="35" t="s">
        <v>502</v>
      </c>
      <c r="B231" s="36" t="s">
        <v>5134</v>
      </c>
      <c r="C231" s="432" t="s">
        <v>5137</v>
      </c>
      <c r="D231" s="432"/>
      <c r="E231" s="432"/>
      <c r="F231" s="3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BP231" s="33"/>
      <c r="BQ231" s="41" t="s">
        <v>5137</v>
      </c>
      <c r="BR231" s="34"/>
    </row>
    <row r="232" spans="1:70" s="3" customFormat="1" ht="67.5" x14ac:dyDescent="0.25">
      <c r="A232" s="35" t="s">
        <v>504</v>
      </c>
      <c r="B232" s="36" t="s">
        <v>5134</v>
      </c>
      <c r="C232" s="432" t="s">
        <v>5138</v>
      </c>
      <c r="D232" s="432"/>
      <c r="E232" s="432"/>
      <c r="F232" s="3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BP232" s="33"/>
      <c r="BQ232" s="41" t="s">
        <v>5138</v>
      </c>
      <c r="BR232" s="34"/>
    </row>
    <row r="233" spans="1:70" s="3" customFormat="1" ht="67.5" x14ac:dyDescent="0.25">
      <c r="A233" s="35" t="s">
        <v>506</v>
      </c>
      <c r="B233" s="36" t="s">
        <v>5134</v>
      </c>
      <c r="C233" s="432" t="s">
        <v>5139</v>
      </c>
      <c r="D233" s="432"/>
      <c r="E233" s="432"/>
      <c r="F233" s="3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BP233" s="33"/>
      <c r="BQ233" s="41" t="s">
        <v>5139</v>
      </c>
      <c r="BR233" s="34"/>
    </row>
    <row r="234" spans="1:70" s="3" customFormat="1" ht="15" x14ac:dyDescent="0.25">
      <c r="A234" s="445" t="s">
        <v>5163</v>
      </c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7"/>
      <c r="BP234" s="33"/>
      <c r="BQ234" s="41"/>
      <c r="BR234" s="34" t="s">
        <v>5163</v>
      </c>
    </row>
    <row r="235" spans="1:70" s="3" customFormat="1" ht="67.5" x14ac:dyDescent="0.25">
      <c r="A235" s="35" t="s">
        <v>508</v>
      </c>
      <c r="B235" s="36" t="s">
        <v>1757</v>
      </c>
      <c r="C235" s="432" t="s">
        <v>1758</v>
      </c>
      <c r="D235" s="432"/>
      <c r="E235" s="432"/>
      <c r="F235" s="35" t="s">
        <v>238</v>
      </c>
      <c r="G235" s="55">
        <v>5</v>
      </c>
      <c r="H235" s="39" t="s">
        <v>1759</v>
      </c>
      <c r="I235" s="39" t="s">
        <v>1760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5164</v>
      </c>
      <c r="O235" s="39">
        <v>25810</v>
      </c>
      <c r="BP235" s="33"/>
      <c r="BQ235" s="41" t="s">
        <v>1758</v>
      </c>
      <c r="BR235" s="34"/>
    </row>
    <row r="236" spans="1:70" s="3" customFormat="1" ht="15" x14ac:dyDescent="0.25">
      <c r="A236" s="42"/>
      <c r="B236" s="43"/>
      <c r="C236" s="44" t="s">
        <v>4448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5165</v>
      </c>
      <c r="F237" s="49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5166</v>
      </c>
      <c r="F238" s="49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510</v>
      </c>
      <c r="B240" s="36" t="s">
        <v>5143</v>
      </c>
      <c r="C240" s="432" t="s">
        <v>2776</v>
      </c>
      <c r="D240" s="432"/>
      <c r="E240" s="432"/>
      <c r="F240" s="3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BP240" s="33"/>
      <c r="BQ240" s="41" t="s">
        <v>2776</v>
      </c>
      <c r="BR240" s="34"/>
    </row>
    <row r="241" spans="1:72" s="3" customFormat="1" ht="15" x14ac:dyDescent="0.25">
      <c r="A241" s="42"/>
      <c r="B241" s="43"/>
      <c r="C241" s="44" t="s">
        <v>4451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2" s="3" customFormat="1" ht="67.5" x14ac:dyDescent="0.25">
      <c r="A242" s="35" t="s">
        <v>511</v>
      </c>
      <c r="B242" s="36" t="s">
        <v>5144</v>
      </c>
      <c r="C242" s="432" t="s">
        <v>1774</v>
      </c>
      <c r="D242" s="432"/>
      <c r="E242" s="432"/>
      <c r="F242" s="35" t="s">
        <v>1775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BP242" s="33"/>
      <c r="BQ242" s="41" t="s">
        <v>1774</v>
      </c>
      <c r="BR242" s="34"/>
    </row>
    <row r="243" spans="1:72" s="3" customFormat="1" ht="67.5" x14ac:dyDescent="0.25">
      <c r="A243" s="35" t="s">
        <v>515</v>
      </c>
      <c r="B243" s="36" t="s">
        <v>5145</v>
      </c>
      <c r="C243" s="432" t="s">
        <v>5167</v>
      </c>
      <c r="D243" s="432"/>
      <c r="E243" s="432"/>
      <c r="F243" s="3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BP243" s="33"/>
      <c r="BQ243" s="41" t="s">
        <v>5167</v>
      </c>
      <c r="BR243" s="34"/>
    </row>
    <row r="244" spans="1:72" s="3" customFormat="1" ht="67.5" x14ac:dyDescent="0.25">
      <c r="A244" s="35" t="s">
        <v>517</v>
      </c>
      <c r="B244" s="36" t="s">
        <v>5145</v>
      </c>
      <c r="C244" s="432" t="s">
        <v>1784</v>
      </c>
      <c r="D244" s="432"/>
      <c r="E244" s="432"/>
      <c r="F244" s="3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BP244" s="33"/>
      <c r="BQ244" s="41" t="s">
        <v>1784</v>
      </c>
      <c r="BR244" s="34"/>
    </row>
    <row r="245" spans="1:72" s="3" customFormat="1" ht="67.5" x14ac:dyDescent="0.25">
      <c r="A245" s="35" t="s">
        <v>522</v>
      </c>
      <c r="B245" s="36" t="s">
        <v>5126</v>
      </c>
      <c r="C245" s="432" t="s">
        <v>5168</v>
      </c>
      <c r="D245" s="432"/>
      <c r="E245" s="432"/>
      <c r="F245" s="3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BP245" s="33"/>
      <c r="BQ245" s="41" t="s">
        <v>5168</v>
      </c>
      <c r="BR245" s="34"/>
    </row>
    <row r="246" spans="1:72" s="3" customFormat="1" ht="67.5" x14ac:dyDescent="0.25">
      <c r="A246" s="35" t="s">
        <v>1785</v>
      </c>
      <c r="B246" s="36" t="s">
        <v>5169</v>
      </c>
      <c r="C246" s="432" t="s">
        <v>5170</v>
      </c>
      <c r="D246" s="432"/>
      <c r="E246" s="432"/>
      <c r="F246" s="3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BP246" s="33"/>
      <c r="BQ246" s="41" t="s">
        <v>5170</v>
      </c>
      <c r="BR246" s="34"/>
    </row>
    <row r="247" spans="1:72" s="3" customFormat="1" ht="67.5" x14ac:dyDescent="0.25">
      <c r="A247" s="35" t="s">
        <v>529</v>
      </c>
      <c r="B247" s="36" t="s">
        <v>5145</v>
      </c>
      <c r="C247" s="432" t="s">
        <v>5148</v>
      </c>
      <c r="D247" s="432"/>
      <c r="E247" s="432"/>
      <c r="F247" s="3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BP247" s="33"/>
      <c r="BQ247" s="41" t="s">
        <v>5148</v>
      </c>
      <c r="BR247" s="34"/>
    </row>
    <row r="248" spans="1:72" s="3" customFormat="1" ht="67.5" x14ac:dyDescent="0.25">
      <c r="A248" s="35" t="s">
        <v>531</v>
      </c>
      <c r="B248" s="36" t="s">
        <v>5145</v>
      </c>
      <c r="C248" s="432" t="s">
        <v>3058</v>
      </c>
      <c r="D248" s="432"/>
      <c r="E248" s="432"/>
      <c r="F248" s="3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BP248" s="33"/>
      <c r="BQ248" s="41" t="s">
        <v>3058</v>
      </c>
      <c r="BR248" s="34"/>
    </row>
    <row r="249" spans="1:72" s="3" customFormat="1" ht="67.5" x14ac:dyDescent="0.25">
      <c r="A249" s="35" t="s">
        <v>533</v>
      </c>
      <c r="B249" s="36" t="s">
        <v>5145</v>
      </c>
      <c r="C249" s="432" t="s">
        <v>3059</v>
      </c>
      <c r="D249" s="432"/>
      <c r="E249" s="432"/>
      <c r="F249" s="3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BP249" s="33"/>
      <c r="BQ249" s="41" t="s">
        <v>3059</v>
      </c>
      <c r="BR249" s="34"/>
    </row>
    <row r="250" spans="1:72" s="3" customFormat="1" ht="67.5" x14ac:dyDescent="0.25">
      <c r="A250" s="35" t="s">
        <v>541</v>
      </c>
      <c r="B250" s="36" t="s">
        <v>5145</v>
      </c>
      <c r="C250" s="432" t="s">
        <v>5136</v>
      </c>
      <c r="D250" s="432"/>
      <c r="E250" s="432"/>
      <c r="F250" s="3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BP250" s="33"/>
      <c r="BQ250" s="41" t="s">
        <v>5136</v>
      </c>
      <c r="BR250" s="34"/>
    </row>
    <row r="251" spans="1:72" s="3" customFormat="1" ht="22.5" x14ac:dyDescent="0.25">
      <c r="A251" s="440" t="s">
        <v>938</v>
      </c>
      <c r="B251" s="441"/>
      <c r="C251" s="441"/>
      <c r="D251" s="441"/>
      <c r="E251" s="441"/>
      <c r="F251" s="441"/>
      <c r="G251" s="441"/>
      <c r="H251" s="441"/>
      <c r="I251" s="441"/>
      <c r="J251" s="441"/>
      <c r="K251" s="442"/>
      <c r="L251" s="39">
        <v>11355111</v>
      </c>
      <c r="M251" s="39">
        <v>466015</v>
      </c>
      <c r="N251" s="39" t="s">
        <v>5171</v>
      </c>
      <c r="O251" s="39">
        <v>10439973</v>
      </c>
      <c r="BS251" s="41" t="s">
        <v>938</v>
      </c>
    </row>
    <row r="252" spans="1:72" s="3" customFormat="1" ht="15" x14ac:dyDescent="0.25">
      <c r="A252" s="440" t="s">
        <v>940</v>
      </c>
      <c r="B252" s="441"/>
      <c r="C252" s="441"/>
      <c r="D252" s="441"/>
      <c r="E252" s="441"/>
      <c r="F252" s="441"/>
      <c r="G252" s="441"/>
      <c r="H252" s="441"/>
      <c r="I252" s="441"/>
      <c r="J252" s="441"/>
      <c r="K252" s="442"/>
      <c r="L252" s="39">
        <v>465949</v>
      </c>
      <c r="M252" s="39"/>
      <c r="N252" s="39"/>
      <c r="O252" s="39"/>
      <c r="BS252" s="41" t="s">
        <v>940</v>
      </c>
    </row>
    <row r="253" spans="1:72" s="3" customFormat="1" ht="15" x14ac:dyDescent="0.25">
      <c r="A253" s="437" t="s">
        <v>941</v>
      </c>
      <c r="B253" s="438"/>
      <c r="C253" s="438"/>
      <c r="D253" s="438"/>
      <c r="E253" s="438"/>
      <c r="F253" s="438"/>
      <c r="G253" s="438"/>
      <c r="H253" s="438"/>
      <c r="I253" s="438"/>
      <c r="J253" s="438"/>
      <c r="K253" s="439"/>
      <c r="L253" s="61"/>
      <c r="M253" s="61"/>
      <c r="N253" s="61"/>
      <c r="O253" s="61"/>
      <c r="BS253" s="41"/>
      <c r="BT253" s="2" t="s">
        <v>941</v>
      </c>
    </row>
    <row r="254" spans="1:72" s="3" customFormat="1" ht="15" x14ac:dyDescent="0.25">
      <c r="A254" s="437" t="s">
        <v>5172</v>
      </c>
      <c r="B254" s="438"/>
      <c r="C254" s="438"/>
      <c r="D254" s="438"/>
      <c r="E254" s="438"/>
      <c r="F254" s="438"/>
      <c r="G254" s="438"/>
      <c r="H254" s="438"/>
      <c r="I254" s="438"/>
      <c r="J254" s="438"/>
      <c r="K254" s="439"/>
      <c r="L254" s="61">
        <v>39547</v>
      </c>
      <c r="M254" s="61"/>
      <c r="N254" s="61"/>
      <c r="O254" s="61"/>
      <c r="BS254" s="41"/>
      <c r="BT254" s="2" t="s">
        <v>5172</v>
      </c>
    </row>
    <row r="255" spans="1:72" s="3" customFormat="1" ht="15" x14ac:dyDescent="0.25">
      <c r="A255" s="437" t="s">
        <v>5173</v>
      </c>
      <c r="B255" s="438"/>
      <c r="C255" s="438"/>
      <c r="D255" s="438"/>
      <c r="E255" s="438"/>
      <c r="F255" s="438"/>
      <c r="G255" s="438"/>
      <c r="H255" s="438"/>
      <c r="I255" s="438"/>
      <c r="J255" s="438"/>
      <c r="K255" s="439"/>
      <c r="L255" s="61">
        <v>39801</v>
      </c>
      <c r="M255" s="61"/>
      <c r="N255" s="61"/>
      <c r="O255" s="61"/>
      <c r="BS255" s="41"/>
      <c r="BT255" s="2" t="s">
        <v>5173</v>
      </c>
    </row>
    <row r="256" spans="1:72" s="3" customFormat="1" ht="15" x14ac:dyDescent="0.25">
      <c r="A256" s="437" t="s">
        <v>5174</v>
      </c>
      <c r="B256" s="438"/>
      <c r="C256" s="438"/>
      <c r="D256" s="438"/>
      <c r="E256" s="438"/>
      <c r="F256" s="438"/>
      <c r="G256" s="438"/>
      <c r="H256" s="438"/>
      <c r="I256" s="438"/>
      <c r="J256" s="438"/>
      <c r="K256" s="439"/>
      <c r="L256" s="61">
        <v>386601</v>
      </c>
      <c r="M256" s="61"/>
      <c r="N256" s="61"/>
      <c r="O256" s="61"/>
      <c r="BS256" s="41"/>
      <c r="BT256" s="2" t="s">
        <v>5174</v>
      </c>
    </row>
    <row r="257" spans="1:72" s="3" customFormat="1" ht="15" x14ac:dyDescent="0.25">
      <c r="A257" s="440" t="s">
        <v>945</v>
      </c>
      <c r="B257" s="441"/>
      <c r="C257" s="441"/>
      <c r="D257" s="441"/>
      <c r="E257" s="441"/>
      <c r="F257" s="441"/>
      <c r="G257" s="441"/>
      <c r="H257" s="441"/>
      <c r="I257" s="441"/>
      <c r="J257" s="441"/>
      <c r="K257" s="442"/>
      <c r="L257" s="39">
        <v>243244</v>
      </c>
      <c r="M257" s="39"/>
      <c r="N257" s="39"/>
      <c r="O257" s="39"/>
      <c r="BS257" s="41" t="s">
        <v>945</v>
      </c>
    </row>
    <row r="258" spans="1:72" s="3" customFormat="1" ht="15" x14ac:dyDescent="0.25">
      <c r="A258" s="437" t="s">
        <v>941</v>
      </c>
      <c r="B258" s="438"/>
      <c r="C258" s="438"/>
      <c r="D258" s="438"/>
      <c r="E258" s="438"/>
      <c r="F258" s="438"/>
      <c r="G258" s="438"/>
      <c r="H258" s="438"/>
      <c r="I258" s="438"/>
      <c r="J258" s="438"/>
      <c r="K258" s="439"/>
      <c r="L258" s="61"/>
      <c r="M258" s="61"/>
      <c r="N258" s="61"/>
      <c r="O258" s="61"/>
      <c r="BS258" s="41"/>
      <c r="BT258" s="2" t="s">
        <v>941</v>
      </c>
    </row>
    <row r="259" spans="1:72" s="3" customFormat="1" ht="15" x14ac:dyDescent="0.25">
      <c r="A259" s="437" t="s">
        <v>5175</v>
      </c>
      <c r="B259" s="438"/>
      <c r="C259" s="438"/>
      <c r="D259" s="438"/>
      <c r="E259" s="438"/>
      <c r="F259" s="438"/>
      <c r="G259" s="438"/>
      <c r="H259" s="438"/>
      <c r="I259" s="438"/>
      <c r="J259" s="438"/>
      <c r="K259" s="439"/>
      <c r="L259" s="61">
        <v>17774</v>
      </c>
      <c r="M259" s="61"/>
      <c r="N259" s="61"/>
      <c r="O259" s="61"/>
      <c r="BS259" s="41"/>
      <c r="BT259" s="2" t="s">
        <v>5175</v>
      </c>
    </row>
    <row r="260" spans="1:72" s="3" customFormat="1" ht="15" x14ac:dyDescent="0.25">
      <c r="A260" s="437" t="s">
        <v>5176</v>
      </c>
      <c r="B260" s="438"/>
      <c r="C260" s="438"/>
      <c r="D260" s="438"/>
      <c r="E260" s="438"/>
      <c r="F260" s="438"/>
      <c r="G260" s="438"/>
      <c r="H260" s="438"/>
      <c r="I260" s="438"/>
      <c r="J260" s="438"/>
      <c r="K260" s="439"/>
      <c r="L260" s="61">
        <v>203265</v>
      </c>
      <c r="M260" s="61"/>
      <c r="N260" s="61"/>
      <c r="O260" s="61"/>
      <c r="BS260" s="41"/>
      <c r="BT260" s="2" t="s">
        <v>5176</v>
      </c>
    </row>
    <row r="261" spans="1:72" s="3" customFormat="1" ht="15" x14ac:dyDescent="0.25">
      <c r="A261" s="437" t="s">
        <v>5177</v>
      </c>
      <c r="B261" s="438"/>
      <c r="C261" s="438"/>
      <c r="D261" s="438"/>
      <c r="E261" s="438"/>
      <c r="F261" s="438"/>
      <c r="G261" s="438"/>
      <c r="H261" s="438"/>
      <c r="I261" s="438"/>
      <c r="J261" s="438"/>
      <c r="K261" s="439"/>
      <c r="L261" s="61">
        <v>22205</v>
      </c>
      <c r="M261" s="61"/>
      <c r="N261" s="61"/>
      <c r="O261" s="61"/>
      <c r="BS261" s="41"/>
      <c r="BT261" s="2" t="s">
        <v>5177</v>
      </c>
    </row>
    <row r="262" spans="1:72" s="3" customFormat="1" ht="15" x14ac:dyDescent="0.25">
      <c r="A262" s="440" t="s">
        <v>951</v>
      </c>
      <c r="B262" s="441"/>
      <c r="C262" s="441"/>
      <c r="D262" s="441"/>
      <c r="E262" s="441"/>
      <c r="F262" s="441"/>
      <c r="G262" s="441"/>
      <c r="H262" s="441"/>
      <c r="I262" s="441"/>
      <c r="J262" s="441"/>
      <c r="K262" s="442"/>
      <c r="L262" s="39"/>
      <c r="M262" s="39"/>
      <c r="N262" s="39"/>
      <c r="O262" s="39"/>
      <c r="BS262" s="41" t="s">
        <v>951</v>
      </c>
    </row>
    <row r="263" spans="1:72" s="3" customFormat="1" ht="15" x14ac:dyDescent="0.25">
      <c r="A263" s="437" t="s">
        <v>952</v>
      </c>
      <c r="B263" s="438"/>
      <c r="C263" s="438"/>
      <c r="D263" s="438"/>
      <c r="E263" s="438"/>
      <c r="F263" s="438"/>
      <c r="G263" s="438"/>
      <c r="H263" s="438"/>
      <c r="I263" s="438"/>
      <c r="J263" s="438"/>
      <c r="K263" s="439"/>
      <c r="L263" s="61"/>
      <c r="M263" s="61"/>
      <c r="N263" s="61"/>
      <c r="O263" s="61"/>
      <c r="BS263" s="41"/>
      <c r="BT263" s="2" t="s">
        <v>952</v>
      </c>
    </row>
    <row r="264" spans="1:72" s="3" customFormat="1" ht="15" x14ac:dyDescent="0.25">
      <c r="A264" s="437" t="s">
        <v>2007</v>
      </c>
      <c r="B264" s="438"/>
      <c r="C264" s="438"/>
      <c r="D264" s="438"/>
      <c r="E264" s="438"/>
      <c r="F264" s="438"/>
      <c r="G264" s="438"/>
      <c r="H264" s="438"/>
      <c r="I264" s="438"/>
      <c r="J264" s="438"/>
      <c r="K264" s="439"/>
      <c r="L264" s="61"/>
      <c r="M264" s="61"/>
      <c r="N264" s="61"/>
      <c r="O264" s="61"/>
      <c r="BS264" s="41"/>
      <c r="BT264" s="2" t="s">
        <v>2007</v>
      </c>
    </row>
    <row r="265" spans="1:72" s="3" customFormat="1" ht="15" x14ac:dyDescent="0.25">
      <c r="A265" s="437" t="s">
        <v>5178</v>
      </c>
      <c r="B265" s="438"/>
      <c r="C265" s="438"/>
      <c r="D265" s="438"/>
      <c r="E265" s="438"/>
      <c r="F265" s="438"/>
      <c r="G265" s="438"/>
      <c r="H265" s="438"/>
      <c r="I265" s="438"/>
      <c r="J265" s="438"/>
      <c r="K265" s="439"/>
      <c r="L265" s="61">
        <v>10367285</v>
      </c>
      <c r="M265" s="61"/>
      <c r="N265" s="61"/>
      <c r="O265" s="61">
        <v>10367285</v>
      </c>
      <c r="BS265" s="41"/>
      <c r="BT265" s="2" t="s">
        <v>5178</v>
      </c>
    </row>
    <row r="266" spans="1:72" s="3" customFormat="1" ht="15" x14ac:dyDescent="0.25">
      <c r="A266" s="437" t="s">
        <v>2012</v>
      </c>
      <c r="B266" s="438"/>
      <c r="C266" s="438"/>
      <c r="D266" s="438"/>
      <c r="E266" s="438"/>
      <c r="F266" s="438"/>
      <c r="G266" s="438"/>
      <c r="H266" s="438"/>
      <c r="I266" s="438"/>
      <c r="J266" s="438"/>
      <c r="K266" s="439"/>
      <c r="L266" s="61"/>
      <c r="M266" s="61"/>
      <c r="N266" s="61"/>
      <c r="O266" s="61"/>
      <c r="BS266" s="41"/>
      <c r="BT266" s="2" t="s">
        <v>2012</v>
      </c>
    </row>
    <row r="267" spans="1:72" s="3" customFormat="1" ht="15" x14ac:dyDescent="0.25">
      <c r="A267" s="437" t="s">
        <v>5179</v>
      </c>
      <c r="B267" s="438"/>
      <c r="C267" s="438"/>
      <c r="D267" s="438"/>
      <c r="E267" s="438"/>
      <c r="F267" s="438"/>
      <c r="G267" s="438"/>
      <c r="H267" s="438"/>
      <c r="I267" s="438"/>
      <c r="J267" s="438"/>
      <c r="K267" s="439"/>
      <c r="L267" s="61">
        <v>44435</v>
      </c>
      <c r="M267" s="61">
        <v>44435</v>
      </c>
      <c r="N267" s="61"/>
      <c r="O267" s="61"/>
      <c r="BS267" s="41"/>
      <c r="BT267" s="2" t="s">
        <v>5179</v>
      </c>
    </row>
    <row r="268" spans="1:72" s="3" customFormat="1" ht="15" x14ac:dyDescent="0.25">
      <c r="A268" s="437" t="s">
        <v>5180</v>
      </c>
      <c r="B268" s="438"/>
      <c r="C268" s="438"/>
      <c r="D268" s="438"/>
      <c r="E268" s="438"/>
      <c r="F268" s="438"/>
      <c r="G268" s="438"/>
      <c r="H268" s="438"/>
      <c r="I268" s="438"/>
      <c r="J268" s="438"/>
      <c r="K268" s="439"/>
      <c r="L268" s="61">
        <v>39547</v>
      </c>
      <c r="M268" s="61"/>
      <c r="N268" s="61"/>
      <c r="O268" s="61"/>
      <c r="BS268" s="41"/>
      <c r="BT268" s="2" t="s">
        <v>5180</v>
      </c>
    </row>
    <row r="269" spans="1:72" s="3" customFormat="1" ht="15" x14ac:dyDescent="0.25">
      <c r="A269" s="437" t="s">
        <v>5181</v>
      </c>
      <c r="B269" s="438"/>
      <c r="C269" s="438"/>
      <c r="D269" s="438"/>
      <c r="E269" s="438"/>
      <c r="F269" s="438"/>
      <c r="G269" s="438"/>
      <c r="H269" s="438"/>
      <c r="I269" s="438"/>
      <c r="J269" s="438"/>
      <c r="K269" s="439"/>
      <c r="L269" s="61">
        <v>17774</v>
      </c>
      <c r="M269" s="61"/>
      <c r="N269" s="61"/>
      <c r="O269" s="61"/>
      <c r="BS269" s="41"/>
      <c r="BT269" s="2" t="s">
        <v>5181</v>
      </c>
    </row>
    <row r="270" spans="1:72" s="3" customFormat="1" ht="15" x14ac:dyDescent="0.25">
      <c r="A270" s="437" t="s">
        <v>957</v>
      </c>
      <c r="B270" s="438"/>
      <c r="C270" s="438"/>
      <c r="D270" s="438"/>
      <c r="E270" s="438"/>
      <c r="F270" s="438"/>
      <c r="G270" s="438"/>
      <c r="H270" s="438"/>
      <c r="I270" s="438"/>
      <c r="J270" s="438"/>
      <c r="K270" s="439"/>
      <c r="L270" s="61">
        <v>101756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437" t="s">
        <v>958</v>
      </c>
      <c r="B271" s="438"/>
      <c r="C271" s="438"/>
      <c r="D271" s="438"/>
      <c r="E271" s="438"/>
      <c r="F271" s="438"/>
      <c r="G271" s="438"/>
      <c r="H271" s="438"/>
      <c r="I271" s="438"/>
      <c r="J271" s="438"/>
      <c r="K271" s="439"/>
      <c r="L271" s="61">
        <v>10469041</v>
      </c>
      <c r="M271" s="61"/>
      <c r="N271" s="61"/>
      <c r="O271" s="61"/>
      <c r="BS271" s="41"/>
      <c r="BT271" s="2" t="s">
        <v>958</v>
      </c>
    </row>
    <row r="272" spans="1:72" s="3" customFormat="1" ht="15" x14ac:dyDescent="0.25">
      <c r="A272" s="437" t="s">
        <v>959</v>
      </c>
      <c r="B272" s="438"/>
      <c r="C272" s="438"/>
      <c r="D272" s="438"/>
      <c r="E272" s="438"/>
      <c r="F272" s="438"/>
      <c r="G272" s="438"/>
      <c r="H272" s="438"/>
      <c r="I272" s="438"/>
      <c r="J272" s="438"/>
      <c r="K272" s="439"/>
      <c r="L272" s="61"/>
      <c r="M272" s="61"/>
      <c r="N272" s="61"/>
      <c r="O272" s="61"/>
      <c r="BS272" s="41"/>
      <c r="BT272" s="2" t="s">
        <v>959</v>
      </c>
    </row>
    <row r="273" spans="1:72" s="3" customFormat="1" ht="15" x14ac:dyDescent="0.25">
      <c r="A273" s="437" t="s">
        <v>960</v>
      </c>
      <c r="B273" s="438"/>
      <c r="C273" s="438"/>
      <c r="D273" s="438"/>
      <c r="E273" s="438"/>
      <c r="F273" s="438"/>
      <c r="G273" s="438"/>
      <c r="H273" s="438"/>
      <c r="I273" s="438"/>
      <c r="J273" s="438"/>
      <c r="K273" s="439"/>
      <c r="L273" s="61"/>
      <c r="M273" s="61"/>
      <c r="N273" s="61"/>
      <c r="O273" s="61"/>
      <c r="BS273" s="41"/>
      <c r="BT273" s="2" t="s">
        <v>960</v>
      </c>
    </row>
    <row r="274" spans="1:72" s="3" customFormat="1" ht="22.5" x14ac:dyDescent="0.25">
      <c r="A274" s="437" t="s">
        <v>5182</v>
      </c>
      <c r="B274" s="438"/>
      <c r="C274" s="438"/>
      <c r="D274" s="438"/>
      <c r="E274" s="438"/>
      <c r="F274" s="438"/>
      <c r="G274" s="438"/>
      <c r="H274" s="438"/>
      <c r="I274" s="438"/>
      <c r="J274" s="438"/>
      <c r="K274" s="439"/>
      <c r="L274" s="61">
        <v>551869</v>
      </c>
      <c r="M274" s="61">
        <v>379684</v>
      </c>
      <c r="N274" s="61" t="s">
        <v>5171</v>
      </c>
      <c r="O274" s="61">
        <v>71094</v>
      </c>
      <c r="BS274" s="41"/>
      <c r="BT274" s="2" t="s">
        <v>5182</v>
      </c>
    </row>
    <row r="275" spans="1:72" s="3" customFormat="1" ht="15" x14ac:dyDescent="0.25">
      <c r="A275" s="437" t="s">
        <v>5183</v>
      </c>
      <c r="B275" s="438"/>
      <c r="C275" s="438"/>
      <c r="D275" s="438"/>
      <c r="E275" s="438"/>
      <c r="F275" s="438"/>
      <c r="G275" s="438"/>
      <c r="H275" s="438"/>
      <c r="I275" s="438"/>
      <c r="J275" s="438"/>
      <c r="K275" s="439"/>
      <c r="L275" s="61">
        <v>386601</v>
      </c>
      <c r="M275" s="61"/>
      <c r="N275" s="61"/>
      <c r="O275" s="61"/>
      <c r="BS275" s="41"/>
      <c r="BT275" s="2" t="s">
        <v>5183</v>
      </c>
    </row>
    <row r="276" spans="1:72" s="3" customFormat="1" ht="15" x14ac:dyDescent="0.25">
      <c r="A276" s="437" t="s">
        <v>5184</v>
      </c>
      <c r="B276" s="438"/>
      <c r="C276" s="438"/>
      <c r="D276" s="438"/>
      <c r="E276" s="438"/>
      <c r="F276" s="438"/>
      <c r="G276" s="438"/>
      <c r="H276" s="438"/>
      <c r="I276" s="438"/>
      <c r="J276" s="438"/>
      <c r="K276" s="439"/>
      <c r="L276" s="61">
        <v>203265</v>
      </c>
      <c r="M276" s="61"/>
      <c r="N276" s="61"/>
      <c r="O276" s="61"/>
      <c r="BS276" s="41"/>
      <c r="BT276" s="2" t="s">
        <v>5184</v>
      </c>
    </row>
    <row r="277" spans="1:72" s="3" customFormat="1" ht="15" x14ac:dyDescent="0.25">
      <c r="A277" s="437" t="s">
        <v>957</v>
      </c>
      <c r="B277" s="438"/>
      <c r="C277" s="438"/>
      <c r="D277" s="438"/>
      <c r="E277" s="438"/>
      <c r="F277" s="438"/>
      <c r="G277" s="438"/>
      <c r="H277" s="438"/>
      <c r="I277" s="438"/>
      <c r="J277" s="438"/>
      <c r="K277" s="439"/>
      <c r="L277" s="61">
        <v>1141735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437" t="s">
        <v>979</v>
      </c>
      <c r="B278" s="438"/>
      <c r="C278" s="438"/>
      <c r="D278" s="438"/>
      <c r="E278" s="438"/>
      <c r="F278" s="438"/>
      <c r="G278" s="438"/>
      <c r="H278" s="438"/>
      <c r="I278" s="438"/>
      <c r="J278" s="438"/>
      <c r="K278" s="439"/>
      <c r="L278" s="61"/>
      <c r="M278" s="61"/>
      <c r="N278" s="61"/>
      <c r="O278" s="61"/>
      <c r="BS278" s="41"/>
      <c r="BT278" s="2" t="s">
        <v>979</v>
      </c>
    </row>
    <row r="279" spans="1:72" s="3" customFormat="1" ht="15" x14ac:dyDescent="0.25">
      <c r="A279" s="437" t="s">
        <v>4395</v>
      </c>
      <c r="B279" s="438"/>
      <c r="C279" s="438"/>
      <c r="D279" s="438"/>
      <c r="E279" s="438"/>
      <c r="F279" s="438"/>
      <c r="G279" s="438"/>
      <c r="H279" s="438"/>
      <c r="I279" s="438"/>
      <c r="J279" s="438"/>
      <c r="K279" s="439"/>
      <c r="L279" s="61">
        <v>43490</v>
      </c>
      <c r="M279" s="61">
        <v>41896</v>
      </c>
      <c r="N279" s="61"/>
      <c r="O279" s="61">
        <v>1594</v>
      </c>
      <c r="BS279" s="41"/>
      <c r="BT279" s="2" t="s">
        <v>4395</v>
      </c>
    </row>
    <row r="280" spans="1:72" s="3" customFormat="1" ht="15" x14ac:dyDescent="0.25">
      <c r="A280" s="437" t="s">
        <v>5185</v>
      </c>
      <c r="B280" s="438"/>
      <c r="C280" s="438"/>
      <c r="D280" s="438"/>
      <c r="E280" s="438"/>
      <c r="F280" s="438"/>
      <c r="G280" s="438"/>
      <c r="H280" s="438"/>
      <c r="I280" s="438"/>
      <c r="J280" s="438"/>
      <c r="K280" s="439"/>
      <c r="L280" s="61">
        <v>39801</v>
      </c>
      <c r="M280" s="61"/>
      <c r="N280" s="61"/>
      <c r="O280" s="61"/>
      <c r="BS280" s="41"/>
      <c r="BT280" s="2" t="s">
        <v>5185</v>
      </c>
    </row>
    <row r="281" spans="1:72" s="3" customFormat="1" ht="15" x14ac:dyDescent="0.25">
      <c r="A281" s="437" t="s">
        <v>5186</v>
      </c>
      <c r="B281" s="438"/>
      <c r="C281" s="438"/>
      <c r="D281" s="438"/>
      <c r="E281" s="438"/>
      <c r="F281" s="438"/>
      <c r="G281" s="438"/>
      <c r="H281" s="438"/>
      <c r="I281" s="438"/>
      <c r="J281" s="438"/>
      <c r="K281" s="439"/>
      <c r="L281" s="61">
        <v>22205</v>
      </c>
      <c r="M281" s="61"/>
      <c r="N281" s="61"/>
      <c r="O281" s="61"/>
      <c r="BS281" s="41"/>
      <c r="BT281" s="2" t="s">
        <v>5186</v>
      </c>
    </row>
    <row r="282" spans="1:72" s="3" customFormat="1" ht="15" x14ac:dyDescent="0.25">
      <c r="A282" s="437" t="s">
        <v>957</v>
      </c>
      <c r="B282" s="438"/>
      <c r="C282" s="438"/>
      <c r="D282" s="438"/>
      <c r="E282" s="438"/>
      <c r="F282" s="438"/>
      <c r="G282" s="438"/>
      <c r="H282" s="438"/>
      <c r="I282" s="438"/>
      <c r="J282" s="438"/>
      <c r="K282" s="439"/>
      <c r="L282" s="61">
        <v>105496</v>
      </c>
      <c r="M282" s="61"/>
      <c r="N282" s="61"/>
      <c r="O282" s="61"/>
      <c r="BS282" s="41"/>
      <c r="BT282" s="2" t="s">
        <v>957</v>
      </c>
    </row>
    <row r="283" spans="1:72" s="3" customFormat="1" ht="15" x14ac:dyDescent="0.25">
      <c r="A283" s="437" t="s">
        <v>958</v>
      </c>
      <c r="B283" s="438"/>
      <c r="C283" s="438"/>
      <c r="D283" s="438"/>
      <c r="E283" s="438"/>
      <c r="F283" s="438"/>
      <c r="G283" s="438"/>
      <c r="H283" s="438"/>
      <c r="I283" s="438"/>
      <c r="J283" s="438"/>
      <c r="K283" s="439"/>
      <c r="L283" s="61">
        <v>1247231</v>
      </c>
      <c r="M283" s="61"/>
      <c r="N283" s="61"/>
      <c r="O283" s="61"/>
      <c r="BS283" s="41"/>
      <c r="BT283" s="2" t="s">
        <v>958</v>
      </c>
    </row>
    <row r="284" spans="1:72" s="3" customFormat="1" ht="15" x14ac:dyDescent="0.25">
      <c r="A284" s="437" t="s">
        <v>983</v>
      </c>
      <c r="B284" s="438"/>
      <c r="C284" s="438"/>
      <c r="D284" s="438"/>
      <c r="E284" s="438"/>
      <c r="F284" s="438"/>
      <c r="G284" s="438"/>
      <c r="H284" s="438"/>
      <c r="I284" s="438"/>
      <c r="J284" s="438"/>
      <c r="K284" s="439"/>
      <c r="L284" s="61"/>
      <c r="M284" s="61"/>
      <c r="N284" s="61"/>
      <c r="O284" s="61"/>
      <c r="BS284" s="41"/>
      <c r="BT284" s="2" t="s">
        <v>983</v>
      </c>
    </row>
    <row r="285" spans="1:72" s="3" customFormat="1" ht="15" x14ac:dyDescent="0.25">
      <c r="A285" s="437" t="s">
        <v>986</v>
      </c>
      <c r="B285" s="438"/>
      <c r="C285" s="438"/>
      <c r="D285" s="438"/>
      <c r="E285" s="438"/>
      <c r="F285" s="438"/>
      <c r="G285" s="438"/>
      <c r="H285" s="438"/>
      <c r="I285" s="438"/>
      <c r="J285" s="438"/>
      <c r="K285" s="439"/>
      <c r="L285" s="61"/>
      <c r="M285" s="61"/>
      <c r="N285" s="61"/>
      <c r="O285" s="61"/>
      <c r="BS285" s="41"/>
      <c r="BT285" s="2" t="s">
        <v>986</v>
      </c>
    </row>
    <row r="286" spans="1:72" s="3" customFormat="1" ht="15" x14ac:dyDescent="0.25">
      <c r="A286" s="437" t="s">
        <v>4398</v>
      </c>
      <c r="B286" s="438"/>
      <c r="C286" s="438"/>
      <c r="D286" s="438"/>
      <c r="E286" s="438"/>
      <c r="F286" s="438"/>
      <c r="G286" s="438"/>
      <c r="H286" s="438"/>
      <c r="I286" s="438"/>
      <c r="J286" s="438"/>
      <c r="K286" s="439"/>
      <c r="L286" s="61">
        <v>348032</v>
      </c>
      <c r="M286" s="61"/>
      <c r="N286" s="61"/>
      <c r="O286" s="61"/>
      <c r="BS286" s="41"/>
      <c r="BT286" s="2" t="s">
        <v>4398</v>
      </c>
    </row>
    <row r="287" spans="1:72" s="3" customFormat="1" ht="15" x14ac:dyDescent="0.25">
      <c r="A287" s="437" t="s">
        <v>958</v>
      </c>
      <c r="B287" s="438"/>
      <c r="C287" s="438"/>
      <c r="D287" s="438"/>
      <c r="E287" s="438"/>
      <c r="F287" s="438"/>
      <c r="G287" s="438"/>
      <c r="H287" s="438"/>
      <c r="I287" s="438"/>
      <c r="J287" s="438"/>
      <c r="K287" s="439"/>
      <c r="L287" s="61">
        <v>348032</v>
      </c>
      <c r="M287" s="61"/>
      <c r="N287" s="61"/>
      <c r="O287" s="61"/>
      <c r="BS287" s="41"/>
      <c r="BT287" s="2" t="s">
        <v>958</v>
      </c>
    </row>
    <row r="288" spans="1:72" s="3" customFormat="1" ht="15" x14ac:dyDescent="0.25">
      <c r="A288" s="437" t="s">
        <v>988</v>
      </c>
      <c r="B288" s="438"/>
      <c r="C288" s="438"/>
      <c r="D288" s="438"/>
      <c r="E288" s="438"/>
      <c r="F288" s="438"/>
      <c r="G288" s="438"/>
      <c r="H288" s="438"/>
      <c r="I288" s="438"/>
      <c r="J288" s="438"/>
      <c r="K288" s="439"/>
      <c r="L288" s="61">
        <v>12064304</v>
      </c>
      <c r="M288" s="61"/>
      <c r="N288" s="61"/>
      <c r="O288" s="61"/>
      <c r="BS288" s="41"/>
      <c r="BT288" s="2" t="s">
        <v>988</v>
      </c>
    </row>
    <row r="289" spans="1:73" s="3" customFormat="1" ht="15" x14ac:dyDescent="0.25">
      <c r="A289" s="437" t="s">
        <v>989</v>
      </c>
      <c r="B289" s="438"/>
      <c r="C289" s="438"/>
      <c r="D289" s="438"/>
      <c r="E289" s="438"/>
      <c r="F289" s="438"/>
      <c r="G289" s="438"/>
      <c r="H289" s="438"/>
      <c r="I289" s="438"/>
      <c r="J289" s="438"/>
      <c r="K289" s="439"/>
      <c r="L289" s="61"/>
      <c r="M289" s="61"/>
      <c r="N289" s="61"/>
      <c r="O289" s="61"/>
      <c r="BS289" s="41"/>
      <c r="BT289" s="2" t="s">
        <v>989</v>
      </c>
    </row>
    <row r="290" spans="1:73" s="3" customFormat="1" ht="15" x14ac:dyDescent="0.25">
      <c r="A290" s="437" t="s">
        <v>1254</v>
      </c>
      <c r="B290" s="438"/>
      <c r="C290" s="438"/>
      <c r="D290" s="438"/>
      <c r="E290" s="438"/>
      <c r="F290" s="438"/>
      <c r="G290" s="438"/>
      <c r="H290" s="438"/>
      <c r="I290" s="438"/>
      <c r="J290" s="438"/>
      <c r="K290" s="439"/>
      <c r="L290" s="61">
        <v>466015</v>
      </c>
      <c r="M290" s="61"/>
      <c r="N290" s="61"/>
      <c r="O290" s="61"/>
      <c r="BS290" s="41"/>
      <c r="BT290" s="2" t="s">
        <v>1254</v>
      </c>
    </row>
    <row r="291" spans="1:73" s="3" customFormat="1" ht="15" x14ac:dyDescent="0.25">
      <c r="A291" s="437" t="s">
        <v>990</v>
      </c>
      <c r="B291" s="438"/>
      <c r="C291" s="438"/>
      <c r="D291" s="438"/>
      <c r="E291" s="438"/>
      <c r="F291" s="438"/>
      <c r="G291" s="438"/>
      <c r="H291" s="438"/>
      <c r="I291" s="438"/>
      <c r="J291" s="438"/>
      <c r="K291" s="439"/>
      <c r="L291" s="61">
        <v>10439973</v>
      </c>
      <c r="M291" s="61"/>
      <c r="N291" s="61"/>
      <c r="O291" s="61"/>
      <c r="BS291" s="41"/>
      <c r="BT291" s="2" t="s">
        <v>990</v>
      </c>
    </row>
    <row r="292" spans="1:73" s="3" customFormat="1" ht="15" x14ac:dyDescent="0.25">
      <c r="A292" s="437" t="s">
        <v>991</v>
      </c>
      <c r="B292" s="438"/>
      <c r="C292" s="438"/>
      <c r="D292" s="438"/>
      <c r="E292" s="438"/>
      <c r="F292" s="438"/>
      <c r="G292" s="438"/>
      <c r="H292" s="438"/>
      <c r="I292" s="438"/>
      <c r="J292" s="438"/>
      <c r="K292" s="439"/>
      <c r="L292" s="61">
        <v>101091</v>
      </c>
      <c r="M292" s="61"/>
      <c r="N292" s="61"/>
      <c r="O292" s="61"/>
      <c r="BS292" s="41"/>
      <c r="BT292" s="2" t="s">
        <v>991</v>
      </c>
    </row>
    <row r="293" spans="1:73" s="3" customFormat="1" ht="15" x14ac:dyDescent="0.25">
      <c r="A293" s="437" t="s">
        <v>1255</v>
      </c>
      <c r="B293" s="438"/>
      <c r="C293" s="438"/>
      <c r="D293" s="438"/>
      <c r="E293" s="438"/>
      <c r="F293" s="438"/>
      <c r="G293" s="438"/>
      <c r="H293" s="438"/>
      <c r="I293" s="438"/>
      <c r="J293" s="438"/>
      <c r="K293" s="439"/>
      <c r="L293" s="61">
        <v>18874</v>
      </c>
      <c r="M293" s="61"/>
      <c r="N293" s="61"/>
      <c r="O293" s="61"/>
      <c r="BS293" s="41"/>
      <c r="BT293" s="2" t="s">
        <v>1255</v>
      </c>
    </row>
    <row r="294" spans="1:73" s="3" customFormat="1" ht="15" x14ac:dyDescent="0.25">
      <c r="A294" s="437" t="s">
        <v>993</v>
      </c>
      <c r="B294" s="438"/>
      <c r="C294" s="438"/>
      <c r="D294" s="438"/>
      <c r="E294" s="438"/>
      <c r="F294" s="438"/>
      <c r="G294" s="438"/>
      <c r="H294" s="438"/>
      <c r="I294" s="438"/>
      <c r="J294" s="438"/>
      <c r="K294" s="439"/>
      <c r="L294" s="61">
        <v>348032</v>
      </c>
      <c r="M294" s="61"/>
      <c r="N294" s="61"/>
      <c r="O294" s="61"/>
      <c r="BS294" s="41"/>
      <c r="BT294" s="2" t="s">
        <v>993</v>
      </c>
    </row>
    <row r="295" spans="1:73" s="3" customFormat="1" ht="15" x14ac:dyDescent="0.25">
      <c r="A295" s="437" t="s">
        <v>994</v>
      </c>
      <c r="B295" s="438"/>
      <c r="C295" s="438"/>
      <c r="D295" s="438"/>
      <c r="E295" s="438"/>
      <c r="F295" s="438"/>
      <c r="G295" s="438"/>
      <c r="H295" s="438"/>
      <c r="I295" s="438"/>
      <c r="J295" s="438"/>
      <c r="K295" s="439"/>
      <c r="L295" s="61">
        <v>465949</v>
      </c>
      <c r="M295" s="61"/>
      <c r="N295" s="61"/>
      <c r="O295" s="61"/>
      <c r="BS295" s="41"/>
      <c r="BT295" s="2" t="s">
        <v>994</v>
      </c>
    </row>
    <row r="296" spans="1:73" s="3" customFormat="1" ht="15" x14ac:dyDescent="0.25">
      <c r="A296" s="437" t="s">
        <v>995</v>
      </c>
      <c r="B296" s="438"/>
      <c r="C296" s="438"/>
      <c r="D296" s="438"/>
      <c r="E296" s="438"/>
      <c r="F296" s="438"/>
      <c r="G296" s="438"/>
      <c r="H296" s="438"/>
      <c r="I296" s="438"/>
      <c r="J296" s="438"/>
      <c r="K296" s="439"/>
      <c r="L296" s="61">
        <v>243244</v>
      </c>
      <c r="M296" s="61"/>
      <c r="N296" s="61"/>
      <c r="O296" s="61"/>
      <c r="BS296" s="41"/>
      <c r="BT296" s="2" t="s">
        <v>995</v>
      </c>
    </row>
    <row r="297" spans="1:73" s="3" customFormat="1" ht="15" x14ac:dyDescent="0.25">
      <c r="A297" s="437" t="s">
        <v>996</v>
      </c>
      <c r="B297" s="438"/>
      <c r="C297" s="438"/>
      <c r="D297" s="438"/>
      <c r="E297" s="438"/>
      <c r="F297" s="438"/>
      <c r="G297" s="438"/>
      <c r="H297" s="438"/>
      <c r="I297" s="438"/>
      <c r="J297" s="438"/>
      <c r="K297" s="439"/>
      <c r="L297" s="61">
        <v>11716272</v>
      </c>
      <c r="M297" s="61"/>
      <c r="N297" s="61"/>
      <c r="O297" s="61"/>
      <c r="BS297" s="41"/>
      <c r="BT297" s="2" t="s">
        <v>996</v>
      </c>
    </row>
    <row r="298" spans="1:73" s="3" customFormat="1" ht="15" x14ac:dyDescent="0.25">
      <c r="A298" s="437" t="s">
        <v>997</v>
      </c>
      <c r="B298" s="438"/>
      <c r="C298" s="438"/>
      <c r="D298" s="438"/>
      <c r="E298" s="438"/>
      <c r="F298" s="438"/>
      <c r="G298" s="438"/>
      <c r="H298" s="438"/>
      <c r="I298" s="438"/>
      <c r="J298" s="438"/>
      <c r="K298" s="439"/>
      <c r="L298" s="61">
        <v>609246</v>
      </c>
      <c r="M298" s="61"/>
      <c r="N298" s="61"/>
      <c r="O298" s="61"/>
      <c r="BS298" s="41"/>
      <c r="BT298" s="2" t="s">
        <v>997</v>
      </c>
    </row>
    <row r="299" spans="1:73" s="3" customFormat="1" ht="15" x14ac:dyDescent="0.25">
      <c r="A299" s="440" t="s">
        <v>988</v>
      </c>
      <c r="B299" s="441"/>
      <c r="C299" s="441"/>
      <c r="D299" s="441"/>
      <c r="E299" s="441"/>
      <c r="F299" s="441"/>
      <c r="G299" s="441"/>
      <c r="H299" s="441"/>
      <c r="I299" s="441"/>
      <c r="J299" s="441"/>
      <c r="K299" s="442"/>
      <c r="L299" s="39">
        <v>12325518</v>
      </c>
      <c r="M299" s="39"/>
      <c r="N299" s="39"/>
      <c r="O299" s="39"/>
      <c r="BS299" s="41"/>
      <c r="BU299" s="41" t="s">
        <v>988</v>
      </c>
    </row>
    <row r="300" spans="1:73" s="3" customFormat="1" ht="15" x14ac:dyDescent="0.25">
      <c r="A300" s="437" t="s">
        <v>998</v>
      </c>
      <c r="B300" s="438"/>
      <c r="C300" s="438"/>
      <c r="D300" s="438"/>
      <c r="E300" s="438"/>
      <c r="F300" s="438"/>
      <c r="G300" s="438"/>
      <c r="H300" s="438"/>
      <c r="I300" s="438"/>
      <c r="J300" s="438"/>
      <c r="K300" s="439"/>
      <c r="L300" s="61">
        <v>258836</v>
      </c>
      <c r="M300" s="61"/>
      <c r="N300" s="61"/>
      <c r="O300" s="61"/>
      <c r="BS300" s="41"/>
      <c r="BT300" s="2" t="s">
        <v>998</v>
      </c>
      <c r="BU300" s="41"/>
    </row>
    <row r="301" spans="1:73" s="3" customFormat="1" ht="15" x14ac:dyDescent="0.25">
      <c r="A301" s="437" t="s">
        <v>999</v>
      </c>
      <c r="B301" s="438"/>
      <c r="C301" s="438"/>
      <c r="D301" s="438"/>
      <c r="E301" s="438"/>
      <c r="F301" s="438"/>
      <c r="G301" s="438"/>
      <c r="H301" s="438"/>
      <c r="I301" s="438"/>
      <c r="J301" s="438"/>
      <c r="K301" s="439"/>
      <c r="L301" s="61">
        <v>431393</v>
      </c>
      <c r="M301" s="61"/>
      <c r="N301" s="61"/>
      <c r="O301" s="61"/>
      <c r="BS301" s="41"/>
      <c r="BT301" s="2" t="s">
        <v>999</v>
      </c>
      <c r="BU301" s="41"/>
    </row>
    <row r="302" spans="1:73" s="3" customFormat="1" ht="15" x14ac:dyDescent="0.25">
      <c r="A302" s="437" t="s">
        <v>1000</v>
      </c>
      <c r="B302" s="438"/>
      <c r="C302" s="438"/>
      <c r="D302" s="438"/>
      <c r="E302" s="438"/>
      <c r="F302" s="438"/>
      <c r="G302" s="438"/>
      <c r="H302" s="438"/>
      <c r="I302" s="438"/>
      <c r="J302" s="438"/>
      <c r="K302" s="439"/>
      <c r="L302" s="61">
        <v>308138</v>
      </c>
      <c r="M302" s="61"/>
      <c r="N302" s="61"/>
      <c r="O302" s="61"/>
      <c r="BS302" s="41"/>
      <c r="BT302" s="2" t="s">
        <v>1000</v>
      </c>
      <c r="BU302" s="41"/>
    </row>
    <row r="303" spans="1:73" s="3" customFormat="1" ht="15" x14ac:dyDescent="0.25">
      <c r="A303" s="437" t="s">
        <v>1001</v>
      </c>
      <c r="B303" s="438"/>
      <c r="C303" s="438"/>
      <c r="D303" s="438"/>
      <c r="E303" s="438"/>
      <c r="F303" s="438"/>
      <c r="G303" s="438"/>
      <c r="H303" s="438"/>
      <c r="I303" s="438"/>
      <c r="J303" s="438"/>
      <c r="K303" s="439"/>
      <c r="L303" s="61">
        <v>246510</v>
      </c>
      <c r="M303" s="61"/>
      <c r="N303" s="61"/>
      <c r="O303" s="61"/>
      <c r="BS303" s="41"/>
      <c r="BT303" s="2" t="s">
        <v>1001</v>
      </c>
      <c r="BU303" s="41"/>
    </row>
    <row r="304" spans="1:73" s="3" customFormat="1" ht="15" x14ac:dyDescent="0.25">
      <c r="A304" s="440" t="s">
        <v>988</v>
      </c>
      <c r="B304" s="441"/>
      <c r="C304" s="441"/>
      <c r="D304" s="441"/>
      <c r="E304" s="441"/>
      <c r="F304" s="441"/>
      <c r="G304" s="441"/>
      <c r="H304" s="441"/>
      <c r="I304" s="441"/>
      <c r="J304" s="441"/>
      <c r="K304" s="442"/>
      <c r="L304" s="39">
        <v>13570395</v>
      </c>
      <c r="M304" s="39"/>
      <c r="N304" s="39"/>
      <c r="O304" s="39"/>
      <c r="BS304" s="41"/>
      <c r="BU304" s="41" t="s">
        <v>988</v>
      </c>
    </row>
    <row r="305" spans="1:74" s="3" customFormat="1" ht="15" x14ac:dyDescent="0.25">
      <c r="A305" s="437" t="s">
        <v>5187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9"/>
      <c r="L305" s="61">
        <v>13918427</v>
      </c>
      <c r="M305" s="61"/>
      <c r="N305" s="61"/>
      <c r="O305" s="61"/>
      <c r="BS305" s="41"/>
      <c r="BT305" s="2" t="s">
        <v>5187</v>
      </c>
      <c r="BU305" s="41"/>
    </row>
    <row r="306" spans="1:74" s="3" customFormat="1" ht="15" x14ac:dyDescent="0.25">
      <c r="A306" s="437" t="s">
        <v>1003</v>
      </c>
      <c r="B306" s="438"/>
      <c r="C306" s="438"/>
      <c r="D306" s="438"/>
      <c r="E306" s="438"/>
      <c r="F306" s="438"/>
      <c r="G306" s="438"/>
      <c r="H306" s="438"/>
      <c r="I306" s="438"/>
      <c r="J306" s="438"/>
      <c r="K306" s="439"/>
      <c r="L306" s="61">
        <v>417553</v>
      </c>
      <c r="M306" s="61"/>
      <c r="N306" s="61"/>
      <c r="O306" s="61"/>
      <c r="BS306" s="41"/>
      <c r="BT306" s="2" t="s">
        <v>1003</v>
      </c>
      <c r="BU306" s="41"/>
    </row>
    <row r="307" spans="1:74" s="3" customFormat="1" ht="15" x14ac:dyDescent="0.25">
      <c r="A307" s="440" t="s">
        <v>1004</v>
      </c>
      <c r="B307" s="441"/>
      <c r="C307" s="441"/>
      <c r="D307" s="441"/>
      <c r="E307" s="441"/>
      <c r="F307" s="441"/>
      <c r="G307" s="441"/>
      <c r="H307" s="441"/>
      <c r="I307" s="441"/>
      <c r="J307" s="441"/>
      <c r="K307" s="442"/>
      <c r="L307" s="39">
        <v>14335980</v>
      </c>
      <c r="M307" s="39"/>
      <c r="N307" s="39"/>
      <c r="O307" s="39"/>
      <c r="BS307" s="41"/>
      <c r="BU307" s="41" t="s">
        <v>1004</v>
      </c>
    </row>
    <row r="308" spans="1:74" s="3" customFormat="1" ht="15" x14ac:dyDescent="0.25">
      <c r="A308" s="437" t="s">
        <v>1005</v>
      </c>
      <c r="B308" s="438"/>
      <c r="C308" s="438"/>
      <c r="D308" s="438"/>
      <c r="E308" s="438"/>
      <c r="F308" s="438"/>
      <c r="G308" s="438"/>
      <c r="H308" s="438"/>
      <c r="I308" s="438"/>
      <c r="J308" s="438"/>
      <c r="K308" s="439"/>
      <c r="L308" s="61">
        <v>2867196</v>
      </c>
      <c r="M308" s="61"/>
      <c r="N308" s="61"/>
      <c r="O308" s="61"/>
      <c r="BS308" s="41"/>
      <c r="BT308" s="2" t="s">
        <v>1005</v>
      </c>
      <c r="BU308" s="41"/>
    </row>
    <row r="309" spans="1:74" s="3" customFormat="1" ht="15" x14ac:dyDescent="0.25">
      <c r="A309" s="440" t="s">
        <v>1006</v>
      </c>
      <c r="B309" s="441"/>
      <c r="C309" s="441"/>
      <c r="D309" s="441"/>
      <c r="E309" s="441"/>
      <c r="F309" s="441"/>
      <c r="G309" s="441"/>
      <c r="H309" s="441"/>
      <c r="I309" s="441"/>
      <c r="J309" s="441"/>
      <c r="K309" s="442"/>
      <c r="L309" s="39">
        <v>17203176</v>
      </c>
      <c r="M309" s="39"/>
      <c r="N309" s="39"/>
      <c r="O309" s="39"/>
      <c r="BS309" s="41"/>
      <c r="BU309" s="41"/>
      <c r="BV309" s="41" t="s">
        <v>1006</v>
      </c>
    </row>
    <row r="310" spans="1:74" s="3" customFormat="1" ht="53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74" s="16" customFormat="1" ht="12.75" customHeight="1" x14ac:dyDescent="0.2">
      <c r="A311" s="444" t="s">
        <v>1257</v>
      </c>
      <c r="B311" s="444"/>
      <c r="C311" s="444"/>
      <c r="D311" s="444"/>
      <c r="E311" s="444"/>
      <c r="F311" s="444"/>
      <c r="G311" s="444"/>
      <c r="H311" s="444"/>
      <c r="I311" s="444"/>
      <c r="J311" s="444"/>
      <c r="K311" s="444"/>
      <c r="L311" s="444"/>
      <c r="M311" s="444"/>
      <c r="N311" s="444"/>
      <c r="O311" s="444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443" t="s">
        <v>1008</v>
      </c>
      <c r="B312" s="443"/>
      <c r="C312" s="443"/>
      <c r="D312" s="443"/>
      <c r="E312" s="443"/>
      <c r="F312" s="443"/>
      <c r="G312" s="443"/>
      <c r="H312" s="443"/>
      <c r="I312" s="443"/>
      <c r="J312" s="443"/>
      <c r="K312" s="443"/>
      <c r="L312" s="443"/>
      <c r="M312" s="443"/>
      <c r="N312" s="443"/>
      <c r="O312" s="443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444" t="s">
        <v>1010</v>
      </c>
      <c r="B314" s="444"/>
      <c r="C314" s="444"/>
      <c r="D314" s="444"/>
      <c r="E314" s="444"/>
      <c r="F314" s="444"/>
      <c r="G314" s="444"/>
      <c r="H314" s="444"/>
      <c r="I314" s="444"/>
      <c r="J314" s="444"/>
      <c r="K314" s="444"/>
      <c r="L314" s="444"/>
      <c r="M314" s="444"/>
      <c r="N314" s="444"/>
      <c r="O314" s="444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443" t="s">
        <v>1008</v>
      </c>
      <c r="B315" s="443"/>
      <c r="C315" s="443"/>
      <c r="D315" s="443"/>
      <c r="E315" s="443"/>
      <c r="F315" s="443"/>
      <c r="G315" s="443"/>
      <c r="H315" s="443"/>
      <c r="I315" s="443"/>
      <c r="J315" s="443"/>
      <c r="K315" s="443"/>
      <c r="L315" s="443"/>
      <c r="M315" s="443"/>
      <c r="N315" s="443"/>
      <c r="O315" s="443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16" customFormat="1" ht="12.75" customHeight="1" x14ac:dyDescent="0.2">
      <c r="A317" s="444" t="s">
        <v>1011</v>
      </c>
      <c r="B317" s="444"/>
      <c r="C317" s="444"/>
      <c r="D317" s="444"/>
      <c r="E317" s="444"/>
      <c r="F317" s="444"/>
      <c r="G317" s="444"/>
      <c r="H317" s="444"/>
      <c r="I317" s="444"/>
      <c r="J317" s="444"/>
      <c r="K317" s="444"/>
      <c r="L317" s="444"/>
      <c r="M317" s="444"/>
      <c r="N317" s="444"/>
      <c r="O317" s="444"/>
      <c r="P317" s="62"/>
      <c r="Q317" s="62"/>
      <c r="R317" s="62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</row>
    <row r="318" spans="1:74" s="16" customFormat="1" ht="12.75" customHeight="1" x14ac:dyDescent="0.2">
      <c r="A318" s="443" t="s">
        <v>1008</v>
      </c>
      <c r="B318" s="443"/>
      <c r="C318" s="443"/>
      <c r="D318" s="443"/>
      <c r="E318" s="443"/>
      <c r="F318" s="443"/>
      <c r="G318" s="443"/>
      <c r="H318" s="443"/>
      <c r="I318" s="443"/>
      <c r="J318" s="443"/>
      <c r="K318" s="443"/>
      <c r="L318" s="443"/>
      <c r="M318" s="443"/>
      <c r="N318" s="443"/>
      <c r="O318" s="443"/>
      <c r="P318" s="63"/>
      <c r="Q318" s="63"/>
      <c r="R318" s="63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</row>
    <row r="319" spans="1:74" s="16" customFormat="1" ht="13.5" customHeight="1" x14ac:dyDescent="0.25">
      <c r="A319" s="14"/>
      <c r="B319" s="14"/>
      <c r="C319" s="14"/>
      <c r="D319" s="14"/>
      <c r="E319" s="14"/>
      <c r="F319" s="14"/>
      <c r="G319" s="14"/>
      <c r="H319" s="64"/>
      <c r="I319" s="10"/>
      <c r="J319" s="10"/>
      <c r="K319" s="10"/>
      <c r="L319" s="10"/>
      <c r="M319" s="14"/>
      <c r="N319" s="14"/>
      <c r="O319" s="14"/>
      <c r="P319" s="3"/>
      <c r="Q319" s="3"/>
      <c r="R319" s="3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</row>
    <row r="320" spans="1:74" s="3" customFormat="1" ht="15" x14ac:dyDescent="0.25">
      <c r="A320" s="4"/>
      <c r="B320" s="4"/>
      <c r="C320" s="4"/>
      <c r="D320" s="4"/>
      <c r="E320" s="4"/>
      <c r="F320" s="4"/>
      <c r="G320" s="4"/>
      <c r="H320" s="14"/>
      <c r="I320" s="65"/>
      <c r="J320" s="65"/>
      <c r="K320" s="65"/>
      <c r="L320" s="65"/>
      <c r="M320" s="4"/>
      <c r="N320" s="4"/>
      <c r="O320" s="4"/>
    </row>
  </sheetData>
  <mergeCells count="214">
    <mergeCell ref="A317:O317"/>
    <mergeCell ref="A318:O318"/>
    <mergeCell ref="A309:K309"/>
    <mergeCell ref="A311:O311"/>
    <mergeCell ref="A312:O312"/>
    <mergeCell ref="A314:O314"/>
    <mergeCell ref="A315:O315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9C5B-E136-4361-B711-9D22DF29AC70}">
  <sheetPr filterMode="1">
    <tabColor rgb="FFFFFF00"/>
    <pageSetUpPr fitToPage="1"/>
  </sheetPr>
  <dimension ref="A1:CQ453"/>
  <sheetViews>
    <sheetView topLeftCell="A16" workbookViewId="0">
      <selection activeCell="Y28" sqref="Y28"/>
    </sheetView>
  </sheetViews>
  <sheetFormatPr defaultColWidth="9.140625" defaultRowHeight="11.25" customHeight="1" outlineLevelCol="1" x14ac:dyDescent="0.2"/>
  <cols>
    <col min="1" max="1" width="9" style="213" customWidth="1"/>
    <col min="2" max="2" width="20.140625" style="213" customWidth="1"/>
    <col min="3" max="4" width="10.42578125" style="213" customWidth="1"/>
    <col min="5" max="5" width="13.28515625" style="213" customWidth="1"/>
    <col min="6" max="6" width="10.7109375" style="213" customWidth="1"/>
    <col min="7" max="7" width="10.7109375" style="241" customWidth="1"/>
    <col min="8" max="11" width="10.7109375" style="213" hidden="1" customWidth="1"/>
    <col min="12" max="12" width="12.85546875" style="213" hidden="1" customWidth="1"/>
    <col min="13" max="15" width="10.7109375" style="213" hidden="1" customWidth="1"/>
    <col min="16" max="20" width="10.7109375" style="213" hidden="1" customWidth="1" outlineLevel="1"/>
    <col min="21" max="21" width="10.7109375" style="213" hidden="1" customWidth="1" collapsed="1"/>
    <col min="22" max="22" width="14.28515625" style="214" customWidth="1"/>
    <col min="23" max="23" width="10.7109375" style="215" customWidth="1"/>
    <col min="24" max="24" width="13.85546875" style="216" customWidth="1"/>
    <col min="25" max="25" width="19.7109375" style="217" customWidth="1"/>
    <col min="26" max="26" width="10.7109375" style="213" customWidth="1"/>
    <col min="27" max="27" width="55.7109375" style="128" hidden="1" customWidth="1"/>
    <col min="28" max="57" width="172.5703125" style="128" hidden="1" customWidth="1"/>
    <col min="58" max="67" width="109.28515625" style="128" hidden="1" customWidth="1"/>
    <col min="68" max="68" width="172.5703125" style="128" hidden="1" customWidth="1"/>
    <col min="69" max="69" width="34.140625" style="128" hidden="1" customWidth="1"/>
    <col min="70" max="73" width="127.5703125" style="128" hidden="1" customWidth="1"/>
    <col min="74" max="16384" width="9.140625" style="213"/>
  </cols>
  <sheetData>
    <row r="1" spans="1:57" s="122" customFormat="1" ht="18.75" x14ac:dyDescent="0.25">
      <c r="A1" s="119"/>
      <c r="B1" s="119"/>
      <c r="C1" s="119"/>
      <c r="D1" s="119"/>
      <c r="E1" s="119"/>
      <c r="F1" s="119"/>
      <c r="G1" s="120"/>
      <c r="H1" s="119"/>
      <c r="I1" s="119"/>
      <c r="J1" s="119"/>
      <c r="K1" s="119"/>
      <c r="L1" s="119"/>
      <c r="M1" s="119"/>
      <c r="N1" s="121"/>
      <c r="O1" s="119"/>
      <c r="V1" s="123"/>
      <c r="W1" s="124"/>
      <c r="X1" s="125"/>
      <c r="Y1" s="126"/>
    </row>
    <row r="2" spans="1:57" s="122" customFormat="1" ht="11.25" customHeight="1" x14ac:dyDescent="0.25">
      <c r="A2" s="400" t="s">
        <v>0</v>
      </c>
      <c r="B2" s="400"/>
      <c r="C2" s="400"/>
      <c r="D2" s="127"/>
      <c r="E2" s="119"/>
      <c r="F2" s="119"/>
      <c r="G2" s="120"/>
      <c r="H2" s="119"/>
      <c r="I2" s="119"/>
      <c r="J2" s="119"/>
      <c r="K2" s="119"/>
      <c r="L2" s="400" t="s">
        <v>1</v>
      </c>
      <c r="M2" s="400"/>
      <c r="N2" s="400"/>
      <c r="O2" s="400"/>
      <c r="V2" s="123"/>
      <c r="W2" s="124"/>
      <c r="X2" s="125"/>
      <c r="Y2" s="126"/>
    </row>
    <row r="3" spans="1:57" s="122" customFormat="1" ht="11.25" customHeight="1" x14ac:dyDescent="0.25">
      <c r="A3" s="401"/>
      <c r="B3" s="401"/>
      <c r="C3" s="401"/>
      <c r="D3" s="401"/>
      <c r="E3" s="119"/>
      <c r="F3" s="119"/>
      <c r="G3" s="120"/>
      <c r="H3" s="119"/>
      <c r="I3" s="119"/>
      <c r="J3" s="119"/>
      <c r="K3" s="402"/>
      <c r="L3" s="402"/>
      <c r="M3" s="402"/>
      <c r="N3" s="402"/>
      <c r="O3" s="402"/>
      <c r="V3" s="123"/>
      <c r="W3" s="124"/>
      <c r="X3" s="125"/>
      <c r="Y3" s="126"/>
    </row>
    <row r="4" spans="1:57" s="122" customFormat="1" ht="18.75" x14ac:dyDescent="0.25">
      <c r="A4" s="403"/>
      <c r="B4" s="403"/>
      <c r="C4" s="403"/>
      <c r="D4" s="403"/>
      <c r="E4" s="119"/>
      <c r="F4" s="119"/>
      <c r="G4" s="120"/>
      <c r="H4" s="119"/>
      <c r="I4" s="119"/>
      <c r="J4" s="119"/>
      <c r="K4" s="403"/>
      <c r="L4" s="403"/>
      <c r="M4" s="403"/>
      <c r="N4" s="403"/>
      <c r="O4" s="403"/>
      <c r="V4" s="123"/>
      <c r="W4" s="124"/>
      <c r="X4" s="125"/>
      <c r="Y4" s="126"/>
      <c r="AA4" s="128" t="s">
        <v>2</v>
      </c>
    </row>
    <row r="5" spans="1:57" s="122" customFormat="1" ht="11.25" customHeight="1" x14ac:dyDescent="0.25">
      <c r="A5" s="129"/>
      <c r="B5" s="130"/>
      <c r="C5" s="131"/>
      <c r="D5" s="131"/>
      <c r="E5" s="119"/>
      <c r="F5" s="119"/>
      <c r="G5" s="120"/>
      <c r="H5" s="119"/>
      <c r="I5" s="119"/>
      <c r="J5" s="119"/>
      <c r="K5" s="129"/>
      <c r="L5" s="129"/>
      <c r="M5" s="129"/>
      <c r="N5" s="129"/>
      <c r="O5" s="130"/>
      <c r="V5" s="123"/>
      <c r="W5" s="124"/>
      <c r="X5" s="125"/>
      <c r="Y5" s="126"/>
    </row>
    <row r="6" spans="1:57" s="122" customFormat="1" ht="11.25" customHeight="1" x14ac:dyDescent="0.25">
      <c r="A6" s="119" t="s">
        <v>3</v>
      </c>
      <c r="B6" s="132"/>
      <c r="C6" s="132"/>
      <c r="D6" s="132"/>
      <c r="E6" s="119"/>
      <c r="F6" s="119"/>
      <c r="G6" s="120"/>
      <c r="H6" s="119"/>
      <c r="I6" s="119"/>
      <c r="J6" s="119"/>
      <c r="K6" s="119"/>
      <c r="L6" s="119"/>
      <c r="M6" s="132"/>
      <c r="N6" s="132"/>
      <c r="O6" s="133" t="s">
        <v>3</v>
      </c>
      <c r="V6" s="123"/>
      <c r="W6" s="124"/>
      <c r="X6" s="125"/>
      <c r="Y6" s="126"/>
    </row>
    <row r="7" spans="1:57" s="122" customFormat="1" ht="11.25" customHeight="1" x14ac:dyDescent="0.25">
      <c r="A7" s="119"/>
      <c r="B7" s="119"/>
      <c r="C7" s="119"/>
      <c r="D7" s="119"/>
      <c r="E7" s="119"/>
      <c r="F7" s="119"/>
      <c r="G7" s="120"/>
      <c r="H7" s="119"/>
      <c r="I7" s="119"/>
      <c r="J7" s="121"/>
      <c r="K7" s="119"/>
      <c r="L7" s="119"/>
      <c r="M7" s="119"/>
      <c r="N7" s="119"/>
      <c r="O7" s="119"/>
      <c r="V7" s="123"/>
      <c r="W7" s="124"/>
      <c r="X7" s="125"/>
      <c r="Y7" s="126"/>
    </row>
    <row r="8" spans="1:57" s="122" customFormat="1" ht="18.75" x14ac:dyDescent="0.25">
      <c r="A8" s="397" t="s">
        <v>1260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V8" s="123"/>
      <c r="W8" s="124"/>
      <c r="X8" s="125"/>
      <c r="Y8" s="126"/>
      <c r="AB8" s="134" t="s">
        <v>1260</v>
      </c>
      <c r="AC8" s="134" t="s">
        <v>2</v>
      </c>
      <c r="AD8" s="134" t="s">
        <v>2</v>
      </c>
      <c r="AE8" s="134" t="s">
        <v>2</v>
      </c>
      <c r="AF8" s="134" t="s">
        <v>2</v>
      </c>
      <c r="AG8" s="134" t="s">
        <v>2</v>
      </c>
      <c r="AH8" s="134" t="s">
        <v>2</v>
      </c>
      <c r="AI8" s="134" t="s">
        <v>2</v>
      </c>
      <c r="AJ8" s="134" t="s">
        <v>2</v>
      </c>
      <c r="AK8" s="134" t="s">
        <v>2</v>
      </c>
      <c r="AL8" s="134" t="s">
        <v>2</v>
      </c>
      <c r="AM8" s="134" t="s">
        <v>2</v>
      </c>
      <c r="AN8" s="134" t="s">
        <v>2</v>
      </c>
      <c r="AO8" s="134" t="s">
        <v>2</v>
      </c>
      <c r="AP8" s="134" t="s">
        <v>2</v>
      </c>
    </row>
    <row r="9" spans="1:57" s="122" customFormat="1" ht="18.75" x14ac:dyDescent="0.25">
      <c r="A9" s="398" t="s">
        <v>4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V9" s="123"/>
      <c r="W9" s="124"/>
      <c r="X9" s="125"/>
      <c r="Y9" s="126"/>
    </row>
    <row r="10" spans="1:57" s="122" customFormat="1" ht="18.75" x14ac:dyDescent="0.25">
      <c r="A10" s="135"/>
      <c r="B10" s="135"/>
      <c r="C10" s="135"/>
      <c r="D10" s="135"/>
      <c r="E10" s="135"/>
      <c r="F10" s="135"/>
      <c r="G10" s="136"/>
      <c r="H10" s="135"/>
      <c r="I10" s="135"/>
      <c r="J10" s="135"/>
      <c r="K10" s="135"/>
      <c r="L10" s="135"/>
      <c r="M10" s="135"/>
      <c r="N10" s="135"/>
      <c r="O10" s="119"/>
      <c r="V10" s="123"/>
      <c r="W10" s="124"/>
      <c r="X10" s="125"/>
      <c r="Y10" s="126"/>
    </row>
    <row r="11" spans="1:57" s="122" customFormat="1" ht="28.5" customHeight="1" x14ac:dyDescent="0.25">
      <c r="A11" s="399" t="s">
        <v>4473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V11" s="123"/>
      <c r="W11" s="124"/>
      <c r="X11" s="125"/>
      <c r="Y11" s="126"/>
    </row>
    <row r="12" spans="1:57" s="122" customFormat="1" ht="21" customHeight="1" x14ac:dyDescent="0.25">
      <c r="A12" s="398" t="s">
        <v>6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V12" s="123"/>
      <c r="W12" s="124"/>
      <c r="X12" s="125"/>
      <c r="Y12" s="126"/>
    </row>
    <row r="13" spans="1:57" s="122" customFormat="1" ht="18.75" x14ac:dyDescent="0.25">
      <c r="A13" s="397" t="s">
        <v>4474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V13" s="123"/>
      <c r="W13" s="124"/>
      <c r="X13" s="125"/>
      <c r="Y13" s="126"/>
      <c r="AQ13" s="134" t="s">
        <v>4474</v>
      </c>
      <c r="AR13" s="134" t="s">
        <v>2</v>
      </c>
      <c r="AS13" s="134" t="s">
        <v>2</v>
      </c>
      <c r="AT13" s="134" t="s">
        <v>2</v>
      </c>
      <c r="AU13" s="134" t="s">
        <v>2</v>
      </c>
      <c r="AV13" s="134" t="s">
        <v>2</v>
      </c>
      <c r="AW13" s="134" t="s">
        <v>2</v>
      </c>
      <c r="AX13" s="134" t="s">
        <v>2</v>
      </c>
      <c r="AY13" s="134" t="s">
        <v>2</v>
      </c>
      <c r="AZ13" s="134" t="s">
        <v>2</v>
      </c>
      <c r="BA13" s="134" t="s">
        <v>2</v>
      </c>
      <c r="BB13" s="134" t="s">
        <v>2</v>
      </c>
      <c r="BC13" s="134" t="s">
        <v>2</v>
      </c>
      <c r="BD13" s="134" t="s">
        <v>2</v>
      </c>
      <c r="BE13" s="134" t="s">
        <v>2</v>
      </c>
    </row>
    <row r="14" spans="1:57" s="122" customFormat="1" ht="15.75" customHeight="1" x14ac:dyDescent="0.25">
      <c r="A14" s="398" t="s">
        <v>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V14" s="123"/>
      <c r="W14" s="124"/>
      <c r="X14" s="125"/>
      <c r="Y14" s="126"/>
    </row>
    <row r="15" spans="1:57" s="122" customFormat="1" ht="30.75" customHeight="1" x14ac:dyDescent="0.25">
      <c r="A15" s="119"/>
      <c r="B15" s="137" t="s">
        <v>9</v>
      </c>
      <c r="C15" s="389" t="s">
        <v>3353</v>
      </c>
      <c r="D15" s="389"/>
      <c r="E15" s="389"/>
      <c r="F15" s="389"/>
      <c r="G15" s="389"/>
      <c r="H15" s="138"/>
      <c r="I15" s="138"/>
      <c r="J15" s="138"/>
      <c r="K15" s="138"/>
      <c r="L15" s="138"/>
      <c r="M15" s="138"/>
      <c r="N15" s="138"/>
      <c r="O15" s="138"/>
      <c r="V15" s="123"/>
      <c r="W15" s="124"/>
      <c r="X15" s="125"/>
      <c r="Y15" s="126"/>
    </row>
    <row r="16" spans="1:57" s="122" customFormat="1" ht="12.75" customHeight="1" x14ac:dyDescent="0.25">
      <c r="B16" s="139" t="s">
        <v>11</v>
      </c>
      <c r="C16" s="139"/>
      <c r="D16" s="140"/>
      <c r="E16" s="141">
        <v>89437.603000000003</v>
      </c>
      <c r="F16" s="148" t="s">
        <v>12</v>
      </c>
      <c r="G16" s="153"/>
      <c r="H16" s="139"/>
      <c r="I16" s="139"/>
      <c r="J16" s="139"/>
      <c r="K16" s="139"/>
      <c r="L16" s="139"/>
      <c r="M16" s="143"/>
      <c r="N16" s="143"/>
      <c r="O16" s="139"/>
      <c r="V16" s="123"/>
      <c r="W16" s="124"/>
      <c r="X16" s="125"/>
      <c r="Y16" s="126"/>
    </row>
    <row r="17" spans="1:69" s="122" customFormat="1" ht="12.75" customHeight="1" x14ac:dyDescent="0.25">
      <c r="B17" s="139" t="s">
        <v>13</v>
      </c>
      <c r="D17" s="140"/>
      <c r="E17" s="141">
        <v>56695.249000000003</v>
      </c>
      <c r="F17" s="148" t="s">
        <v>12</v>
      </c>
      <c r="G17" s="153"/>
      <c r="H17" s="139"/>
      <c r="I17" s="139"/>
      <c r="J17" s="139"/>
      <c r="K17" s="139"/>
      <c r="L17" s="139"/>
      <c r="M17" s="143"/>
      <c r="N17" s="143"/>
      <c r="O17" s="139"/>
      <c r="V17" s="123"/>
      <c r="W17" s="124"/>
      <c r="X17" s="125"/>
      <c r="Y17" s="126"/>
    </row>
    <row r="18" spans="1:69" s="122" customFormat="1" ht="12.75" customHeight="1" x14ac:dyDescent="0.25">
      <c r="B18" s="139" t="s">
        <v>14</v>
      </c>
      <c r="D18" s="140"/>
      <c r="E18" s="141">
        <v>5334.7839999999997</v>
      </c>
      <c r="F18" s="148" t="s">
        <v>12</v>
      </c>
      <c r="G18" s="153"/>
      <c r="H18" s="139"/>
      <c r="I18" s="139"/>
      <c r="J18" s="139"/>
      <c r="K18" s="139"/>
      <c r="L18" s="139"/>
      <c r="M18" s="143"/>
      <c r="N18" s="143"/>
      <c r="O18" s="139"/>
      <c r="V18" s="123"/>
      <c r="W18" s="124"/>
      <c r="X18" s="125"/>
      <c r="Y18" s="126"/>
    </row>
    <row r="19" spans="1:69" s="122" customFormat="1" ht="12.75" customHeight="1" x14ac:dyDescent="0.25">
      <c r="B19" s="139" t="s">
        <v>15</v>
      </c>
      <c r="D19" s="140"/>
      <c r="E19" s="141">
        <v>514.11</v>
      </c>
      <c r="F19" s="148" t="s">
        <v>12</v>
      </c>
      <c r="G19" s="153"/>
      <c r="H19" s="139"/>
      <c r="I19" s="139"/>
      <c r="J19" s="139"/>
      <c r="K19" s="139"/>
      <c r="L19" s="139"/>
      <c r="M19" s="143"/>
      <c r="N19" s="143"/>
      <c r="O19" s="139"/>
      <c r="V19" s="123"/>
      <c r="W19" s="124"/>
      <c r="X19" s="125"/>
      <c r="Y19" s="126"/>
    </row>
    <row r="20" spans="1:69" s="122" customFormat="1" ht="12.75" customHeight="1" x14ac:dyDescent="0.25">
      <c r="B20" s="139" t="s">
        <v>16</v>
      </c>
      <c r="C20" s="139"/>
      <c r="D20" s="140"/>
      <c r="E20" s="141">
        <v>2318.4059999999999</v>
      </c>
      <c r="F20" s="148" t="s">
        <v>12</v>
      </c>
      <c r="G20" s="153"/>
      <c r="H20" s="139"/>
      <c r="J20" s="139"/>
      <c r="K20" s="139"/>
      <c r="L20" s="139"/>
      <c r="M20" s="144"/>
      <c r="N20" s="121"/>
      <c r="O20" s="145"/>
      <c r="V20" s="123"/>
      <c r="W20" s="124"/>
      <c r="X20" s="125"/>
      <c r="Y20" s="126"/>
    </row>
    <row r="21" spans="1:69" s="122" customFormat="1" ht="12.75" customHeight="1" x14ac:dyDescent="0.25">
      <c r="B21" s="139" t="s">
        <v>17</v>
      </c>
      <c r="C21" s="139"/>
      <c r="D21" s="146"/>
      <c r="E21" s="141">
        <v>5733.61</v>
      </c>
      <c r="F21" s="148" t="s">
        <v>18</v>
      </c>
      <c r="G21" s="153"/>
      <c r="H21" s="139"/>
      <c r="J21" s="139"/>
      <c r="K21" s="139"/>
      <c r="L21" s="139"/>
      <c r="M21" s="147"/>
      <c r="N21" s="147"/>
      <c r="O21" s="148"/>
      <c r="V21" s="123"/>
      <c r="W21" s="124"/>
      <c r="X21" s="125"/>
      <c r="Y21" s="126"/>
    </row>
    <row r="22" spans="1:69" s="122" customFormat="1" ht="18.75" x14ac:dyDescent="0.25">
      <c r="B22" s="139" t="s">
        <v>19</v>
      </c>
      <c r="C22" s="139"/>
      <c r="E22" s="144"/>
      <c r="F22" s="390" t="s">
        <v>2029</v>
      </c>
      <c r="G22" s="390"/>
      <c r="H22" s="390"/>
      <c r="I22" s="390"/>
      <c r="J22" s="390"/>
      <c r="K22" s="390"/>
      <c r="L22" s="390"/>
      <c r="M22" s="390"/>
      <c r="N22" s="390"/>
      <c r="O22" s="390"/>
      <c r="V22" s="123"/>
      <c r="W22" s="124"/>
      <c r="X22" s="125"/>
      <c r="Y22" s="126"/>
      <c r="BF22" s="149" t="s">
        <v>2029</v>
      </c>
      <c r="BG22" s="149" t="s">
        <v>2</v>
      </c>
      <c r="BH22" s="149" t="s">
        <v>2</v>
      </c>
      <c r="BI22" s="149" t="s">
        <v>2</v>
      </c>
      <c r="BJ22" s="149" t="s">
        <v>2</v>
      </c>
      <c r="BK22" s="149" t="s">
        <v>2</v>
      </c>
      <c r="BL22" s="149" t="s">
        <v>2</v>
      </c>
      <c r="BM22" s="149" t="s">
        <v>2</v>
      </c>
      <c r="BN22" s="149" t="s">
        <v>2</v>
      </c>
      <c r="BO22" s="149" t="s">
        <v>2</v>
      </c>
    </row>
    <row r="23" spans="1:69" s="122" customFormat="1" ht="12.75" customHeight="1" x14ac:dyDescent="0.25">
      <c r="A23" s="139"/>
      <c r="B23" s="139"/>
      <c r="D23" s="144"/>
      <c r="E23" s="145"/>
      <c r="F23" s="280"/>
      <c r="G23" s="150"/>
      <c r="H23" s="139"/>
      <c r="I23" s="139"/>
      <c r="J23" s="139"/>
      <c r="K23" s="139"/>
      <c r="L23" s="391"/>
      <c r="M23" s="391"/>
      <c r="N23" s="139"/>
      <c r="V23" s="123"/>
      <c r="W23" s="124"/>
      <c r="X23" s="125"/>
      <c r="Y23" s="126"/>
    </row>
    <row r="24" spans="1:69" s="122" customFormat="1" ht="18.75" x14ac:dyDescent="0.25">
      <c r="A24" s="152"/>
      <c r="G24" s="153"/>
      <c r="V24" s="123"/>
      <c r="W24" s="124"/>
      <c r="X24" s="125"/>
      <c r="Y24" s="126"/>
    </row>
    <row r="25" spans="1:69" s="122" customFormat="1" ht="36" customHeight="1" x14ac:dyDescent="0.25">
      <c r="A25" s="392" t="s">
        <v>20</v>
      </c>
      <c r="B25" s="392" t="s">
        <v>21</v>
      </c>
      <c r="C25" s="392" t="s">
        <v>22</v>
      </c>
      <c r="D25" s="392"/>
      <c r="E25" s="392"/>
      <c r="F25" s="384" t="s">
        <v>23</v>
      </c>
      <c r="G25" s="406" t="s">
        <v>24</v>
      </c>
      <c r="H25" s="381" t="s">
        <v>25</v>
      </c>
      <c r="I25" s="382"/>
      <c r="J25" s="383"/>
      <c r="K25" s="384" t="s">
        <v>26</v>
      </c>
      <c r="L25" s="381" t="s">
        <v>27</v>
      </c>
      <c r="M25" s="382"/>
      <c r="N25" s="382"/>
      <c r="O25" s="383"/>
      <c r="V25" s="123"/>
      <c r="W25" s="124"/>
      <c r="X25" s="125"/>
      <c r="Y25" s="126"/>
    </row>
    <row r="26" spans="1:69" s="122" customFormat="1" ht="36.75" customHeight="1" x14ac:dyDescent="0.25">
      <c r="A26" s="392"/>
      <c r="B26" s="392"/>
      <c r="C26" s="392"/>
      <c r="D26" s="392"/>
      <c r="E26" s="392"/>
      <c r="F26" s="404"/>
      <c r="G26" s="406"/>
      <c r="H26" s="154" t="s">
        <v>28</v>
      </c>
      <c r="I26" s="154" t="s">
        <v>29</v>
      </c>
      <c r="J26" s="384" t="s">
        <v>30</v>
      </c>
      <c r="K26" s="396"/>
      <c r="L26" s="386" t="s">
        <v>28</v>
      </c>
      <c r="M26" s="386" t="s">
        <v>31</v>
      </c>
      <c r="N26" s="154" t="s">
        <v>29</v>
      </c>
      <c r="O26" s="384" t="s">
        <v>30</v>
      </c>
      <c r="V26" s="123"/>
      <c r="W26" s="124"/>
      <c r="X26" s="125"/>
      <c r="Y26" s="126"/>
    </row>
    <row r="27" spans="1:69" s="122" customFormat="1" ht="56.25" x14ac:dyDescent="0.25">
      <c r="A27" s="392"/>
      <c r="B27" s="392"/>
      <c r="C27" s="392"/>
      <c r="D27" s="392"/>
      <c r="E27" s="392"/>
      <c r="F27" s="405"/>
      <c r="G27" s="406"/>
      <c r="H27" s="154" t="s">
        <v>32</v>
      </c>
      <c r="I27" s="155" t="s">
        <v>33</v>
      </c>
      <c r="J27" s="385"/>
      <c r="K27" s="385"/>
      <c r="L27" s="387"/>
      <c r="M27" s="387"/>
      <c r="N27" s="155" t="s">
        <v>33</v>
      </c>
      <c r="O27" s="385"/>
      <c r="P27" s="156" t="s">
        <v>5722</v>
      </c>
      <c r="Q27" s="156" t="s">
        <v>5723</v>
      </c>
      <c r="R27" s="156" t="s">
        <v>5724</v>
      </c>
      <c r="S27" s="156" t="s">
        <v>5725</v>
      </c>
      <c r="T27" s="156" t="s">
        <v>5726</v>
      </c>
      <c r="U27" s="156" t="s">
        <v>5727</v>
      </c>
      <c r="V27" s="157" t="s">
        <v>5728</v>
      </c>
      <c r="W27" s="158" t="s">
        <v>5729</v>
      </c>
      <c r="X27" s="156" t="s">
        <v>5730</v>
      </c>
      <c r="Y27" s="159" t="s">
        <v>5741</v>
      </c>
    </row>
    <row r="28" spans="1:69" s="122" customFormat="1" ht="18.75" x14ac:dyDescent="0.25">
      <c r="A28" s="160">
        <v>1</v>
      </c>
      <c r="B28" s="160">
        <v>2</v>
      </c>
      <c r="C28" s="388">
        <v>3</v>
      </c>
      <c r="D28" s="388"/>
      <c r="E28" s="388"/>
      <c r="F28" s="162">
        <v>4</v>
      </c>
      <c r="G28" s="281">
        <v>5</v>
      </c>
      <c r="H28" s="162">
        <v>6</v>
      </c>
      <c r="I28" s="160">
        <v>7</v>
      </c>
      <c r="J28" s="162">
        <v>8</v>
      </c>
      <c r="K28" s="160">
        <v>9</v>
      </c>
      <c r="L28" s="162">
        <v>10</v>
      </c>
      <c r="M28" s="160">
        <v>11</v>
      </c>
      <c r="N28" s="162">
        <v>12</v>
      </c>
      <c r="O28" s="160">
        <v>13</v>
      </c>
      <c r="P28" s="163"/>
      <c r="Q28" s="163"/>
      <c r="R28" s="163"/>
      <c r="S28" s="163"/>
      <c r="T28" s="163"/>
      <c r="U28" s="163"/>
      <c r="V28" s="164"/>
      <c r="W28" s="165"/>
      <c r="X28" s="125"/>
      <c r="Y28" s="126"/>
    </row>
    <row r="29" spans="1:69" s="122" customFormat="1" ht="18.75" hidden="1" x14ac:dyDescent="0.25">
      <c r="A29" s="371" t="s">
        <v>4074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3"/>
      <c r="P29" s="163"/>
      <c r="Q29" s="163"/>
      <c r="R29" s="163"/>
      <c r="S29" s="163"/>
      <c r="T29" s="163"/>
      <c r="U29" s="163"/>
      <c r="V29" s="123"/>
      <c r="W29" s="124"/>
      <c r="X29" s="125"/>
      <c r="Y29" s="126"/>
      <c r="BP29" s="166" t="s">
        <v>4074</v>
      </c>
    </row>
    <row r="30" spans="1:69" s="122" customFormat="1" ht="67.5" hidden="1" x14ac:dyDescent="0.25">
      <c r="A30" s="167" t="s">
        <v>36</v>
      </c>
      <c r="B30" s="168" t="s">
        <v>203</v>
      </c>
      <c r="C30" s="370" t="s">
        <v>204</v>
      </c>
      <c r="D30" s="370"/>
      <c r="E30" s="370"/>
      <c r="F30" s="167" t="s">
        <v>174</v>
      </c>
      <c r="G30" s="282">
        <v>2.2200000000000002</v>
      </c>
      <c r="H30" s="171" t="s">
        <v>205</v>
      </c>
      <c r="I30" s="171" t="s">
        <v>206</v>
      </c>
      <c r="J30" s="171">
        <v>515.91999999999996</v>
      </c>
      <c r="K30" s="172" t="s">
        <v>42</v>
      </c>
      <c r="L30" s="171">
        <v>93982</v>
      </c>
      <c r="M30" s="171">
        <v>76387</v>
      </c>
      <c r="N30" s="173" t="s">
        <v>4475</v>
      </c>
      <c r="O30" s="171">
        <v>9804</v>
      </c>
      <c r="P30" s="163">
        <v>1.052</v>
      </c>
      <c r="Q30" s="163">
        <v>1.0209999999999999</v>
      </c>
      <c r="R30" s="163">
        <v>1.0349999999999999</v>
      </c>
      <c r="S30" s="163">
        <v>1.0249999999999999</v>
      </c>
      <c r="T30" s="163">
        <v>1.02</v>
      </c>
      <c r="U30" s="163">
        <v>1.03</v>
      </c>
      <c r="V30" s="123">
        <f>O30*P30*Q30*R30*S30*T30*U30</f>
        <v>11736.71060308368</v>
      </c>
      <c r="W30" s="124">
        <v>1.2</v>
      </c>
      <c r="X30" s="125">
        <f>V30*W30</f>
        <v>14084.052723700415</v>
      </c>
      <c r="Y30" s="126">
        <f>X30/G30</f>
        <v>6344.1678935587452</v>
      </c>
      <c r="BP30" s="166"/>
      <c r="BQ30" s="174" t="s">
        <v>204</v>
      </c>
    </row>
    <row r="31" spans="1:69" s="122" customFormat="1" ht="18.75" hidden="1" x14ac:dyDescent="0.25">
      <c r="A31" s="175"/>
      <c r="B31" s="176"/>
      <c r="C31" s="177" t="s">
        <v>4476</v>
      </c>
      <c r="D31" s="178"/>
      <c r="E31" s="178"/>
      <c r="F31" s="178"/>
      <c r="G31" s="179"/>
      <c r="H31" s="178"/>
      <c r="I31" s="178"/>
      <c r="J31" s="178"/>
      <c r="K31" s="178"/>
      <c r="L31" s="178"/>
      <c r="M31" s="178"/>
      <c r="N31" s="178"/>
      <c r="O31" s="180"/>
      <c r="P31" s="163"/>
      <c r="Q31" s="163"/>
      <c r="R31" s="163"/>
      <c r="S31" s="163"/>
      <c r="T31" s="163"/>
      <c r="U31" s="163"/>
      <c r="V31" s="123"/>
      <c r="W31" s="124"/>
      <c r="X31" s="125"/>
      <c r="Y31" s="126"/>
      <c r="BP31" s="166"/>
      <c r="BQ31" s="174"/>
    </row>
    <row r="32" spans="1:69" s="122" customFormat="1" ht="18.75" hidden="1" x14ac:dyDescent="0.25">
      <c r="A32" s="181"/>
      <c r="B32" s="182"/>
      <c r="C32" s="182"/>
      <c r="D32" s="182"/>
      <c r="E32" s="183" t="s">
        <v>4477</v>
      </c>
      <c r="F32" s="183"/>
      <c r="G32" s="283"/>
      <c r="H32" s="186"/>
      <c r="I32" s="140"/>
      <c r="J32" s="140"/>
      <c r="K32" s="140"/>
      <c r="L32" s="187">
        <v>75300</v>
      </c>
      <c r="M32" s="188"/>
      <c r="N32" s="188"/>
      <c r="O32" s="189"/>
      <c r="P32" s="163"/>
      <c r="Q32" s="163"/>
      <c r="R32" s="163"/>
      <c r="S32" s="163"/>
      <c r="T32" s="163"/>
      <c r="U32" s="163"/>
      <c r="V32" s="123"/>
      <c r="W32" s="124"/>
      <c r="X32" s="125"/>
      <c r="Y32" s="126"/>
      <c r="BP32" s="166"/>
      <c r="BQ32" s="174"/>
    </row>
    <row r="33" spans="1:69" s="122" customFormat="1" ht="18.75" hidden="1" x14ac:dyDescent="0.25">
      <c r="A33" s="181"/>
      <c r="B33" s="182"/>
      <c r="C33" s="182"/>
      <c r="D33" s="182"/>
      <c r="E33" s="183" t="s">
        <v>4478</v>
      </c>
      <c r="F33" s="183"/>
      <c r="G33" s="283"/>
      <c r="H33" s="186"/>
      <c r="I33" s="140"/>
      <c r="J33" s="140"/>
      <c r="K33" s="140"/>
      <c r="L33" s="187">
        <v>39591</v>
      </c>
      <c r="M33" s="188"/>
      <c r="N33" s="188"/>
      <c r="O33" s="189"/>
      <c r="P33" s="163"/>
      <c r="Q33" s="163"/>
      <c r="R33" s="163"/>
      <c r="S33" s="163"/>
      <c r="T33" s="163"/>
      <c r="U33" s="163"/>
      <c r="V33" s="123"/>
      <c r="W33" s="124"/>
      <c r="X33" s="125"/>
      <c r="Y33" s="126"/>
      <c r="BP33" s="166"/>
      <c r="BQ33" s="174"/>
    </row>
    <row r="34" spans="1:69" s="122" customFormat="1" ht="18.75" hidden="1" x14ac:dyDescent="0.25">
      <c r="A34" s="181"/>
      <c r="B34" s="182"/>
      <c r="C34" s="182"/>
      <c r="D34" s="182"/>
      <c r="E34" s="183" t="s">
        <v>47</v>
      </c>
      <c r="F34" s="183"/>
      <c r="G34" s="283"/>
      <c r="H34" s="186"/>
      <c r="I34" s="140"/>
      <c r="J34" s="140"/>
      <c r="K34" s="140"/>
      <c r="L34" s="187">
        <v>208873</v>
      </c>
      <c r="M34" s="188"/>
      <c r="N34" s="188"/>
      <c r="O34" s="189"/>
      <c r="P34" s="163"/>
      <c r="Q34" s="163"/>
      <c r="R34" s="163"/>
      <c r="S34" s="163"/>
      <c r="T34" s="163"/>
      <c r="U34" s="163"/>
      <c r="V34" s="123"/>
      <c r="W34" s="124"/>
      <c r="X34" s="125"/>
      <c r="Y34" s="126"/>
      <c r="BP34" s="166"/>
      <c r="BQ34" s="174"/>
    </row>
    <row r="35" spans="1:69" s="122" customFormat="1" ht="67.5" x14ac:dyDescent="0.25">
      <c r="A35" s="242" t="s">
        <v>1029</v>
      </c>
      <c r="B35" s="243" t="s">
        <v>2051</v>
      </c>
      <c r="C35" s="368" t="s">
        <v>4079</v>
      </c>
      <c r="D35" s="368"/>
      <c r="E35" s="368"/>
      <c r="F35" s="242" t="s">
        <v>437</v>
      </c>
      <c r="G35" s="295">
        <v>222</v>
      </c>
      <c r="H35" s="171">
        <v>5395.12</v>
      </c>
      <c r="I35" s="171"/>
      <c r="J35" s="171">
        <v>5395.12</v>
      </c>
      <c r="K35" s="172" t="s">
        <v>42</v>
      </c>
      <c r="L35" s="171">
        <v>10252454</v>
      </c>
      <c r="M35" s="171"/>
      <c r="N35" s="173"/>
      <c r="O35" s="171">
        <v>10252454</v>
      </c>
      <c r="P35" s="163">
        <v>1.052</v>
      </c>
      <c r="Q35" s="163">
        <v>1.0209999999999999</v>
      </c>
      <c r="R35" s="163">
        <v>1.0349999999999999</v>
      </c>
      <c r="S35" s="163">
        <v>1.0249999999999999</v>
      </c>
      <c r="T35" s="163">
        <v>1.02</v>
      </c>
      <c r="U35" s="163">
        <v>1.03</v>
      </c>
      <c r="V35" s="248">
        <f t="shared" ref="V35:V92" si="0">O35*P35*Q35*R35*S35*T35*U35</f>
        <v>12273570.539517308</v>
      </c>
      <c r="W35" s="249">
        <v>1.2</v>
      </c>
      <c r="X35" s="250">
        <f t="shared" ref="X35:X92" si="1">V35*W35</f>
        <v>14728284.64742077</v>
      </c>
      <c r="Y35" s="251">
        <f t="shared" ref="Y35:Y92" si="2">X35/G35</f>
        <v>66343.624537931391</v>
      </c>
      <c r="BP35" s="166"/>
      <c r="BQ35" s="174" t="s">
        <v>4079</v>
      </c>
    </row>
    <row r="36" spans="1:69" s="122" customFormat="1" ht="67.5" x14ac:dyDescent="0.25">
      <c r="A36" s="242" t="s">
        <v>53</v>
      </c>
      <c r="B36" s="243" t="s">
        <v>2621</v>
      </c>
      <c r="C36" s="368" t="s">
        <v>2622</v>
      </c>
      <c r="D36" s="368"/>
      <c r="E36" s="368"/>
      <c r="F36" s="242" t="s">
        <v>174</v>
      </c>
      <c r="G36" s="296">
        <v>0.74</v>
      </c>
      <c r="H36" s="171">
        <v>2637</v>
      </c>
      <c r="I36" s="171"/>
      <c r="J36" s="171">
        <v>2637</v>
      </c>
      <c r="K36" s="172" t="s">
        <v>42</v>
      </c>
      <c r="L36" s="171">
        <v>16704</v>
      </c>
      <c r="M36" s="171"/>
      <c r="N36" s="173"/>
      <c r="O36" s="171">
        <v>16704</v>
      </c>
      <c r="P36" s="163">
        <v>1.052</v>
      </c>
      <c r="Q36" s="163">
        <v>1.0209999999999999</v>
      </c>
      <c r="R36" s="163">
        <v>1.0349999999999999</v>
      </c>
      <c r="S36" s="163">
        <v>1.0249999999999999</v>
      </c>
      <c r="T36" s="163">
        <v>1.02</v>
      </c>
      <c r="U36" s="163">
        <v>1.03</v>
      </c>
      <c r="V36" s="248">
        <f t="shared" si="0"/>
        <v>19996.941443687247</v>
      </c>
      <c r="W36" s="249">
        <v>1.2</v>
      </c>
      <c r="X36" s="250">
        <f t="shared" si="1"/>
        <v>23996.329732424696</v>
      </c>
      <c r="Y36" s="251">
        <f t="shared" si="2"/>
        <v>32427.472611384725</v>
      </c>
      <c r="BP36" s="166"/>
      <c r="BQ36" s="174" t="s">
        <v>2622</v>
      </c>
    </row>
    <row r="37" spans="1:69" s="122" customFormat="1" ht="18.75" hidden="1" x14ac:dyDescent="0.25">
      <c r="A37" s="175"/>
      <c r="B37" s="176"/>
      <c r="C37" s="177" t="s">
        <v>4479</v>
      </c>
      <c r="D37" s="178"/>
      <c r="E37" s="178"/>
      <c r="F37" s="178"/>
      <c r="G37" s="179"/>
      <c r="H37" s="178"/>
      <c r="I37" s="178"/>
      <c r="J37" s="178"/>
      <c r="K37" s="178"/>
      <c r="L37" s="178"/>
      <c r="M37" s="178"/>
      <c r="N37" s="178"/>
      <c r="O37" s="180"/>
      <c r="P37" s="163"/>
      <c r="Q37" s="163"/>
      <c r="R37" s="163"/>
      <c r="S37" s="163"/>
      <c r="T37" s="163"/>
      <c r="U37" s="163"/>
      <c r="V37" s="123"/>
      <c r="W37" s="124"/>
      <c r="X37" s="125"/>
      <c r="Y37" s="126"/>
      <c r="BP37" s="166"/>
      <c r="BQ37" s="174"/>
    </row>
    <row r="38" spans="1:69" s="122" customFormat="1" ht="18.75" hidden="1" x14ac:dyDescent="0.25">
      <c r="A38" s="371" t="s">
        <v>4081</v>
      </c>
      <c r="B38" s="372"/>
      <c r="C38" s="372"/>
      <c r="D38" s="372"/>
      <c r="E38" s="372"/>
      <c r="F38" s="372"/>
      <c r="G38" s="372"/>
      <c r="H38" s="372"/>
      <c r="I38" s="372"/>
      <c r="J38" s="372"/>
      <c r="K38" s="372"/>
      <c r="L38" s="372"/>
      <c r="M38" s="372"/>
      <c r="N38" s="372"/>
      <c r="O38" s="373"/>
      <c r="P38" s="163"/>
      <c r="Q38" s="163"/>
      <c r="R38" s="163"/>
      <c r="S38" s="163"/>
      <c r="T38" s="163"/>
      <c r="U38" s="163"/>
      <c r="V38" s="123"/>
      <c r="W38" s="124"/>
      <c r="X38" s="125"/>
      <c r="Y38" s="126"/>
      <c r="BP38" s="166" t="s">
        <v>4081</v>
      </c>
      <c r="BQ38" s="174"/>
    </row>
    <row r="39" spans="1:69" s="122" customFormat="1" ht="67.5" hidden="1" x14ac:dyDescent="0.25">
      <c r="A39" s="167" t="s">
        <v>63</v>
      </c>
      <c r="B39" s="168" t="s">
        <v>255</v>
      </c>
      <c r="C39" s="370" t="s">
        <v>256</v>
      </c>
      <c r="D39" s="370"/>
      <c r="E39" s="370"/>
      <c r="F39" s="167" t="s">
        <v>238</v>
      </c>
      <c r="G39" s="285">
        <v>61.8</v>
      </c>
      <c r="H39" s="171" t="s">
        <v>257</v>
      </c>
      <c r="I39" s="171" t="s">
        <v>258</v>
      </c>
      <c r="J39" s="171">
        <v>57.82</v>
      </c>
      <c r="K39" s="172" t="s">
        <v>42</v>
      </c>
      <c r="L39" s="171">
        <v>421062</v>
      </c>
      <c r="M39" s="171">
        <v>349447</v>
      </c>
      <c r="N39" s="173" t="s">
        <v>4480</v>
      </c>
      <c r="O39" s="171">
        <v>30588</v>
      </c>
      <c r="P39" s="163">
        <v>1.052</v>
      </c>
      <c r="Q39" s="163">
        <v>1.0209999999999999</v>
      </c>
      <c r="R39" s="163">
        <v>1.0349999999999999</v>
      </c>
      <c r="S39" s="163">
        <v>1.0249999999999999</v>
      </c>
      <c r="T39" s="163">
        <v>1.02</v>
      </c>
      <c r="U39" s="163">
        <v>1.03</v>
      </c>
      <c r="V39" s="123">
        <f t="shared" si="0"/>
        <v>36617.962456866953</v>
      </c>
      <c r="W39" s="124">
        <v>1.2</v>
      </c>
      <c r="X39" s="125">
        <f t="shared" si="1"/>
        <v>43941.554948240344</v>
      </c>
      <c r="Y39" s="126">
        <f t="shared" si="2"/>
        <v>711.02839722071758</v>
      </c>
      <c r="BP39" s="166"/>
      <c r="BQ39" s="174" t="s">
        <v>256</v>
      </c>
    </row>
    <row r="40" spans="1:69" s="122" customFormat="1" ht="18.75" hidden="1" x14ac:dyDescent="0.25">
      <c r="A40" s="175"/>
      <c r="B40" s="176"/>
      <c r="C40" s="177" t="s">
        <v>1506</v>
      </c>
      <c r="D40" s="178"/>
      <c r="E40" s="178"/>
      <c r="F40" s="178"/>
      <c r="G40" s="179"/>
      <c r="H40" s="178"/>
      <c r="I40" s="178"/>
      <c r="J40" s="178"/>
      <c r="K40" s="178"/>
      <c r="L40" s="178"/>
      <c r="M40" s="178"/>
      <c r="N40" s="178"/>
      <c r="O40" s="180"/>
      <c r="P40" s="163"/>
      <c r="Q40" s="163"/>
      <c r="R40" s="163"/>
      <c r="S40" s="163"/>
      <c r="T40" s="163"/>
      <c r="U40" s="163"/>
      <c r="V40" s="123"/>
      <c r="W40" s="124"/>
      <c r="X40" s="125"/>
      <c r="Y40" s="126"/>
      <c r="BP40" s="166"/>
      <c r="BQ40" s="174"/>
    </row>
    <row r="41" spans="1:69" s="122" customFormat="1" ht="18.75" hidden="1" x14ac:dyDescent="0.25">
      <c r="A41" s="181"/>
      <c r="B41" s="182"/>
      <c r="C41" s="182"/>
      <c r="D41" s="182"/>
      <c r="E41" s="183" t="s">
        <v>4481</v>
      </c>
      <c r="F41" s="183"/>
      <c r="G41" s="283"/>
      <c r="H41" s="186"/>
      <c r="I41" s="140"/>
      <c r="J41" s="140"/>
      <c r="K41" s="140"/>
      <c r="L41" s="187">
        <v>342769</v>
      </c>
      <c r="M41" s="188"/>
      <c r="N41" s="188"/>
      <c r="O41" s="189"/>
      <c r="P41" s="163"/>
      <c r="Q41" s="163"/>
      <c r="R41" s="163"/>
      <c r="S41" s="163"/>
      <c r="T41" s="163"/>
      <c r="U41" s="163"/>
      <c r="V41" s="123"/>
      <c r="W41" s="124"/>
      <c r="X41" s="125"/>
      <c r="Y41" s="126"/>
      <c r="BP41" s="166"/>
      <c r="BQ41" s="174"/>
    </row>
    <row r="42" spans="1:69" s="122" customFormat="1" ht="18.75" hidden="1" x14ac:dyDescent="0.25">
      <c r="A42" s="181"/>
      <c r="B42" s="182"/>
      <c r="C42" s="182"/>
      <c r="D42" s="182"/>
      <c r="E42" s="183" t="s">
        <v>4482</v>
      </c>
      <c r="F42" s="183"/>
      <c r="G42" s="283"/>
      <c r="H42" s="186"/>
      <c r="I42" s="140"/>
      <c r="J42" s="140"/>
      <c r="K42" s="140"/>
      <c r="L42" s="187">
        <v>180219</v>
      </c>
      <c r="M42" s="188"/>
      <c r="N42" s="188"/>
      <c r="O42" s="189"/>
      <c r="P42" s="163"/>
      <c r="Q42" s="163"/>
      <c r="R42" s="163"/>
      <c r="S42" s="163"/>
      <c r="T42" s="163"/>
      <c r="U42" s="163"/>
      <c r="V42" s="123"/>
      <c r="W42" s="124"/>
      <c r="X42" s="125"/>
      <c r="Y42" s="126"/>
      <c r="BP42" s="166"/>
      <c r="BQ42" s="174"/>
    </row>
    <row r="43" spans="1:69" s="122" customFormat="1" ht="18.75" hidden="1" x14ac:dyDescent="0.25">
      <c r="A43" s="181"/>
      <c r="B43" s="182"/>
      <c r="C43" s="182"/>
      <c r="D43" s="182"/>
      <c r="E43" s="183" t="s">
        <v>47</v>
      </c>
      <c r="F43" s="183"/>
      <c r="G43" s="283"/>
      <c r="H43" s="186"/>
      <c r="I43" s="140"/>
      <c r="J43" s="140"/>
      <c r="K43" s="140"/>
      <c r="L43" s="187">
        <v>944050</v>
      </c>
      <c r="M43" s="188"/>
      <c r="N43" s="188"/>
      <c r="O43" s="189"/>
      <c r="P43" s="163"/>
      <c r="Q43" s="163"/>
      <c r="R43" s="163"/>
      <c r="S43" s="163"/>
      <c r="T43" s="163"/>
      <c r="U43" s="163"/>
      <c r="V43" s="123"/>
      <c r="W43" s="124"/>
      <c r="X43" s="125"/>
      <c r="Y43" s="126"/>
      <c r="BP43" s="166"/>
      <c r="BQ43" s="174"/>
    </row>
    <row r="44" spans="1:69" s="122" customFormat="1" ht="67.5" hidden="1" x14ac:dyDescent="0.25">
      <c r="A44" s="167" t="s">
        <v>72</v>
      </c>
      <c r="B44" s="168" t="s">
        <v>246</v>
      </c>
      <c r="C44" s="370" t="s">
        <v>247</v>
      </c>
      <c r="D44" s="370"/>
      <c r="E44" s="370"/>
      <c r="F44" s="167" t="s">
        <v>238</v>
      </c>
      <c r="G44" s="282">
        <v>22.55</v>
      </c>
      <c r="H44" s="171" t="s">
        <v>248</v>
      </c>
      <c r="I44" s="171" t="s">
        <v>249</v>
      </c>
      <c r="J44" s="171">
        <v>52.81</v>
      </c>
      <c r="K44" s="172" t="s">
        <v>42</v>
      </c>
      <c r="L44" s="171">
        <v>78102</v>
      </c>
      <c r="M44" s="171">
        <v>65525</v>
      </c>
      <c r="N44" s="173" t="s">
        <v>4483</v>
      </c>
      <c r="O44" s="171">
        <v>10193</v>
      </c>
      <c r="P44" s="163">
        <v>1.052</v>
      </c>
      <c r="Q44" s="163">
        <v>1.0209999999999999</v>
      </c>
      <c r="R44" s="163">
        <v>1.0349999999999999</v>
      </c>
      <c r="S44" s="163">
        <v>1.0249999999999999</v>
      </c>
      <c r="T44" s="163">
        <v>1.02</v>
      </c>
      <c r="U44" s="163">
        <v>1.03</v>
      </c>
      <c r="V44" s="123">
        <f t="shared" si="0"/>
        <v>12202.396080909009</v>
      </c>
      <c r="W44" s="124">
        <v>1.2</v>
      </c>
      <c r="X44" s="125">
        <f t="shared" si="1"/>
        <v>14642.875297090812</v>
      </c>
      <c r="Y44" s="126">
        <f t="shared" si="2"/>
        <v>649.35145441644397</v>
      </c>
      <c r="BP44" s="166"/>
      <c r="BQ44" s="174" t="s">
        <v>247</v>
      </c>
    </row>
    <row r="45" spans="1:69" s="122" customFormat="1" ht="18.75" hidden="1" x14ac:dyDescent="0.25">
      <c r="A45" s="175"/>
      <c r="B45" s="176"/>
      <c r="C45" s="177" t="s">
        <v>4484</v>
      </c>
      <c r="D45" s="178"/>
      <c r="E45" s="178"/>
      <c r="F45" s="178"/>
      <c r="G45" s="179"/>
      <c r="H45" s="178"/>
      <c r="I45" s="178"/>
      <c r="J45" s="178"/>
      <c r="K45" s="178"/>
      <c r="L45" s="178"/>
      <c r="M45" s="178"/>
      <c r="N45" s="178"/>
      <c r="O45" s="180"/>
      <c r="P45" s="163"/>
      <c r="Q45" s="163"/>
      <c r="R45" s="163"/>
      <c r="S45" s="163"/>
      <c r="T45" s="163"/>
      <c r="U45" s="163"/>
      <c r="V45" s="123"/>
      <c r="W45" s="124"/>
      <c r="X45" s="125"/>
      <c r="Y45" s="126"/>
      <c r="BP45" s="166"/>
      <c r="BQ45" s="174"/>
    </row>
    <row r="46" spans="1:69" s="122" customFormat="1" ht="18.75" hidden="1" x14ac:dyDescent="0.25">
      <c r="A46" s="181"/>
      <c r="B46" s="182"/>
      <c r="C46" s="182"/>
      <c r="D46" s="182"/>
      <c r="E46" s="183" t="s">
        <v>4485</v>
      </c>
      <c r="F46" s="183"/>
      <c r="G46" s="283"/>
      <c r="H46" s="186"/>
      <c r="I46" s="140"/>
      <c r="J46" s="140"/>
      <c r="K46" s="140"/>
      <c r="L46" s="187">
        <v>63978</v>
      </c>
      <c r="M46" s="188"/>
      <c r="N46" s="188"/>
      <c r="O46" s="189"/>
      <c r="P46" s="163"/>
      <c r="Q46" s="163"/>
      <c r="R46" s="163"/>
      <c r="S46" s="163"/>
      <c r="T46" s="163"/>
      <c r="U46" s="163"/>
      <c r="V46" s="123"/>
      <c r="W46" s="124"/>
      <c r="X46" s="125"/>
      <c r="Y46" s="126"/>
      <c r="BP46" s="166"/>
      <c r="BQ46" s="174"/>
    </row>
    <row r="47" spans="1:69" s="122" customFormat="1" ht="18.75" hidden="1" x14ac:dyDescent="0.25">
      <c r="A47" s="181"/>
      <c r="B47" s="182"/>
      <c r="C47" s="182"/>
      <c r="D47" s="182"/>
      <c r="E47" s="183" t="s">
        <v>4486</v>
      </c>
      <c r="F47" s="183"/>
      <c r="G47" s="283"/>
      <c r="H47" s="186"/>
      <c r="I47" s="140"/>
      <c r="J47" s="140"/>
      <c r="K47" s="140"/>
      <c r="L47" s="187">
        <v>33638</v>
      </c>
      <c r="M47" s="188"/>
      <c r="N47" s="188"/>
      <c r="O47" s="189"/>
      <c r="P47" s="163"/>
      <c r="Q47" s="163"/>
      <c r="R47" s="163"/>
      <c r="S47" s="163"/>
      <c r="T47" s="163"/>
      <c r="U47" s="163"/>
      <c r="V47" s="123"/>
      <c r="W47" s="124"/>
      <c r="X47" s="125"/>
      <c r="Y47" s="126"/>
      <c r="BP47" s="166"/>
      <c r="BQ47" s="174"/>
    </row>
    <row r="48" spans="1:69" s="122" customFormat="1" ht="18.75" hidden="1" x14ac:dyDescent="0.25">
      <c r="A48" s="181"/>
      <c r="B48" s="182"/>
      <c r="C48" s="182"/>
      <c r="D48" s="182"/>
      <c r="E48" s="183" t="s">
        <v>47</v>
      </c>
      <c r="F48" s="183"/>
      <c r="G48" s="283"/>
      <c r="H48" s="186"/>
      <c r="I48" s="140"/>
      <c r="J48" s="140"/>
      <c r="K48" s="140"/>
      <c r="L48" s="187">
        <v>175718</v>
      </c>
      <c r="M48" s="188"/>
      <c r="N48" s="188"/>
      <c r="O48" s="189"/>
      <c r="P48" s="163"/>
      <c r="Q48" s="163"/>
      <c r="R48" s="163"/>
      <c r="S48" s="163"/>
      <c r="T48" s="163"/>
      <c r="U48" s="163"/>
      <c r="V48" s="123"/>
      <c r="W48" s="124"/>
      <c r="X48" s="125"/>
      <c r="Y48" s="126"/>
      <c r="BP48" s="166"/>
      <c r="BQ48" s="174"/>
    </row>
    <row r="49" spans="1:69" s="122" customFormat="1" ht="67.5" hidden="1" x14ac:dyDescent="0.25">
      <c r="A49" s="167" t="s">
        <v>80</v>
      </c>
      <c r="B49" s="168" t="s">
        <v>1531</v>
      </c>
      <c r="C49" s="370" t="s">
        <v>1532</v>
      </c>
      <c r="D49" s="370"/>
      <c r="E49" s="370"/>
      <c r="F49" s="167" t="s">
        <v>56</v>
      </c>
      <c r="G49" s="285">
        <v>0.6</v>
      </c>
      <c r="H49" s="171" t="s">
        <v>1533</v>
      </c>
      <c r="I49" s="171" t="s">
        <v>1534</v>
      </c>
      <c r="J49" s="171">
        <v>367.19</v>
      </c>
      <c r="K49" s="172" t="s">
        <v>42</v>
      </c>
      <c r="L49" s="171">
        <v>19927</v>
      </c>
      <c r="M49" s="171">
        <v>17799</v>
      </c>
      <c r="N49" s="173" t="s">
        <v>4487</v>
      </c>
      <c r="O49" s="171">
        <v>1885</v>
      </c>
      <c r="P49" s="163">
        <v>1.052</v>
      </c>
      <c r="Q49" s="163">
        <v>1.0209999999999999</v>
      </c>
      <c r="R49" s="163">
        <v>1.0349999999999999</v>
      </c>
      <c r="S49" s="163">
        <v>1.0249999999999999</v>
      </c>
      <c r="T49" s="163">
        <v>1.02</v>
      </c>
      <c r="U49" s="163">
        <v>1.03</v>
      </c>
      <c r="V49" s="123">
        <f t="shared" si="0"/>
        <v>2256.5992948605394</v>
      </c>
      <c r="W49" s="124">
        <v>1.2</v>
      </c>
      <c r="X49" s="125">
        <f t="shared" si="1"/>
        <v>2707.9191538326472</v>
      </c>
      <c r="Y49" s="126">
        <f t="shared" si="2"/>
        <v>4513.1985897210789</v>
      </c>
      <c r="BP49" s="166"/>
      <c r="BQ49" s="174" t="s">
        <v>1532</v>
      </c>
    </row>
    <row r="50" spans="1:69" s="122" customFormat="1" ht="18.75" hidden="1" x14ac:dyDescent="0.25">
      <c r="A50" s="175"/>
      <c r="B50" s="176"/>
      <c r="C50" s="177" t="s">
        <v>1303</v>
      </c>
      <c r="D50" s="178"/>
      <c r="E50" s="178"/>
      <c r="F50" s="178"/>
      <c r="G50" s="179"/>
      <c r="H50" s="178"/>
      <c r="I50" s="178"/>
      <c r="J50" s="178"/>
      <c r="K50" s="178"/>
      <c r="L50" s="178"/>
      <c r="M50" s="178"/>
      <c r="N50" s="178"/>
      <c r="O50" s="180"/>
      <c r="P50" s="163"/>
      <c r="Q50" s="163"/>
      <c r="R50" s="163"/>
      <c r="S50" s="163"/>
      <c r="T50" s="163"/>
      <c r="U50" s="163"/>
      <c r="V50" s="123"/>
      <c r="W50" s="124"/>
      <c r="X50" s="125"/>
      <c r="Y50" s="126"/>
      <c r="BP50" s="166"/>
      <c r="BQ50" s="174"/>
    </row>
    <row r="51" spans="1:69" s="122" customFormat="1" ht="18.75" hidden="1" x14ac:dyDescent="0.25">
      <c r="A51" s="181"/>
      <c r="B51" s="182"/>
      <c r="C51" s="182"/>
      <c r="D51" s="182"/>
      <c r="E51" s="183" t="s">
        <v>4488</v>
      </c>
      <c r="F51" s="183"/>
      <c r="G51" s="283"/>
      <c r="H51" s="186"/>
      <c r="I51" s="140"/>
      <c r="J51" s="140"/>
      <c r="K51" s="140"/>
      <c r="L51" s="187">
        <v>17277</v>
      </c>
      <c r="M51" s="188"/>
      <c r="N51" s="188"/>
      <c r="O51" s="189"/>
      <c r="P51" s="163"/>
      <c r="Q51" s="163"/>
      <c r="R51" s="163"/>
      <c r="S51" s="163"/>
      <c r="T51" s="163"/>
      <c r="U51" s="163"/>
      <c r="V51" s="123"/>
      <c r="W51" s="124"/>
      <c r="X51" s="125"/>
      <c r="Y51" s="126"/>
      <c r="BP51" s="166"/>
      <c r="BQ51" s="174"/>
    </row>
    <row r="52" spans="1:69" s="122" customFormat="1" ht="18.75" hidden="1" x14ac:dyDescent="0.25">
      <c r="A52" s="181"/>
      <c r="B52" s="182"/>
      <c r="C52" s="182"/>
      <c r="D52" s="182"/>
      <c r="E52" s="183" t="s">
        <v>4489</v>
      </c>
      <c r="F52" s="183"/>
      <c r="G52" s="283"/>
      <c r="H52" s="186"/>
      <c r="I52" s="140"/>
      <c r="J52" s="140"/>
      <c r="K52" s="140"/>
      <c r="L52" s="187">
        <v>9084</v>
      </c>
      <c r="M52" s="188"/>
      <c r="N52" s="188"/>
      <c r="O52" s="189"/>
      <c r="P52" s="163"/>
      <c r="Q52" s="163"/>
      <c r="R52" s="163"/>
      <c r="S52" s="163"/>
      <c r="T52" s="163"/>
      <c r="U52" s="163"/>
      <c r="V52" s="123"/>
      <c r="W52" s="124"/>
      <c r="X52" s="125"/>
      <c r="Y52" s="126"/>
      <c r="BP52" s="166"/>
      <c r="BQ52" s="174"/>
    </row>
    <row r="53" spans="1:69" s="122" customFormat="1" ht="18.75" hidden="1" x14ac:dyDescent="0.25">
      <c r="A53" s="181"/>
      <c r="B53" s="182"/>
      <c r="C53" s="182"/>
      <c r="D53" s="182"/>
      <c r="E53" s="183" t="s">
        <v>47</v>
      </c>
      <c r="F53" s="183"/>
      <c r="G53" s="283"/>
      <c r="H53" s="186"/>
      <c r="I53" s="140"/>
      <c r="J53" s="140"/>
      <c r="K53" s="140"/>
      <c r="L53" s="187">
        <v>46288</v>
      </c>
      <c r="M53" s="188"/>
      <c r="N53" s="188"/>
      <c r="O53" s="189"/>
      <c r="P53" s="163"/>
      <c r="Q53" s="163"/>
      <c r="R53" s="163"/>
      <c r="S53" s="163"/>
      <c r="T53" s="163"/>
      <c r="U53" s="163"/>
      <c r="V53" s="123"/>
      <c r="W53" s="124"/>
      <c r="X53" s="125"/>
      <c r="Y53" s="126"/>
      <c r="BP53" s="166"/>
      <c r="BQ53" s="174"/>
    </row>
    <row r="54" spans="1:69" s="122" customFormat="1" ht="67.5" hidden="1" x14ac:dyDescent="0.25">
      <c r="A54" s="167" t="s">
        <v>89</v>
      </c>
      <c r="B54" s="168" t="s">
        <v>1539</v>
      </c>
      <c r="C54" s="370" t="s">
        <v>1540</v>
      </c>
      <c r="D54" s="370"/>
      <c r="E54" s="370"/>
      <c r="F54" s="167" t="s">
        <v>56</v>
      </c>
      <c r="G54" s="285">
        <v>0.6</v>
      </c>
      <c r="H54" s="171" t="s">
        <v>1541</v>
      </c>
      <c r="I54" s="171" t="s">
        <v>1542</v>
      </c>
      <c r="J54" s="171">
        <v>302.85000000000002</v>
      </c>
      <c r="K54" s="172" t="s">
        <v>42</v>
      </c>
      <c r="L54" s="171">
        <v>15408</v>
      </c>
      <c r="M54" s="171">
        <v>13619</v>
      </c>
      <c r="N54" s="173" t="s">
        <v>4490</v>
      </c>
      <c r="O54" s="171">
        <v>1556</v>
      </c>
      <c r="P54" s="163">
        <v>1.052</v>
      </c>
      <c r="Q54" s="163">
        <v>1.0209999999999999</v>
      </c>
      <c r="R54" s="163">
        <v>1.0349999999999999</v>
      </c>
      <c r="S54" s="163">
        <v>1.0249999999999999</v>
      </c>
      <c r="T54" s="163">
        <v>1.02</v>
      </c>
      <c r="U54" s="163">
        <v>1.03</v>
      </c>
      <c r="V54" s="123">
        <f t="shared" si="0"/>
        <v>1862.7419113013264</v>
      </c>
      <c r="W54" s="124">
        <v>1.2</v>
      </c>
      <c r="X54" s="125">
        <f t="shared" si="1"/>
        <v>2235.2902935615916</v>
      </c>
      <c r="Y54" s="126">
        <f t="shared" si="2"/>
        <v>3725.4838226026527</v>
      </c>
      <c r="BP54" s="166"/>
      <c r="BQ54" s="174" t="s">
        <v>1540</v>
      </c>
    </row>
    <row r="55" spans="1:69" s="122" customFormat="1" ht="18.75" hidden="1" x14ac:dyDescent="0.25">
      <c r="A55" s="175"/>
      <c r="B55" s="176"/>
      <c r="C55" s="177" t="s">
        <v>1303</v>
      </c>
      <c r="D55" s="178"/>
      <c r="E55" s="178"/>
      <c r="F55" s="178"/>
      <c r="G55" s="179"/>
      <c r="H55" s="178"/>
      <c r="I55" s="178"/>
      <c r="J55" s="178"/>
      <c r="K55" s="178"/>
      <c r="L55" s="178"/>
      <c r="M55" s="178"/>
      <c r="N55" s="178"/>
      <c r="O55" s="180"/>
      <c r="P55" s="163"/>
      <c r="Q55" s="163"/>
      <c r="R55" s="163"/>
      <c r="S55" s="163"/>
      <c r="T55" s="163"/>
      <c r="U55" s="163"/>
      <c r="V55" s="123"/>
      <c r="W55" s="124"/>
      <c r="X55" s="125"/>
      <c r="Y55" s="126"/>
      <c r="BP55" s="166"/>
      <c r="BQ55" s="174"/>
    </row>
    <row r="56" spans="1:69" s="122" customFormat="1" ht="18.75" hidden="1" x14ac:dyDescent="0.25">
      <c r="A56" s="181"/>
      <c r="B56" s="182"/>
      <c r="C56" s="182"/>
      <c r="D56" s="182"/>
      <c r="E56" s="183" t="s">
        <v>4491</v>
      </c>
      <c r="F56" s="183"/>
      <c r="G56" s="283"/>
      <c r="H56" s="186"/>
      <c r="I56" s="140"/>
      <c r="J56" s="140"/>
      <c r="K56" s="140"/>
      <c r="L56" s="187">
        <v>13222</v>
      </c>
      <c r="M56" s="188"/>
      <c r="N56" s="188"/>
      <c r="O56" s="189"/>
      <c r="P56" s="163"/>
      <c r="Q56" s="163"/>
      <c r="R56" s="163"/>
      <c r="S56" s="163"/>
      <c r="T56" s="163"/>
      <c r="U56" s="163"/>
      <c r="V56" s="123"/>
      <c r="W56" s="124"/>
      <c r="X56" s="125"/>
      <c r="Y56" s="126"/>
      <c r="BP56" s="166"/>
      <c r="BQ56" s="174"/>
    </row>
    <row r="57" spans="1:69" s="122" customFormat="1" ht="18.75" hidden="1" x14ac:dyDescent="0.25">
      <c r="A57" s="181"/>
      <c r="B57" s="182"/>
      <c r="C57" s="182"/>
      <c r="D57" s="182"/>
      <c r="E57" s="183" t="s">
        <v>4492</v>
      </c>
      <c r="F57" s="183"/>
      <c r="G57" s="283"/>
      <c r="H57" s="186"/>
      <c r="I57" s="140"/>
      <c r="J57" s="140"/>
      <c r="K57" s="140"/>
      <c r="L57" s="187">
        <v>6952</v>
      </c>
      <c r="M57" s="188"/>
      <c r="N57" s="188"/>
      <c r="O57" s="189"/>
      <c r="P57" s="163"/>
      <c r="Q57" s="163"/>
      <c r="R57" s="163"/>
      <c r="S57" s="163"/>
      <c r="T57" s="163"/>
      <c r="U57" s="163"/>
      <c r="V57" s="123"/>
      <c r="W57" s="124"/>
      <c r="X57" s="125"/>
      <c r="Y57" s="126"/>
      <c r="BP57" s="166"/>
      <c r="BQ57" s="174"/>
    </row>
    <row r="58" spans="1:69" s="122" customFormat="1" ht="18.75" hidden="1" x14ac:dyDescent="0.25">
      <c r="A58" s="181"/>
      <c r="B58" s="182"/>
      <c r="C58" s="182"/>
      <c r="D58" s="182"/>
      <c r="E58" s="183" t="s">
        <v>47</v>
      </c>
      <c r="F58" s="183"/>
      <c r="G58" s="283"/>
      <c r="H58" s="186"/>
      <c r="I58" s="140"/>
      <c r="J58" s="140"/>
      <c r="K58" s="140"/>
      <c r="L58" s="187">
        <v>35582</v>
      </c>
      <c r="M58" s="188"/>
      <c r="N58" s="188"/>
      <c r="O58" s="189"/>
      <c r="P58" s="163"/>
      <c r="Q58" s="163"/>
      <c r="R58" s="163"/>
      <c r="S58" s="163"/>
      <c r="T58" s="163"/>
      <c r="U58" s="163"/>
      <c r="V58" s="123"/>
      <c r="W58" s="124"/>
      <c r="X58" s="125"/>
      <c r="Y58" s="126"/>
      <c r="BP58" s="166"/>
      <c r="BQ58" s="174"/>
    </row>
    <row r="59" spans="1:69" s="122" customFormat="1" ht="67.5" hidden="1" x14ac:dyDescent="0.25">
      <c r="A59" s="167" t="s">
        <v>1072</v>
      </c>
      <c r="B59" s="168" t="s">
        <v>73</v>
      </c>
      <c r="C59" s="370" t="s">
        <v>74</v>
      </c>
      <c r="D59" s="370"/>
      <c r="E59" s="370"/>
      <c r="F59" s="167" t="s">
        <v>56</v>
      </c>
      <c r="G59" s="285">
        <v>1.4</v>
      </c>
      <c r="H59" s="171" t="s">
        <v>75</v>
      </c>
      <c r="I59" s="171" t="s">
        <v>76</v>
      </c>
      <c r="J59" s="171">
        <v>265.20999999999998</v>
      </c>
      <c r="K59" s="172" t="s">
        <v>42</v>
      </c>
      <c r="L59" s="171">
        <v>30031</v>
      </c>
      <c r="M59" s="171">
        <v>26459</v>
      </c>
      <c r="N59" s="173" t="s">
        <v>4493</v>
      </c>
      <c r="O59" s="171">
        <v>3179</v>
      </c>
      <c r="P59" s="163">
        <v>1.052</v>
      </c>
      <c r="Q59" s="163">
        <v>1.0209999999999999</v>
      </c>
      <c r="R59" s="163">
        <v>1.0349999999999999</v>
      </c>
      <c r="S59" s="163">
        <v>1.0249999999999999</v>
      </c>
      <c r="T59" s="163">
        <v>1.02</v>
      </c>
      <c r="U59" s="163">
        <v>1.03</v>
      </c>
      <c r="V59" s="123">
        <f t="shared" si="0"/>
        <v>3805.691861199818</v>
      </c>
      <c r="W59" s="124">
        <v>1.2</v>
      </c>
      <c r="X59" s="125">
        <f t="shared" si="1"/>
        <v>4566.8302334397813</v>
      </c>
      <c r="Y59" s="126">
        <f t="shared" si="2"/>
        <v>3262.0215953141296</v>
      </c>
      <c r="BP59" s="166"/>
      <c r="BQ59" s="174" t="s">
        <v>74</v>
      </c>
    </row>
    <row r="60" spans="1:69" s="122" customFormat="1" ht="18.75" hidden="1" x14ac:dyDescent="0.25">
      <c r="A60" s="175"/>
      <c r="B60" s="176"/>
      <c r="C60" s="177" t="s">
        <v>4494</v>
      </c>
      <c r="D60" s="178"/>
      <c r="E60" s="178"/>
      <c r="F60" s="178"/>
      <c r="G60" s="179"/>
      <c r="H60" s="178"/>
      <c r="I60" s="178"/>
      <c r="J60" s="178"/>
      <c r="K60" s="178"/>
      <c r="L60" s="178"/>
      <c r="M60" s="178"/>
      <c r="N60" s="178"/>
      <c r="O60" s="180"/>
      <c r="P60" s="163"/>
      <c r="Q60" s="163"/>
      <c r="R60" s="163"/>
      <c r="S60" s="163"/>
      <c r="T60" s="163"/>
      <c r="U60" s="163"/>
      <c r="V60" s="123"/>
      <c r="W60" s="124"/>
      <c r="X60" s="125"/>
      <c r="Y60" s="126"/>
      <c r="BP60" s="166"/>
      <c r="BQ60" s="174"/>
    </row>
    <row r="61" spans="1:69" s="122" customFormat="1" ht="18.75" hidden="1" x14ac:dyDescent="0.25">
      <c r="A61" s="181"/>
      <c r="B61" s="182"/>
      <c r="C61" s="182"/>
      <c r="D61" s="182"/>
      <c r="E61" s="183" t="s">
        <v>4495</v>
      </c>
      <c r="F61" s="183"/>
      <c r="G61" s="283"/>
      <c r="H61" s="186"/>
      <c r="I61" s="140"/>
      <c r="J61" s="140"/>
      <c r="K61" s="140"/>
      <c r="L61" s="187">
        <v>25683</v>
      </c>
      <c r="M61" s="188"/>
      <c r="N61" s="188"/>
      <c r="O61" s="189"/>
      <c r="P61" s="163"/>
      <c r="Q61" s="163"/>
      <c r="R61" s="163"/>
      <c r="S61" s="163"/>
      <c r="T61" s="163"/>
      <c r="U61" s="163"/>
      <c r="V61" s="123"/>
      <c r="W61" s="124"/>
      <c r="X61" s="125"/>
      <c r="Y61" s="126"/>
      <c r="BP61" s="166"/>
      <c r="BQ61" s="174"/>
    </row>
    <row r="62" spans="1:69" s="122" customFormat="1" ht="18.75" hidden="1" x14ac:dyDescent="0.25">
      <c r="A62" s="181"/>
      <c r="B62" s="182"/>
      <c r="C62" s="182"/>
      <c r="D62" s="182"/>
      <c r="E62" s="183" t="s">
        <v>4496</v>
      </c>
      <c r="F62" s="183"/>
      <c r="G62" s="283"/>
      <c r="H62" s="186"/>
      <c r="I62" s="140"/>
      <c r="J62" s="140"/>
      <c r="K62" s="140"/>
      <c r="L62" s="187">
        <v>13503</v>
      </c>
      <c r="M62" s="188"/>
      <c r="N62" s="188"/>
      <c r="O62" s="189"/>
      <c r="P62" s="163"/>
      <c r="Q62" s="163"/>
      <c r="R62" s="163"/>
      <c r="S62" s="163"/>
      <c r="T62" s="163"/>
      <c r="U62" s="163"/>
      <c r="V62" s="123"/>
      <c r="W62" s="124"/>
      <c r="X62" s="125"/>
      <c r="Y62" s="126"/>
      <c r="BP62" s="166"/>
      <c r="BQ62" s="174"/>
    </row>
    <row r="63" spans="1:69" s="122" customFormat="1" ht="18.75" hidden="1" x14ac:dyDescent="0.25">
      <c r="A63" s="181"/>
      <c r="B63" s="182"/>
      <c r="C63" s="182"/>
      <c r="D63" s="182"/>
      <c r="E63" s="183" t="s">
        <v>47</v>
      </c>
      <c r="F63" s="183"/>
      <c r="G63" s="283"/>
      <c r="H63" s="186"/>
      <c r="I63" s="140"/>
      <c r="J63" s="140"/>
      <c r="K63" s="140"/>
      <c r="L63" s="187">
        <v>69217</v>
      </c>
      <c r="M63" s="188"/>
      <c r="N63" s="188"/>
      <c r="O63" s="189"/>
      <c r="P63" s="163"/>
      <c r="Q63" s="163"/>
      <c r="R63" s="163"/>
      <c r="S63" s="163"/>
      <c r="T63" s="163"/>
      <c r="U63" s="163"/>
      <c r="V63" s="123"/>
      <c r="W63" s="124"/>
      <c r="X63" s="125"/>
      <c r="Y63" s="126"/>
      <c r="BP63" s="166"/>
      <c r="BQ63" s="174"/>
    </row>
    <row r="64" spans="1:69" s="122" customFormat="1" ht="67.5" hidden="1" x14ac:dyDescent="0.25">
      <c r="A64" s="167" t="s">
        <v>101</v>
      </c>
      <c r="B64" s="168" t="s">
        <v>64</v>
      </c>
      <c r="C64" s="370" t="s">
        <v>65</v>
      </c>
      <c r="D64" s="370"/>
      <c r="E64" s="370"/>
      <c r="F64" s="167" t="s">
        <v>56</v>
      </c>
      <c r="G64" s="285">
        <v>0.4</v>
      </c>
      <c r="H64" s="171" t="s">
        <v>66</v>
      </c>
      <c r="I64" s="171" t="s">
        <v>67</v>
      </c>
      <c r="J64" s="171">
        <v>161.83000000000001</v>
      </c>
      <c r="K64" s="172" t="s">
        <v>42</v>
      </c>
      <c r="L64" s="171">
        <v>7401</v>
      </c>
      <c r="M64" s="171">
        <v>6761</v>
      </c>
      <c r="N64" s="173" t="s">
        <v>4497</v>
      </c>
      <c r="O64" s="171">
        <v>554</v>
      </c>
      <c r="P64" s="163">
        <v>1.052</v>
      </c>
      <c r="Q64" s="163">
        <v>1.0209999999999999</v>
      </c>
      <c r="R64" s="163">
        <v>1.0349999999999999</v>
      </c>
      <c r="S64" s="163">
        <v>1.0249999999999999</v>
      </c>
      <c r="T64" s="163">
        <v>1.02</v>
      </c>
      <c r="U64" s="163">
        <v>1.03</v>
      </c>
      <c r="V64" s="123">
        <f t="shared" si="0"/>
        <v>663.21273705715612</v>
      </c>
      <c r="W64" s="124">
        <v>1.2</v>
      </c>
      <c r="X64" s="125">
        <f t="shared" si="1"/>
        <v>795.85528446858734</v>
      </c>
      <c r="Y64" s="126">
        <f t="shared" si="2"/>
        <v>1989.6382111714684</v>
      </c>
      <c r="BP64" s="166"/>
      <c r="BQ64" s="174" t="s">
        <v>65</v>
      </c>
    </row>
    <row r="65" spans="1:69" s="122" customFormat="1" ht="18.75" hidden="1" x14ac:dyDescent="0.25">
      <c r="A65" s="175"/>
      <c r="B65" s="176"/>
      <c r="C65" s="177" t="s">
        <v>251</v>
      </c>
      <c r="D65" s="178"/>
      <c r="E65" s="178"/>
      <c r="F65" s="178"/>
      <c r="G65" s="179"/>
      <c r="H65" s="178"/>
      <c r="I65" s="178"/>
      <c r="J65" s="178"/>
      <c r="K65" s="178"/>
      <c r="L65" s="178"/>
      <c r="M65" s="178"/>
      <c r="N65" s="178"/>
      <c r="O65" s="180"/>
      <c r="P65" s="163"/>
      <c r="Q65" s="163"/>
      <c r="R65" s="163"/>
      <c r="S65" s="163"/>
      <c r="T65" s="163"/>
      <c r="U65" s="163"/>
      <c r="V65" s="123"/>
      <c r="W65" s="124"/>
      <c r="X65" s="125"/>
      <c r="Y65" s="126"/>
      <c r="BP65" s="166"/>
      <c r="BQ65" s="174"/>
    </row>
    <row r="66" spans="1:69" s="122" customFormat="1" ht="18.75" hidden="1" x14ac:dyDescent="0.25">
      <c r="A66" s="181"/>
      <c r="B66" s="182"/>
      <c r="C66" s="182"/>
      <c r="D66" s="182"/>
      <c r="E66" s="183" t="s">
        <v>4498</v>
      </c>
      <c r="F66" s="183"/>
      <c r="G66" s="283"/>
      <c r="H66" s="186"/>
      <c r="I66" s="140"/>
      <c r="J66" s="140"/>
      <c r="K66" s="140"/>
      <c r="L66" s="187">
        <v>6561</v>
      </c>
      <c r="M66" s="188"/>
      <c r="N66" s="188"/>
      <c r="O66" s="189"/>
      <c r="P66" s="163"/>
      <c r="Q66" s="163"/>
      <c r="R66" s="163"/>
      <c r="S66" s="163"/>
      <c r="T66" s="163"/>
      <c r="U66" s="163"/>
      <c r="V66" s="123"/>
      <c r="W66" s="124"/>
      <c r="X66" s="125"/>
      <c r="Y66" s="126"/>
      <c r="BP66" s="166"/>
      <c r="BQ66" s="174"/>
    </row>
    <row r="67" spans="1:69" s="122" customFormat="1" ht="18.75" hidden="1" x14ac:dyDescent="0.25">
      <c r="A67" s="181"/>
      <c r="B67" s="182"/>
      <c r="C67" s="182"/>
      <c r="D67" s="182"/>
      <c r="E67" s="183" t="s">
        <v>4499</v>
      </c>
      <c r="F67" s="183"/>
      <c r="G67" s="283"/>
      <c r="H67" s="186"/>
      <c r="I67" s="140"/>
      <c r="J67" s="140"/>
      <c r="K67" s="140"/>
      <c r="L67" s="187">
        <v>3450</v>
      </c>
      <c r="M67" s="188"/>
      <c r="N67" s="188"/>
      <c r="O67" s="189"/>
      <c r="P67" s="163"/>
      <c r="Q67" s="163"/>
      <c r="R67" s="163"/>
      <c r="S67" s="163"/>
      <c r="T67" s="163"/>
      <c r="U67" s="163"/>
      <c r="V67" s="123"/>
      <c r="W67" s="124"/>
      <c r="X67" s="125"/>
      <c r="Y67" s="126"/>
      <c r="BP67" s="166"/>
      <c r="BQ67" s="174"/>
    </row>
    <row r="68" spans="1:69" s="122" customFormat="1" ht="18.75" hidden="1" x14ac:dyDescent="0.25">
      <c r="A68" s="181"/>
      <c r="B68" s="182"/>
      <c r="C68" s="182"/>
      <c r="D68" s="182"/>
      <c r="E68" s="183" t="s">
        <v>47</v>
      </c>
      <c r="F68" s="183"/>
      <c r="G68" s="283"/>
      <c r="H68" s="186"/>
      <c r="I68" s="140"/>
      <c r="J68" s="140"/>
      <c r="K68" s="140"/>
      <c r="L68" s="187">
        <v>17412</v>
      </c>
      <c r="M68" s="188"/>
      <c r="N68" s="188"/>
      <c r="O68" s="189"/>
      <c r="P68" s="163"/>
      <c r="Q68" s="163"/>
      <c r="R68" s="163"/>
      <c r="S68" s="163"/>
      <c r="T68" s="163"/>
      <c r="U68" s="163"/>
      <c r="V68" s="123"/>
      <c r="W68" s="124"/>
      <c r="X68" s="125"/>
      <c r="Y68" s="126"/>
      <c r="BP68" s="166"/>
      <c r="BQ68" s="174"/>
    </row>
    <row r="69" spans="1:69" s="122" customFormat="1" ht="67.5" hidden="1" x14ac:dyDescent="0.25">
      <c r="A69" s="167" t="s">
        <v>106</v>
      </c>
      <c r="B69" s="168" t="s">
        <v>54</v>
      </c>
      <c r="C69" s="370" t="s">
        <v>55</v>
      </c>
      <c r="D69" s="370"/>
      <c r="E69" s="370"/>
      <c r="F69" s="167" t="s">
        <v>56</v>
      </c>
      <c r="G69" s="285">
        <v>1.7</v>
      </c>
      <c r="H69" s="171" t="s">
        <v>57</v>
      </c>
      <c r="I69" s="171" t="s">
        <v>58</v>
      </c>
      <c r="J69" s="171">
        <v>114.45</v>
      </c>
      <c r="K69" s="172" t="s">
        <v>42</v>
      </c>
      <c r="L69" s="171">
        <v>15637</v>
      </c>
      <c r="M69" s="171">
        <v>13912</v>
      </c>
      <c r="N69" s="173" t="s">
        <v>4500</v>
      </c>
      <c r="O69" s="171">
        <v>1665</v>
      </c>
      <c r="P69" s="163">
        <v>1.052</v>
      </c>
      <c r="Q69" s="163">
        <v>1.0209999999999999</v>
      </c>
      <c r="R69" s="163">
        <v>1.0349999999999999</v>
      </c>
      <c r="S69" s="163">
        <v>1.0249999999999999</v>
      </c>
      <c r="T69" s="163">
        <v>1.02</v>
      </c>
      <c r="U69" s="163">
        <v>1.03</v>
      </c>
      <c r="V69" s="123">
        <f t="shared" si="0"/>
        <v>1993.2296158847741</v>
      </c>
      <c r="W69" s="124">
        <v>1.2</v>
      </c>
      <c r="X69" s="125">
        <f t="shared" si="1"/>
        <v>2391.8755390617289</v>
      </c>
      <c r="Y69" s="126">
        <f t="shared" si="2"/>
        <v>1406.9856112127818</v>
      </c>
      <c r="BP69" s="166"/>
      <c r="BQ69" s="174" t="s">
        <v>55</v>
      </c>
    </row>
    <row r="70" spans="1:69" s="122" customFormat="1" ht="18.75" hidden="1" x14ac:dyDescent="0.25">
      <c r="A70" s="175"/>
      <c r="B70" s="176"/>
      <c r="C70" s="177" t="s">
        <v>4501</v>
      </c>
      <c r="D70" s="178"/>
      <c r="E70" s="178"/>
      <c r="F70" s="178"/>
      <c r="G70" s="179"/>
      <c r="H70" s="178"/>
      <c r="I70" s="178"/>
      <c r="J70" s="178"/>
      <c r="K70" s="178"/>
      <c r="L70" s="178"/>
      <c r="M70" s="178"/>
      <c r="N70" s="178"/>
      <c r="O70" s="180"/>
      <c r="P70" s="163"/>
      <c r="Q70" s="163"/>
      <c r="R70" s="163"/>
      <c r="S70" s="163"/>
      <c r="T70" s="163"/>
      <c r="U70" s="163"/>
      <c r="V70" s="123"/>
      <c r="W70" s="124"/>
      <c r="X70" s="125"/>
      <c r="Y70" s="126"/>
      <c r="BP70" s="166"/>
      <c r="BQ70" s="174"/>
    </row>
    <row r="71" spans="1:69" s="122" customFormat="1" ht="18.75" hidden="1" x14ac:dyDescent="0.25">
      <c r="A71" s="181"/>
      <c r="B71" s="182"/>
      <c r="C71" s="182"/>
      <c r="D71" s="182"/>
      <c r="E71" s="183" t="s">
        <v>4502</v>
      </c>
      <c r="F71" s="183"/>
      <c r="G71" s="283"/>
      <c r="H71" s="186"/>
      <c r="I71" s="140"/>
      <c r="J71" s="140"/>
      <c r="K71" s="140"/>
      <c r="L71" s="187">
        <v>13505</v>
      </c>
      <c r="M71" s="188"/>
      <c r="N71" s="188"/>
      <c r="O71" s="189"/>
      <c r="P71" s="163"/>
      <c r="Q71" s="163"/>
      <c r="R71" s="163"/>
      <c r="S71" s="163"/>
      <c r="T71" s="163"/>
      <c r="U71" s="163"/>
      <c r="V71" s="123"/>
      <c r="W71" s="124"/>
      <c r="X71" s="125"/>
      <c r="Y71" s="126"/>
      <c r="BP71" s="166"/>
      <c r="BQ71" s="174"/>
    </row>
    <row r="72" spans="1:69" s="122" customFormat="1" ht="18.75" hidden="1" x14ac:dyDescent="0.25">
      <c r="A72" s="181"/>
      <c r="B72" s="182"/>
      <c r="C72" s="182"/>
      <c r="D72" s="182"/>
      <c r="E72" s="183" t="s">
        <v>4503</v>
      </c>
      <c r="F72" s="183"/>
      <c r="G72" s="283"/>
      <c r="H72" s="186"/>
      <c r="I72" s="140"/>
      <c r="J72" s="140"/>
      <c r="K72" s="140"/>
      <c r="L72" s="187">
        <v>7101</v>
      </c>
      <c r="M72" s="188"/>
      <c r="N72" s="188"/>
      <c r="O72" s="189"/>
      <c r="P72" s="163"/>
      <c r="Q72" s="163"/>
      <c r="R72" s="163"/>
      <c r="S72" s="163"/>
      <c r="T72" s="163"/>
      <c r="U72" s="163"/>
      <c r="V72" s="123"/>
      <c r="W72" s="124"/>
      <c r="X72" s="125"/>
      <c r="Y72" s="126"/>
      <c r="BP72" s="166"/>
      <c r="BQ72" s="174"/>
    </row>
    <row r="73" spans="1:69" s="122" customFormat="1" ht="18.75" hidden="1" x14ac:dyDescent="0.25">
      <c r="A73" s="181"/>
      <c r="B73" s="182"/>
      <c r="C73" s="182"/>
      <c r="D73" s="182"/>
      <c r="E73" s="183" t="s">
        <v>47</v>
      </c>
      <c r="F73" s="183"/>
      <c r="G73" s="283"/>
      <c r="H73" s="186"/>
      <c r="I73" s="140"/>
      <c r="J73" s="140"/>
      <c r="K73" s="140"/>
      <c r="L73" s="187">
        <v>36243</v>
      </c>
      <c r="M73" s="188"/>
      <c r="N73" s="188"/>
      <c r="O73" s="189"/>
      <c r="P73" s="163"/>
      <c r="Q73" s="163"/>
      <c r="R73" s="163"/>
      <c r="S73" s="163"/>
      <c r="T73" s="163"/>
      <c r="U73" s="163"/>
      <c r="V73" s="123"/>
      <c r="W73" s="124"/>
      <c r="X73" s="125"/>
      <c r="Y73" s="126"/>
      <c r="BP73" s="166"/>
      <c r="BQ73" s="174"/>
    </row>
    <row r="74" spans="1:69" s="122" customFormat="1" ht="67.5" x14ac:dyDescent="0.25">
      <c r="A74" s="242" t="s">
        <v>1082</v>
      </c>
      <c r="B74" s="243" t="s">
        <v>1559</v>
      </c>
      <c r="C74" s="368" t="s">
        <v>3383</v>
      </c>
      <c r="D74" s="368"/>
      <c r="E74" s="368"/>
      <c r="F74" s="242" t="s">
        <v>265</v>
      </c>
      <c r="G74" s="297">
        <v>1509.6</v>
      </c>
      <c r="H74" s="171">
        <v>282.27999999999997</v>
      </c>
      <c r="I74" s="171"/>
      <c r="J74" s="171">
        <v>282.27999999999997</v>
      </c>
      <c r="K74" s="172" t="s">
        <v>42</v>
      </c>
      <c r="L74" s="171">
        <v>3647672</v>
      </c>
      <c r="M74" s="171"/>
      <c r="N74" s="173"/>
      <c r="O74" s="171">
        <v>3647672</v>
      </c>
      <c r="P74" s="163">
        <v>1.052</v>
      </c>
      <c r="Q74" s="163">
        <v>1.0209999999999999</v>
      </c>
      <c r="R74" s="163">
        <v>1.0349999999999999</v>
      </c>
      <c r="S74" s="163">
        <v>1.0249999999999999</v>
      </c>
      <c r="T74" s="163">
        <v>1.02</v>
      </c>
      <c r="U74" s="163">
        <v>1.03</v>
      </c>
      <c r="V74" s="248">
        <f t="shared" si="0"/>
        <v>4366755.4711313182</v>
      </c>
      <c r="W74" s="249">
        <v>1.2</v>
      </c>
      <c r="X74" s="250">
        <f t="shared" si="1"/>
        <v>5240106.5653575817</v>
      </c>
      <c r="Y74" s="251">
        <f t="shared" si="2"/>
        <v>3471.1887687848316</v>
      </c>
      <c r="BP74" s="166"/>
      <c r="BQ74" s="174" t="s">
        <v>3383</v>
      </c>
    </row>
    <row r="75" spans="1:69" s="122" customFormat="1" ht="18.75" hidden="1" x14ac:dyDescent="0.25">
      <c r="A75" s="175"/>
      <c r="B75" s="176"/>
      <c r="C75" s="177" t="s">
        <v>4504</v>
      </c>
      <c r="D75" s="178"/>
      <c r="E75" s="178"/>
      <c r="F75" s="178"/>
      <c r="G75" s="179"/>
      <c r="H75" s="178"/>
      <c r="I75" s="178"/>
      <c r="J75" s="178"/>
      <c r="K75" s="178"/>
      <c r="L75" s="178"/>
      <c r="M75" s="178"/>
      <c r="N75" s="178"/>
      <c r="O75" s="180"/>
      <c r="P75" s="163"/>
      <c r="Q75" s="163"/>
      <c r="R75" s="163"/>
      <c r="S75" s="163"/>
      <c r="T75" s="163"/>
      <c r="U75" s="163"/>
      <c r="V75" s="123"/>
      <c r="W75" s="124"/>
      <c r="X75" s="125"/>
      <c r="Y75" s="126"/>
      <c r="BP75" s="166"/>
      <c r="BQ75" s="174"/>
    </row>
    <row r="76" spans="1:69" s="122" customFormat="1" ht="67.5" x14ac:dyDescent="0.25">
      <c r="A76" s="242" t="s">
        <v>119</v>
      </c>
      <c r="B76" s="243" t="s">
        <v>1559</v>
      </c>
      <c r="C76" s="368" t="s">
        <v>2908</v>
      </c>
      <c r="D76" s="368"/>
      <c r="E76" s="368"/>
      <c r="F76" s="242" t="s">
        <v>265</v>
      </c>
      <c r="G76" s="297">
        <v>1157.7</v>
      </c>
      <c r="H76" s="171">
        <v>219.53</v>
      </c>
      <c r="I76" s="171"/>
      <c r="J76" s="171">
        <v>219.53</v>
      </c>
      <c r="K76" s="172" t="s">
        <v>42</v>
      </c>
      <c r="L76" s="171">
        <v>2175523</v>
      </c>
      <c r="M76" s="171"/>
      <c r="N76" s="173"/>
      <c r="O76" s="171">
        <v>2175523</v>
      </c>
      <c r="P76" s="163">
        <v>1.052</v>
      </c>
      <c r="Q76" s="163">
        <v>1.0209999999999999</v>
      </c>
      <c r="R76" s="163">
        <v>1.0349999999999999</v>
      </c>
      <c r="S76" s="163">
        <v>1.0249999999999999</v>
      </c>
      <c r="T76" s="163">
        <v>1.02</v>
      </c>
      <c r="U76" s="163">
        <v>1.03</v>
      </c>
      <c r="V76" s="248">
        <f t="shared" si="0"/>
        <v>2604394.518701796</v>
      </c>
      <c r="W76" s="249">
        <v>1.2</v>
      </c>
      <c r="X76" s="250">
        <f t="shared" si="1"/>
        <v>3125273.422442155</v>
      </c>
      <c r="Y76" s="251">
        <f t="shared" si="2"/>
        <v>2699.5537897919626</v>
      </c>
      <c r="BP76" s="166"/>
      <c r="BQ76" s="174" t="s">
        <v>2908</v>
      </c>
    </row>
    <row r="77" spans="1:69" s="122" customFormat="1" ht="18.75" hidden="1" x14ac:dyDescent="0.25">
      <c r="A77" s="175"/>
      <c r="B77" s="176"/>
      <c r="C77" s="177" t="s">
        <v>4505</v>
      </c>
      <c r="D77" s="178"/>
      <c r="E77" s="178"/>
      <c r="F77" s="178"/>
      <c r="G77" s="179"/>
      <c r="H77" s="178"/>
      <c r="I77" s="178"/>
      <c r="J77" s="178"/>
      <c r="K77" s="178"/>
      <c r="L77" s="178"/>
      <c r="M77" s="178"/>
      <c r="N77" s="178"/>
      <c r="O77" s="180"/>
      <c r="P77" s="163"/>
      <c r="Q77" s="163"/>
      <c r="R77" s="163"/>
      <c r="S77" s="163"/>
      <c r="T77" s="163"/>
      <c r="U77" s="163"/>
      <c r="V77" s="123"/>
      <c r="W77" s="124"/>
      <c r="X77" s="125"/>
      <c r="Y77" s="126"/>
      <c r="BP77" s="166"/>
      <c r="BQ77" s="174"/>
    </row>
    <row r="78" spans="1:69" s="122" customFormat="1" ht="67.5" x14ac:dyDescent="0.25">
      <c r="A78" s="242" t="s">
        <v>1088</v>
      </c>
      <c r="B78" s="243" t="s">
        <v>1559</v>
      </c>
      <c r="C78" s="368" t="s">
        <v>3385</v>
      </c>
      <c r="D78" s="368"/>
      <c r="E78" s="368"/>
      <c r="F78" s="242" t="s">
        <v>265</v>
      </c>
      <c r="G78" s="297">
        <v>1366.8</v>
      </c>
      <c r="H78" s="171">
        <v>175.26</v>
      </c>
      <c r="I78" s="171"/>
      <c r="J78" s="171">
        <v>175.26</v>
      </c>
      <c r="K78" s="172" t="s">
        <v>42</v>
      </c>
      <c r="L78" s="171">
        <v>2050508</v>
      </c>
      <c r="M78" s="171"/>
      <c r="N78" s="173"/>
      <c r="O78" s="171">
        <v>2050508</v>
      </c>
      <c r="P78" s="163">
        <v>1.052</v>
      </c>
      <c r="Q78" s="163">
        <v>1.0209999999999999</v>
      </c>
      <c r="R78" s="163">
        <v>1.0349999999999999</v>
      </c>
      <c r="S78" s="163">
        <v>1.0249999999999999</v>
      </c>
      <c r="T78" s="163">
        <v>1.02</v>
      </c>
      <c r="U78" s="163">
        <v>1.03</v>
      </c>
      <c r="V78" s="248">
        <f t="shared" si="0"/>
        <v>2454734.6986238183</v>
      </c>
      <c r="W78" s="249">
        <v>1.2</v>
      </c>
      <c r="X78" s="250">
        <f t="shared" si="1"/>
        <v>2945681.6383485817</v>
      </c>
      <c r="Y78" s="251">
        <f t="shared" si="2"/>
        <v>2155.1665483966799</v>
      </c>
      <c r="BP78" s="166"/>
      <c r="BQ78" s="174" t="s">
        <v>3385</v>
      </c>
    </row>
    <row r="79" spans="1:69" s="122" customFormat="1" ht="18.75" hidden="1" x14ac:dyDescent="0.25">
      <c r="A79" s="175"/>
      <c r="B79" s="176"/>
      <c r="C79" s="177" t="s">
        <v>4506</v>
      </c>
      <c r="D79" s="178"/>
      <c r="E79" s="178"/>
      <c r="F79" s="178"/>
      <c r="G79" s="179"/>
      <c r="H79" s="178"/>
      <c r="I79" s="178"/>
      <c r="J79" s="178"/>
      <c r="K79" s="178"/>
      <c r="L79" s="178"/>
      <c r="M79" s="178"/>
      <c r="N79" s="178"/>
      <c r="O79" s="180"/>
      <c r="P79" s="163"/>
      <c r="Q79" s="163"/>
      <c r="R79" s="163"/>
      <c r="S79" s="163"/>
      <c r="T79" s="163"/>
      <c r="U79" s="163"/>
      <c r="V79" s="123"/>
      <c r="W79" s="124"/>
      <c r="X79" s="125"/>
      <c r="Y79" s="126"/>
      <c r="BP79" s="166"/>
      <c r="BQ79" s="174"/>
    </row>
    <row r="80" spans="1:69" s="122" customFormat="1" ht="67.5" x14ac:dyDescent="0.25">
      <c r="A80" s="242" t="s">
        <v>126</v>
      </c>
      <c r="B80" s="243" t="s">
        <v>2647</v>
      </c>
      <c r="C80" s="368" t="s">
        <v>3386</v>
      </c>
      <c r="D80" s="368"/>
      <c r="E80" s="368"/>
      <c r="F80" s="242" t="s">
        <v>265</v>
      </c>
      <c r="G80" s="297">
        <v>107.1</v>
      </c>
      <c r="H80" s="171">
        <v>118.59</v>
      </c>
      <c r="I80" s="171"/>
      <c r="J80" s="171">
        <v>118.59</v>
      </c>
      <c r="K80" s="172" t="s">
        <v>42</v>
      </c>
      <c r="L80" s="171">
        <v>108720</v>
      </c>
      <c r="M80" s="171"/>
      <c r="N80" s="173"/>
      <c r="O80" s="171">
        <v>108720</v>
      </c>
      <c r="P80" s="163">
        <v>1.052</v>
      </c>
      <c r="Q80" s="163">
        <v>1.0209999999999999</v>
      </c>
      <c r="R80" s="163">
        <v>1.0349999999999999</v>
      </c>
      <c r="S80" s="163">
        <v>1.0249999999999999</v>
      </c>
      <c r="T80" s="163">
        <v>1.02</v>
      </c>
      <c r="U80" s="163">
        <v>1.03</v>
      </c>
      <c r="V80" s="248">
        <f t="shared" si="0"/>
        <v>130152.50681020578</v>
      </c>
      <c r="W80" s="249">
        <v>1.2</v>
      </c>
      <c r="X80" s="250">
        <f t="shared" si="1"/>
        <v>156183.00817224695</v>
      </c>
      <c r="Y80" s="251">
        <f t="shared" si="2"/>
        <v>1458.2913928314374</v>
      </c>
      <c r="BP80" s="166"/>
      <c r="BQ80" s="174" t="s">
        <v>3386</v>
      </c>
    </row>
    <row r="81" spans="1:69" s="122" customFormat="1" ht="18.75" hidden="1" x14ac:dyDescent="0.25">
      <c r="A81" s="175"/>
      <c r="B81" s="176"/>
      <c r="C81" s="177" t="s">
        <v>2663</v>
      </c>
      <c r="D81" s="178"/>
      <c r="E81" s="178"/>
      <c r="F81" s="178"/>
      <c r="G81" s="179"/>
      <c r="H81" s="178"/>
      <c r="I81" s="178"/>
      <c r="J81" s="178"/>
      <c r="K81" s="178"/>
      <c r="L81" s="178"/>
      <c r="M81" s="178"/>
      <c r="N81" s="178"/>
      <c r="O81" s="180"/>
      <c r="P81" s="163"/>
      <c r="Q81" s="163"/>
      <c r="R81" s="163"/>
      <c r="S81" s="163"/>
      <c r="T81" s="163"/>
      <c r="U81" s="163"/>
      <c r="V81" s="123"/>
      <c r="W81" s="124"/>
      <c r="X81" s="125"/>
      <c r="Y81" s="126"/>
      <c r="BP81" s="166"/>
      <c r="BQ81" s="174"/>
    </row>
    <row r="82" spans="1:69" s="122" customFormat="1" ht="68.25" x14ac:dyDescent="0.25">
      <c r="A82" s="242" t="s">
        <v>131</v>
      </c>
      <c r="B82" s="243" t="s">
        <v>1572</v>
      </c>
      <c r="C82" s="368" t="s">
        <v>4507</v>
      </c>
      <c r="D82" s="368"/>
      <c r="E82" s="368"/>
      <c r="F82" s="242" t="s">
        <v>265</v>
      </c>
      <c r="G82" s="297">
        <v>173.4</v>
      </c>
      <c r="H82" s="171">
        <v>76.42</v>
      </c>
      <c r="I82" s="171"/>
      <c r="J82" s="171">
        <v>76.42</v>
      </c>
      <c r="K82" s="172" t="s">
        <v>42</v>
      </c>
      <c r="L82" s="171">
        <v>113431</v>
      </c>
      <c r="M82" s="171"/>
      <c r="N82" s="173"/>
      <c r="O82" s="171">
        <v>113431</v>
      </c>
      <c r="P82" s="163">
        <v>1.052</v>
      </c>
      <c r="Q82" s="163">
        <v>1.0209999999999999</v>
      </c>
      <c r="R82" s="163">
        <v>1.0349999999999999</v>
      </c>
      <c r="S82" s="163">
        <v>1.0249999999999999</v>
      </c>
      <c r="T82" s="163">
        <v>1.02</v>
      </c>
      <c r="U82" s="163">
        <v>1.03</v>
      </c>
      <c r="V82" s="248">
        <f t="shared" si="0"/>
        <v>135792.2093450005</v>
      </c>
      <c r="W82" s="249">
        <v>1.2</v>
      </c>
      <c r="X82" s="250">
        <f t="shared" si="1"/>
        <v>162950.65121400059</v>
      </c>
      <c r="Y82" s="251">
        <f t="shared" si="2"/>
        <v>939.73847297578197</v>
      </c>
      <c r="BP82" s="166"/>
      <c r="BQ82" s="174" t="s">
        <v>4507</v>
      </c>
    </row>
    <row r="83" spans="1:69" s="122" customFormat="1" ht="18.75" hidden="1" x14ac:dyDescent="0.25">
      <c r="A83" s="175"/>
      <c r="B83" s="176"/>
      <c r="C83" s="177" t="s">
        <v>4508</v>
      </c>
      <c r="D83" s="178"/>
      <c r="E83" s="178"/>
      <c r="F83" s="178"/>
      <c r="G83" s="179"/>
      <c r="H83" s="178"/>
      <c r="I83" s="178"/>
      <c r="J83" s="178"/>
      <c r="K83" s="178"/>
      <c r="L83" s="178"/>
      <c r="M83" s="178"/>
      <c r="N83" s="178"/>
      <c r="O83" s="180"/>
      <c r="P83" s="163"/>
      <c r="Q83" s="163"/>
      <c r="R83" s="163"/>
      <c r="S83" s="163"/>
      <c r="T83" s="163"/>
      <c r="U83" s="163"/>
      <c r="V83" s="123"/>
      <c r="W83" s="124"/>
      <c r="X83" s="125"/>
      <c r="Y83" s="126"/>
      <c r="BP83" s="166"/>
      <c r="BQ83" s="174"/>
    </row>
    <row r="84" spans="1:69" s="122" customFormat="1" ht="68.25" x14ac:dyDescent="0.25">
      <c r="A84" s="242" t="s">
        <v>1097</v>
      </c>
      <c r="B84" s="243" t="s">
        <v>2652</v>
      </c>
      <c r="C84" s="368" t="s">
        <v>4509</v>
      </c>
      <c r="D84" s="368"/>
      <c r="E84" s="368"/>
      <c r="F84" s="242" t="s">
        <v>265</v>
      </c>
      <c r="G84" s="297">
        <v>683.4</v>
      </c>
      <c r="H84" s="171">
        <v>55.8</v>
      </c>
      <c r="I84" s="171"/>
      <c r="J84" s="171">
        <v>55.8</v>
      </c>
      <c r="K84" s="172" t="s">
        <v>42</v>
      </c>
      <c r="L84" s="171">
        <v>326425</v>
      </c>
      <c r="M84" s="171"/>
      <c r="N84" s="173"/>
      <c r="O84" s="171">
        <v>326425</v>
      </c>
      <c r="P84" s="163">
        <v>1.052</v>
      </c>
      <c r="Q84" s="163">
        <v>1.0209999999999999</v>
      </c>
      <c r="R84" s="163">
        <v>1.0349999999999999</v>
      </c>
      <c r="S84" s="163">
        <v>1.0249999999999999</v>
      </c>
      <c r="T84" s="163">
        <v>1.02</v>
      </c>
      <c r="U84" s="163">
        <v>1.03</v>
      </c>
      <c r="V84" s="248">
        <f t="shared" si="0"/>
        <v>390774.76118029276</v>
      </c>
      <c r="W84" s="249">
        <v>1.2</v>
      </c>
      <c r="X84" s="250">
        <f t="shared" si="1"/>
        <v>468929.7134163513</v>
      </c>
      <c r="Y84" s="251">
        <f t="shared" si="2"/>
        <v>686.17166142281428</v>
      </c>
      <c r="BP84" s="166"/>
      <c r="BQ84" s="174" t="s">
        <v>4509</v>
      </c>
    </row>
    <row r="85" spans="1:69" s="122" customFormat="1" ht="18.75" hidden="1" x14ac:dyDescent="0.25">
      <c r="A85" s="175"/>
      <c r="B85" s="176"/>
      <c r="C85" s="177" t="s">
        <v>4510</v>
      </c>
      <c r="D85" s="178"/>
      <c r="E85" s="178"/>
      <c r="F85" s="178"/>
      <c r="G85" s="179"/>
      <c r="H85" s="178"/>
      <c r="I85" s="178"/>
      <c r="J85" s="178"/>
      <c r="K85" s="178"/>
      <c r="L85" s="178"/>
      <c r="M85" s="178"/>
      <c r="N85" s="178"/>
      <c r="O85" s="180"/>
      <c r="P85" s="163"/>
      <c r="Q85" s="163"/>
      <c r="R85" s="163"/>
      <c r="S85" s="163"/>
      <c r="T85" s="163"/>
      <c r="U85" s="163"/>
      <c r="V85" s="123"/>
      <c r="W85" s="124"/>
      <c r="X85" s="125"/>
      <c r="Y85" s="126"/>
      <c r="BP85" s="166"/>
      <c r="BQ85" s="174"/>
    </row>
    <row r="86" spans="1:69" s="122" customFormat="1" ht="67.5" x14ac:dyDescent="0.25">
      <c r="A86" s="242" t="s">
        <v>142</v>
      </c>
      <c r="B86" s="243" t="s">
        <v>1572</v>
      </c>
      <c r="C86" s="368" t="s">
        <v>2916</v>
      </c>
      <c r="D86" s="368"/>
      <c r="E86" s="368"/>
      <c r="F86" s="242" t="s">
        <v>265</v>
      </c>
      <c r="G86" s="297">
        <v>1524.9</v>
      </c>
      <c r="H86" s="171">
        <v>35.549999999999997</v>
      </c>
      <c r="I86" s="171"/>
      <c r="J86" s="171">
        <v>35.549999999999997</v>
      </c>
      <c r="K86" s="172" t="s">
        <v>42</v>
      </c>
      <c r="L86" s="171">
        <v>464039</v>
      </c>
      <c r="M86" s="171"/>
      <c r="N86" s="173"/>
      <c r="O86" s="171">
        <v>464039</v>
      </c>
      <c r="P86" s="163">
        <v>1.052</v>
      </c>
      <c r="Q86" s="163">
        <v>1.0209999999999999</v>
      </c>
      <c r="R86" s="163">
        <v>1.0349999999999999</v>
      </c>
      <c r="S86" s="163">
        <v>1.0249999999999999</v>
      </c>
      <c r="T86" s="163">
        <v>1.02</v>
      </c>
      <c r="U86" s="163">
        <v>1.03</v>
      </c>
      <c r="V86" s="248">
        <f t="shared" si="0"/>
        <v>555517.28391925211</v>
      </c>
      <c r="W86" s="249">
        <v>1.2</v>
      </c>
      <c r="X86" s="250">
        <f t="shared" si="1"/>
        <v>666620.74070310255</v>
      </c>
      <c r="Y86" s="251">
        <f t="shared" si="2"/>
        <v>437.15702059354874</v>
      </c>
      <c r="BP86" s="166"/>
      <c r="BQ86" s="174" t="s">
        <v>2916</v>
      </c>
    </row>
    <row r="87" spans="1:69" s="122" customFormat="1" ht="18.75" hidden="1" x14ac:dyDescent="0.25">
      <c r="A87" s="175"/>
      <c r="B87" s="176"/>
      <c r="C87" s="177" t="s">
        <v>4511</v>
      </c>
      <c r="D87" s="178"/>
      <c r="E87" s="178"/>
      <c r="F87" s="178"/>
      <c r="G87" s="179"/>
      <c r="H87" s="178"/>
      <c r="I87" s="178"/>
      <c r="J87" s="178"/>
      <c r="K87" s="178"/>
      <c r="L87" s="178"/>
      <c r="M87" s="178"/>
      <c r="N87" s="178"/>
      <c r="O87" s="180"/>
      <c r="P87" s="163"/>
      <c r="Q87" s="163"/>
      <c r="R87" s="163"/>
      <c r="S87" s="163"/>
      <c r="T87" s="163"/>
      <c r="U87" s="163"/>
      <c r="V87" s="123"/>
      <c r="W87" s="124"/>
      <c r="X87" s="125"/>
      <c r="Y87" s="126"/>
      <c r="BP87" s="166"/>
      <c r="BQ87" s="174"/>
    </row>
    <row r="88" spans="1:69" s="122" customFormat="1" ht="68.25" x14ac:dyDescent="0.25">
      <c r="A88" s="242" t="s">
        <v>1103</v>
      </c>
      <c r="B88" s="243" t="s">
        <v>1559</v>
      </c>
      <c r="C88" s="368" t="s">
        <v>2918</v>
      </c>
      <c r="D88" s="368"/>
      <c r="E88" s="368"/>
      <c r="F88" s="242" t="s">
        <v>265</v>
      </c>
      <c r="G88" s="295">
        <v>867</v>
      </c>
      <c r="H88" s="171">
        <v>205.49</v>
      </c>
      <c r="I88" s="171"/>
      <c r="J88" s="171">
        <v>205.49</v>
      </c>
      <c r="K88" s="172" t="s">
        <v>42</v>
      </c>
      <c r="L88" s="171">
        <v>1525048</v>
      </c>
      <c r="M88" s="171"/>
      <c r="N88" s="173"/>
      <c r="O88" s="171">
        <v>1525048</v>
      </c>
      <c r="P88" s="163">
        <v>1.052</v>
      </c>
      <c r="Q88" s="163">
        <v>1.0209999999999999</v>
      </c>
      <c r="R88" s="163">
        <v>1.0349999999999999</v>
      </c>
      <c r="S88" s="163">
        <v>1.0249999999999999</v>
      </c>
      <c r="T88" s="163">
        <v>1.02</v>
      </c>
      <c r="U88" s="163">
        <v>1.03</v>
      </c>
      <c r="V88" s="248">
        <f t="shared" si="0"/>
        <v>1825688.1917392449</v>
      </c>
      <c r="W88" s="249">
        <v>1.2</v>
      </c>
      <c r="X88" s="250">
        <f t="shared" si="1"/>
        <v>2190825.8300870936</v>
      </c>
      <c r="Y88" s="251">
        <f t="shared" si="2"/>
        <v>2526.9040716114114</v>
      </c>
      <c r="BP88" s="166"/>
      <c r="BQ88" s="174" t="s">
        <v>2918</v>
      </c>
    </row>
    <row r="89" spans="1:69" s="122" customFormat="1" ht="18.75" hidden="1" x14ac:dyDescent="0.25">
      <c r="A89" s="175"/>
      <c r="B89" s="176"/>
      <c r="C89" s="177" t="s">
        <v>3768</v>
      </c>
      <c r="D89" s="178"/>
      <c r="E89" s="178"/>
      <c r="F89" s="178"/>
      <c r="G89" s="179"/>
      <c r="H89" s="178"/>
      <c r="I89" s="178"/>
      <c r="J89" s="178"/>
      <c r="K89" s="178"/>
      <c r="L89" s="178"/>
      <c r="M89" s="178"/>
      <c r="N89" s="178"/>
      <c r="O89" s="180"/>
      <c r="P89" s="163"/>
      <c r="Q89" s="163"/>
      <c r="R89" s="163"/>
      <c r="S89" s="163"/>
      <c r="T89" s="163"/>
      <c r="U89" s="163"/>
      <c r="V89" s="123"/>
      <c r="W89" s="124"/>
      <c r="X89" s="125"/>
      <c r="Y89" s="126"/>
      <c r="BP89" s="166"/>
      <c r="BQ89" s="174"/>
    </row>
    <row r="90" spans="1:69" s="122" customFormat="1" ht="68.25" x14ac:dyDescent="0.25">
      <c r="A90" s="242" t="s">
        <v>1105</v>
      </c>
      <c r="B90" s="243" t="s">
        <v>1581</v>
      </c>
      <c r="C90" s="368" t="s">
        <v>2925</v>
      </c>
      <c r="D90" s="368"/>
      <c r="E90" s="368"/>
      <c r="F90" s="242" t="s">
        <v>265</v>
      </c>
      <c r="G90" s="297">
        <v>1213.8</v>
      </c>
      <c r="H90" s="171">
        <v>47.4</v>
      </c>
      <c r="I90" s="171"/>
      <c r="J90" s="171">
        <v>47.4</v>
      </c>
      <c r="K90" s="172" t="s">
        <v>42</v>
      </c>
      <c r="L90" s="171">
        <v>492492</v>
      </c>
      <c r="M90" s="171"/>
      <c r="N90" s="173"/>
      <c r="O90" s="171">
        <v>492492</v>
      </c>
      <c r="P90" s="163">
        <v>1.052</v>
      </c>
      <c r="Q90" s="163">
        <v>1.0209999999999999</v>
      </c>
      <c r="R90" s="163">
        <v>1.0349999999999999</v>
      </c>
      <c r="S90" s="163">
        <v>1.0249999999999999</v>
      </c>
      <c r="T90" s="163">
        <v>1.02</v>
      </c>
      <c r="U90" s="163">
        <v>1.03</v>
      </c>
      <c r="V90" s="248">
        <f t="shared" si="0"/>
        <v>589579.36335514963</v>
      </c>
      <c r="W90" s="249">
        <v>1.2</v>
      </c>
      <c r="X90" s="250">
        <f t="shared" si="1"/>
        <v>707495.23602617951</v>
      </c>
      <c r="Y90" s="251">
        <f t="shared" si="2"/>
        <v>582.87628606539749</v>
      </c>
      <c r="BP90" s="166"/>
      <c r="BQ90" s="174" t="s">
        <v>2925</v>
      </c>
    </row>
    <row r="91" spans="1:69" s="122" customFormat="1" ht="18.75" hidden="1" x14ac:dyDescent="0.25">
      <c r="A91" s="175"/>
      <c r="B91" s="176"/>
      <c r="C91" s="177" t="s">
        <v>4512</v>
      </c>
      <c r="D91" s="178"/>
      <c r="E91" s="178"/>
      <c r="F91" s="178"/>
      <c r="G91" s="179"/>
      <c r="H91" s="178"/>
      <c r="I91" s="178"/>
      <c r="J91" s="178"/>
      <c r="K91" s="178"/>
      <c r="L91" s="178"/>
      <c r="M91" s="178"/>
      <c r="N91" s="178"/>
      <c r="O91" s="180"/>
      <c r="P91" s="163"/>
      <c r="Q91" s="163"/>
      <c r="R91" s="163"/>
      <c r="S91" s="163"/>
      <c r="T91" s="163"/>
      <c r="U91" s="163"/>
      <c r="V91" s="123"/>
      <c r="W91" s="124"/>
      <c r="X91" s="125"/>
      <c r="Y91" s="126"/>
      <c r="BP91" s="166"/>
      <c r="BQ91" s="174"/>
    </row>
    <row r="92" spans="1:69" s="122" customFormat="1" ht="67.5" hidden="1" x14ac:dyDescent="0.25">
      <c r="A92" s="167" t="s">
        <v>151</v>
      </c>
      <c r="B92" s="168" t="s">
        <v>310</v>
      </c>
      <c r="C92" s="370" t="s">
        <v>311</v>
      </c>
      <c r="D92" s="370"/>
      <c r="E92" s="370"/>
      <c r="F92" s="167" t="s">
        <v>238</v>
      </c>
      <c r="G92" s="285">
        <v>0.8</v>
      </c>
      <c r="H92" s="171" t="s">
        <v>312</v>
      </c>
      <c r="I92" s="171" t="s">
        <v>313</v>
      </c>
      <c r="J92" s="171">
        <v>171.88</v>
      </c>
      <c r="K92" s="172" t="s">
        <v>42</v>
      </c>
      <c r="L92" s="171">
        <v>13412</v>
      </c>
      <c r="M92" s="171">
        <v>11885</v>
      </c>
      <c r="N92" s="173" t="s">
        <v>4513</v>
      </c>
      <c r="O92" s="171">
        <v>1177</v>
      </c>
      <c r="P92" s="163">
        <v>1.052</v>
      </c>
      <c r="Q92" s="163">
        <v>1.0209999999999999</v>
      </c>
      <c r="R92" s="163">
        <v>1.0349999999999999</v>
      </c>
      <c r="S92" s="163">
        <v>1.0249999999999999</v>
      </c>
      <c r="T92" s="163">
        <v>1.02</v>
      </c>
      <c r="U92" s="163">
        <v>1.03</v>
      </c>
      <c r="V92" s="123">
        <f t="shared" si="0"/>
        <v>1409.0277825203477</v>
      </c>
      <c r="W92" s="124">
        <v>1.2</v>
      </c>
      <c r="X92" s="125">
        <f t="shared" si="1"/>
        <v>1690.8333390244172</v>
      </c>
      <c r="Y92" s="126">
        <f t="shared" si="2"/>
        <v>2113.5416737805213</v>
      </c>
      <c r="BP92" s="166"/>
      <c r="BQ92" s="174" t="s">
        <v>311</v>
      </c>
    </row>
    <row r="93" spans="1:69" s="122" customFormat="1" ht="18.75" hidden="1" x14ac:dyDescent="0.25">
      <c r="A93" s="175"/>
      <c r="B93" s="176"/>
      <c r="C93" s="177" t="s">
        <v>4338</v>
      </c>
      <c r="D93" s="178"/>
      <c r="E93" s="178"/>
      <c r="F93" s="178"/>
      <c r="G93" s="179"/>
      <c r="H93" s="178"/>
      <c r="I93" s="178"/>
      <c r="J93" s="178"/>
      <c r="K93" s="178"/>
      <c r="L93" s="178"/>
      <c r="M93" s="178"/>
      <c r="N93" s="178"/>
      <c r="O93" s="180"/>
      <c r="P93" s="163"/>
      <c r="Q93" s="163"/>
      <c r="R93" s="163"/>
      <c r="S93" s="163"/>
      <c r="T93" s="163"/>
      <c r="U93" s="163"/>
      <c r="V93" s="123"/>
      <c r="W93" s="124"/>
      <c r="X93" s="125"/>
      <c r="Y93" s="126"/>
      <c r="BP93" s="166"/>
      <c r="BQ93" s="174"/>
    </row>
    <row r="94" spans="1:69" s="122" customFormat="1" ht="18.75" hidden="1" x14ac:dyDescent="0.25">
      <c r="A94" s="181"/>
      <c r="B94" s="182"/>
      <c r="C94" s="182"/>
      <c r="D94" s="182"/>
      <c r="E94" s="183" t="s">
        <v>4514</v>
      </c>
      <c r="F94" s="183"/>
      <c r="G94" s="283"/>
      <c r="H94" s="186"/>
      <c r="I94" s="140"/>
      <c r="J94" s="140"/>
      <c r="K94" s="140"/>
      <c r="L94" s="187">
        <v>11543</v>
      </c>
      <c r="M94" s="188"/>
      <c r="N94" s="188"/>
      <c r="O94" s="189"/>
      <c r="P94" s="163"/>
      <c r="Q94" s="163"/>
      <c r="R94" s="163"/>
      <c r="S94" s="163"/>
      <c r="T94" s="163"/>
      <c r="U94" s="163"/>
      <c r="V94" s="123"/>
      <c r="W94" s="124"/>
      <c r="X94" s="125"/>
      <c r="Y94" s="126"/>
      <c r="BP94" s="166"/>
      <c r="BQ94" s="174"/>
    </row>
    <row r="95" spans="1:69" s="122" customFormat="1" ht="18.75" hidden="1" x14ac:dyDescent="0.25">
      <c r="A95" s="181"/>
      <c r="B95" s="182"/>
      <c r="C95" s="182"/>
      <c r="D95" s="182"/>
      <c r="E95" s="183" t="s">
        <v>4515</v>
      </c>
      <c r="F95" s="183"/>
      <c r="G95" s="283"/>
      <c r="H95" s="186"/>
      <c r="I95" s="140"/>
      <c r="J95" s="140"/>
      <c r="K95" s="140"/>
      <c r="L95" s="187">
        <v>6069</v>
      </c>
      <c r="M95" s="188"/>
      <c r="N95" s="188"/>
      <c r="O95" s="189"/>
      <c r="P95" s="163"/>
      <c r="Q95" s="163"/>
      <c r="R95" s="163"/>
      <c r="S95" s="163"/>
      <c r="T95" s="163"/>
      <c r="U95" s="163"/>
      <c r="V95" s="123"/>
      <c r="W95" s="124"/>
      <c r="X95" s="125"/>
      <c r="Y95" s="126"/>
      <c r="BP95" s="166"/>
      <c r="BQ95" s="174"/>
    </row>
    <row r="96" spans="1:69" s="122" customFormat="1" ht="18.75" hidden="1" x14ac:dyDescent="0.25">
      <c r="A96" s="181"/>
      <c r="B96" s="182"/>
      <c r="C96" s="182"/>
      <c r="D96" s="182"/>
      <c r="E96" s="183" t="s">
        <v>47</v>
      </c>
      <c r="F96" s="183"/>
      <c r="G96" s="283"/>
      <c r="H96" s="186"/>
      <c r="I96" s="140"/>
      <c r="J96" s="140"/>
      <c r="K96" s="140"/>
      <c r="L96" s="187">
        <v>31024</v>
      </c>
      <c r="M96" s="188"/>
      <c r="N96" s="188"/>
      <c r="O96" s="189"/>
      <c r="P96" s="163"/>
      <c r="Q96" s="163"/>
      <c r="R96" s="163"/>
      <c r="S96" s="163"/>
      <c r="T96" s="163"/>
      <c r="U96" s="163"/>
      <c r="V96" s="123"/>
      <c r="W96" s="124"/>
      <c r="X96" s="125"/>
      <c r="Y96" s="126"/>
      <c r="BP96" s="166"/>
      <c r="BQ96" s="174"/>
    </row>
    <row r="97" spans="1:69" s="122" customFormat="1" ht="67.5" x14ac:dyDescent="0.25">
      <c r="A97" s="242" t="s">
        <v>156</v>
      </c>
      <c r="B97" s="243" t="s">
        <v>1593</v>
      </c>
      <c r="C97" s="368" t="s">
        <v>2102</v>
      </c>
      <c r="D97" s="368"/>
      <c r="E97" s="368"/>
      <c r="F97" s="242" t="s">
        <v>265</v>
      </c>
      <c r="G97" s="297">
        <v>30.6</v>
      </c>
      <c r="H97" s="171">
        <v>29.8</v>
      </c>
      <c r="I97" s="171"/>
      <c r="J97" s="171">
        <v>29.8</v>
      </c>
      <c r="K97" s="172" t="s">
        <v>42</v>
      </c>
      <c r="L97" s="171">
        <v>7806</v>
      </c>
      <c r="M97" s="171"/>
      <c r="N97" s="173"/>
      <c r="O97" s="171">
        <v>7806</v>
      </c>
      <c r="P97" s="163">
        <v>1.052</v>
      </c>
      <c r="Q97" s="163">
        <v>1.0209999999999999</v>
      </c>
      <c r="R97" s="163">
        <v>1.0349999999999999</v>
      </c>
      <c r="S97" s="163">
        <v>1.0249999999999999</v>
      </c>
      <c r="T97" s="163">
        <v>1.02</v>
      </c>
      <c r="U97" s="163">
        <v>1.03</v>
      </c>
      <c r="V97" s="248">
        <f t="shared" ref="V97:V160" si="3">O97*P97*Q97*R97*S97*T97*U97</f>
        <v>9344.8350640219505</v>
      </c>
      <c r="W97" s="249">
        <v>1.2</v>
      </c>
      <c r="X97" s="250">
        <f t="shared" ref="X97:X160" si="4">V97*W97</f>
        <v>11213.80207682634</v>
      </c>
      <c r="Y97" s="251">
        <f t="shared" ref="Y97:Y160" si="5">X97/G97</f>
        <v>366.46412015772347</v>
      </c>
      <c r="BP97" s="166"/>
      <c r="BQ97" s="174" t="s">
        <v>2102</v>
      </c>
    </row>
    <row r="98" spans="1:69" s="122" customFormat="1" ht="18.75" hidden="1" x14ac:dyDescent="0.25">
      <c r="A98" s="175"/>
      <c r="B98" s="176"/>
      <c r="C98" s="177" t="s">
        <v>1331</v>
      </c>
      <c r="D98" s="178"/>
      <c r="E98" s="178"/>
      <c r="F98" s="178"/>
      <c r="G98" s="179"/>
      <c r="H98" s="178"/>
      <c r="I98" s="178"/>
      <c r="J98" s="178"/>
      <c r="K98" s="178"/>
      <c r="L98" s="178"/>
      <c r="M98" s="178"/>
      <c r="N98" s="178"/>
      <c r="O98" s="180"/>
      <c r="P98" s="163"/>
      <c r="Q98" s="163"/>
      <c r="R98" s="163"/>
      <c r="S98" s="163"/>
      <c r="T98" s="163"/>
      <c r="U98" s="163"/>
      <c r="V98" s="123"/>
      <c r="W98" s="124"/>
      <c r="X98" s="125"/>
      <c r="Y98" s="126"/>
      <c r="BP98" s="166"/>
      <c r="BQ98" s="174"/>
    </row>
    <row r="99" spans="1:69" s="122" customFormat="1" ht="67.5" x14ac:dyDescent="0.25">
      <c r="A99" s="242" t="s">
        <v>1127</v>
      </c>
      <c r="B99" s="243" t="s">
        <v>1593</v>
      </c>
      <c r="C99" s="368" t="s">
        <v>2103</v>
      </c>
      <c r="D99" s="368"/>
      <c r="E99" s="368"/>
      <c r="F99" s="242" t="s">
        <v>265</v>
      </c>
      <c r="G99" s="297">
        <v>51.5</v>
      </c>
      <c r="H99" s="171">
        <v>7.41</v>
      </c>
      <c r="I99" s="171"/>
      <c r="J99" s="171">
        <v>7.41</v>
      </c>
      <c r="K99" s="172" t="s">
        <v>42</v>
      </c>
      <c r="L99" s="171">
        <v>3267</v>
      </c>
      <c r="M99" s="171"/>
      <c r="N99" s="173"/>
      <c r="O99" s="171">
        <v>3267</v>
      </c>
      <c r="P99" s="163">
        <v>1.052</v>
      </c>
      <c r="Q99" s="163">
        <v>1.0209999999999999</v>
      </c>
      <c r="R99" s="163">
        <v>1.0349999999999999</v>
      </c>
      <c r="S99" s="163">
        <v>1.0249999999999999</v>
      </c>
      <c r="T99" s="163">
        <v>1.02</v>
      </c>
      <c r="U99" s="163">
        <v>1.03</v>
      </c>
      <c r="V99" s="248">
        <f t="shared" si="3"/>
        <v>3911.0397327901242</v>
      </c>
      <c r="W99" s="249">
        <v>1.2</v>
      </c>
      <c r="X99" s="250">
        <f t="shared" si="4"/>
        <v>4693.2476793481492</v>
      </c>
      <c r="Y99" s="251">
        <f t="shared" si="5"/>
        <v>91.131022899964066</v>
      </c>
      <c r="BP99" s="166"/>
      <c r="BQ99" s="174" t="s">
        <v>2103</v>
      </c>
    </row>
    <row r="100" spans="1:69" s="122" customFormat="1" ht="18.75" hidden="1" x14ac:dyDescent="0.25">
      <c r="A100" s="175"/>
      <c r="B100" s="176"/>
      <c r="C100" s="177" t="s">
        <v>321</v>
      </c>
      <c r="D100" s="178"/>
      <c r="E100" s="178"/>
      <c r="F100" s="178"/>
      <c r="G100" s="179"/>
      <c r="H100" s="178"/>
      <c r="I100" s="178"/>
      <c r="J100" s="178"/>
      <c r="K100" s="178"/>
      <c r="L100" s="178"/>
      <c r="M100" s="178"/>
      <c r="N100" s="178"/>
      <c r="O100" s="180"/>
      <c r="P100" s="163"/>
      <c r="Q100" s="163"/>
      <c r="R100" s="163"/>
      <c r="S100" s="163"/>
      <c r="T100" s="163"/>
      <c r="U100" s="163"/>
      <c r="V100" s="123"/>
      <c r="W100" s="124"/>
      <c r="X100" s="125"/>
      <c r="Y100" s="126"/>
      <c r="BP100" s="166"/>
      <c r="BQ100" s="174"/>
    </row>
    <row r="101" spans="1:69" s="122" customFormat="1" ht="67.5" x14ac:dyDescent="0.25">
      <c r="A101" s="242" t="s">
        <v>1137</v>
      </c>
      <c r="B101" s="243" t="s">
        <v>2664</v>
      </c>
      <c r="C101" s="368" t="s">
        <v>2927</v>
      </c>
      <c r="D101" s="368"/>
      <c r="E101" s="368"/>
      <c r="F101" s="242" t="s">
        <v>265</v>
      </c>
      <c r="G101" s="295">
        <v>102</v>
      </c>
      <c r="H101" s="171">
        <v>54.01</v>
      </c>
      <c r="I101" s="171"/>
      <c r="J101" s="171">
        <v>54.01</v>
      </c>
      <c r="K101" s="172" t="s">
        <v>42</v>
      </c>
      <c r="L101" s="171">
        <v>47157</v>
      </c>
      <c r="M101" s="171"/>
      <c r="N101" s="173"/>
      <c r="O101" s="171">
        <v>47157</v>
      </c>
      <c r="P101" s="163">
        <v>1.052</v>
      </c>
      <c r="Q101" s="163">
        <v>1.0209999999999999</v>
      </c>
      <c r="R101" s="163">
        <v>1.0349999999999999</v>
      </c>
      <c r="S101" s="163">
        <v>1.0249999999999999</v>
      </c>
      <c r="T101" s="163">
        <v>1.02</v>
      </c>
      <c r="U101" s="163">
        <v>1.03</v>
      </c>
      <c r="V101" s="248">
        <f t="shared" si="3"/>
        <v>56453.290688455447</v>
      </c>
      <c r="W101" s="249">
        <v>1.2</v>
      </c>
      <c r="X101" s="250">
        <f t="shared" si="4"/>
        <v>67743.94882614653</v>
      </c>
      <c r="Y101" s="251">
        <f t="shared" si="5"/>
        <v>664.15636104065231</v>
      </c>
      <c r="BP101" s="166"/>
      <c r="BQ101" s="174" t="s">
        <v>2927</v>
      </c>
    </row>
    <row r="102" spans="1:69" s="122" customFormat="1" ht="18.75" hidden="1" x14ac:dyDescent="0.25">
      <c r="A102" s="175"/>
      <c r="B102" s="176"/>
      <c r="C102" s="177" t="s">
        <v>272</v>
      </c>
      <c r="D102" s="178"/>
      <c r="E102" s="178"/>
      <c r="F102" s="178"/>
      <c r="G102" s="179"/>
      <c r="H102" s="178"/>
      <c r="I102" s="178"/>
      <c r="J102" s="178"/>
      <c r="K102" s="178"/>
      <c r="L102" s="178"/>
      <c r="M102" s="178"/>
      <c r="N102" s="178"/>
      <c r="O102" s="180"/>
      <c r="P102" s="163"/>
      <c r="Q102" s="163"/>
      <c r="R102" s="163"/>
      <c r="S102" s="163"/>
      <c r="T102" s="163"/>
      <c r="U102" s="163"/>
      <c r="V102" s="123"/>
      <c r="W102" s="124"/>
      <c r="X102" s="125"/>
      <c r="Y102" s="126"/>
      <c r="BP102" s="166"/>
      <c r="BQ102" s="174"/>
    </row>
    <row r="103" spans="1:69" s="122" customFormat="1" ht="18.75" hidden="1" x14ac:dyDescent="0.25">
      <c r="A103" s="371" t="s">
        <v>4107</v>
      </c>
      <c r="B103" s="372"/>
      <c r="C103" s="372"/>
      <c r="D103" s="372"/>
      <c r="E103" s="372"/>
      <c r="F103" s="372"/>
      <c r="G103" s="372"/>
      <c r="H103" s="372"/>
      <c r="I103" s="372"/>
      <c r="J103" s="372"/>
      <c r="K103" s="372"/>
      <c r="L103" s="372"/>
      <c r="M103" s="372"/>
      <c r="N103" s="372"/>
      <c r="O103" s="373"/>
      <c r="P103" s="163"/>
      <c r="Q103" s="163"/>
      <c r="R103" s="163"/>
      <c r="S103" s="163"/>
      <c r="T103" s="163"/>
      <c r="U103" s="163"/>
      <c r="V103" s="123"/>
      <c r="W103" s="124"/>
      <c r="X103" s="125"/>
      <c r="Y103" s="126"/>
      <c r="BP103" s="166" t="s">
        <v>4107</v>
      </c>
      <c r="BQ103" s="174"/>
    </row>
    <row r="104" spans="1:69" s="122" customFormat="1" ht="67.5" hidden="1" x14ac:dyDescent="0.25">
      <c r="A104" s="167" t="s">
        <v>171</v>
      </c>
      <c r="B104" s="168" t="s">
        <v>1620</v>
      </c>
      <c r="C104" s="370" t="s">
        <v>1621</v>
      </c>
      <c r="D104" s="370"/>
      <c r="E104" s="370"/>
      <c r="F104" s="167" t="s">
        <v>109</v>
      </c>
      <c r="G104" s="284">
        <v>36</v>
      </c>
      <c r="H104" s="171" t="s">
        <v>1622</v>
      </c>
      <c r="I104" s="171">
        <v>0.37</v>
      </c>
      <c r="J104" s="171">
        <v>55.05</v>
      </c>
      <c r="K104" s="172" t="s">
        <v>42</v>
      </c>
      <c r="L104" s="171">
        <v>48568</v>
      </c>
      <c r="M104" s="171">
        <v>31452</v>
      </c>
      <c r="N104" s="173">
        <v>151</v>
      </c>
      <c r="O104" s="171">
        <v>16965</v>
      </c>
      <c r="P104" s="163">
        <v>1.052</v>
      </c>
      <c r="Q104" s="163">
        <v>1.0209999999999999</v>
      </c>
      <c r="R104" s="163">
        <v>1.0349999999999999</v>
      </c>
      <c r="S104" s="163">
        <v>1.0249999999999999</v>
      </c>
      <c r="T104" s="163">
        <v>1.02</v>
      </c>
      <c r="U104" s="163">
        <v>1.03</v>
      </c>
      <c r="V104" s="123">
        <f t="shared" si="3"/>
        <v>20309.393653744864</v>
      </c>
      <c r="W104" s="124">
        <v>1.2</v>
      </c>
      <c r="X104" s="125">
        <f t="shared" si="4"/>
        <v>24371.272384493837</v>
      </c>
      <c r="Y104" s="126">
        <f t="shared" si="5"/>
        <v>676.97978845816215</v>
      </c>
      <c r="BP104" s="166"/>
      <c r="BQ104" s="174" t="s">
        <v>1621</v>
      </c>
    </row>
    <row r="105" spans="1:69" s="122" customFormat="1" ht="18.75" hidden="1" x14ac:dyDescent="0.25">
      <c r="A105" s="181"/>
      <c r="B105" s="182"/>
      <c r="C105" s="182"/>
      <c r="D105" s="182"/>
      <c r="E105" s="183" t="s">
        <v>4516</v>
      </c>
      <c r="F105" s="183"/>
      <c r="G105" s="283"/>
      <c r="H105" s="186"/>
      <c r="I105" s="140"/>
      <c r="J105" s="140"/>
      <c r="K105" s="140"/>
      <c r="L105" s="187">
        <v>30508</v>
      </c>
      <c r="M105" s="188"/>
      <c r="N105" s="188"/>
      <c r="O105" s="189"/>
      <c r="P105" s="163"/>
      <c r="Q105" s="163"/>
      <c r="R105" s="163"/>
      <c r="S105" s="163"/>
      <c r="T105" s="163"/>
      <c r="U105" s="163"/>
      <c r="V105" s="123"/>
      <c r="W105" s="124"/>
      <c r="X105" s="125"/>
      <c r="Y105" s="126"/>
      <c r="BP105" s="166"/>
      <c r="BQ105" s="174"/>
    </row>
    <row r="106" spans="1:69" s="122" customFormat="1" ht="18.75" hidden="1" x14ac:dyDescent="0.25">
      <c r="A106" s="181"/>
      <c r="B106" s="182"/>
      <c r="C106" s="182"/>
      <c r="D106" s="182"/>
      <c r="E106" s="183" t="s">
        <v>4517</v>
      </c>
      <c r="F106" s="183"/>
      <c r="G106" s="283"/>
      <c r="H106" s="186"/>
      <c r="I106" s="140"/>
      <c r="J106" s="140"/>
      <c r="K106" s="140"/>
      <c r="L106" s="187">
        <v>16041</v>
      </c>
      <c r="M106" s="188"/>
      <c r="N106" s="188"/>
      <c r="O106" s="189"/>
      <c r="P106" s="163"/>
      <c r="Q106" s="163"/>
      <c r="R106" s="163"/>
      <c r="S106" s="163"/>
      <c r="T106" s="163"/>
      <c r="U106" s="163"/>
      <c r="V106" s="123"/>
      <c r="W106" s="124"/>
      <c r="X106" s="125"/>
      <c r="Y106" s="126"/>
      <c r="BP106" s="166"/>
      <c r="BQ106" s="174"/>
    </row>
    <row r="107" spans="1:69" s="122" customFormat="1" ht="18.75" hidden="1" x14ac:dyDescent="0.25">
      <c r="A107" s="181"/>
      <c r="B107" s="182"/>
      <c r="C107" s="182"/>
      <c r="D107" s="182"/>
      <c r="E107" s="183" t="s">
        <v>47</v>
      </c>
      <c r="F107" s="183"/>
      <c r="G107" s="283"/>
      <c r="H107" s="186"/>
      <c r="I107" s="140"/>
      <c r="J107" s="140"/>
      <c r="K107" s="140"/>
      <c r="L107" s="187">
        <v>95117</v>
      </c>
      <c r="M107" s="188"/>
      <c r="N107" s="188"/>
      <c r="O107" s="189"/>
      <c r="P107" s="163"/>
      <c r="Q107" s="163"/>
      <c r="R107" s="163"/>
      <c r="S107" s="163"/>
      <c r="T107" s="163"/>
      <c r="U107" s="163"/>
      <c r="V107" s="123"/>
      <c r="W107" s="124"/>
      <c r="X107" s="125"/>
      <c r="Y107" s="126"/>
      <c r="BP107" s="166"/>
      <c r="BQ107" s="174"/>
    </row>
    <row r="108" spans="1:69" s="122" customFormat="1" ht="45.75" x14ac:dyDescent="0.25">
      <c r="A108" s="190" t="s">
        <v>4518</v>
      </c>
      <c r="B108" s="191" t="s">
        <v>1626</v>
      </c>
      <c r="C108" s="374" t="s">
        <v>2694</v>
      </c>
      <c r="D108" s="374"/>
      <c r="E108" s="374"/>
      <c r="F108" s="190" t="s">
        <v>437</v>
      </c>
      <c r="G108" s="286">
        <v>36</v>
      </c>
      <c r="H108" s="194">
        <v>2292.27</v>
      </c>
      <c r="I108" s="194"/>
      <c r="J108" s="194"/>
      <c r="K108" s="195" t="s">
        <v>52</v>
      </c>
      <c r="L108" s="194">
        <v>514110</v>
      </c>
      <c r="M108" s="194"/>
      <c r="N108" s="196"/>
      <c r="O108" s="194"/>
      <c r="P108" s="197">
        <v>1.052</v>
      </c>
      <c r="Q108" s="197">
        <v>1.0209999999999999</v>
      </c>
      <c r="R108" s="197">
        <v>1.0349999999999999</v>
      </c>
      <c r="S108" s="197">
        <v>1.0249999999999999</v>
      </c>
      <c r="T108" s="197">
        <v>1.02</v>
      </c>
      <c r="U108" s="197">
        <v>1.03</v>
      </c>
      <c r="V108" s="198">
        <f>L108*U108</f>
        <v>529533.30000000005</v>
      </c>
      <c r="W108" s="199">
        <v>1.2</v>
      </c>
      <c r="X108" s="200">
        <f t="shared" si="4"/>
        <v>635439.96000000008</v>
      </c>
      <c r="Y108" s="201">
        <f t="shared" si="5"/>
        <v>17651.11</v>
      </c>
      <c r="BP108" s="166"/>
      <c r="BQ108" s="174" t="s">
        <v>2694</v>
      </c>
    </row>
    <row r="109" spans="1:69" s="122" customFormat="1" ht="68.25" hidden="1" x14ac:dyDescent="0.25">
      <c r="A109" s="167" t="s">
        <v>185</v>
      </c>
      <c r="B109" s="168" t="s">
        <v>4519</v>
      </c>
      <c r="C109" s="370" t="s">
        <v>4520</v>
      </c>
      <c r="D109" s="370"/>
      <c r="E109" s="370"/>
      <c r="F109" s="167" t="s">
        <v>665</v>
      </c>
      <c r="G109" s="284">
        <v>18</v>
      </c>
      <c r="H109" s="171" t="s">
        <v>4521</v>
      </c>
      <c r="I109" s="171">
        <v>0.74</v>
      </c>
      <c r="J109" s="171">
        <v>17.91</v>
      </c>
      <c r="K109" s="172" t="s">
        <v>42</v>
      </c>
      <c r="L109" s="171">
        <v>19161</v>
      </c>
      <c r="M109" s="171">
        <v>16248</v>
      </c>
      <c r="N109" s="173">
        <v>151</v>
      </c>
      <c r="O109" s="171">
        <v>2762</v>
      </c>
      <c r="P109" s="163">
        <v>1.052</v>
      </c>
      <c r="Q109" s="163">
        <v>1.0209999999999999</v>
      </c>
      <c r="R109" s="163">
        <v>1.0349999999999999</v>
      </c>
      <c r="S109" s="163">
        <v>1.0249999999999999</v>
      </c>
      <c r="T109" s="163">
        <v>1.02</v>
      </c>
      <c r="U109" s="163">
        <v>1.03</v>
      </c>
      <c r="V109" s="123">
        <f t="shared" si="3"/>
        <v>3306.4866060502986</v>
      </c>
      <c r="W109" s="124">
        <v>1.2</v>
      </c>
      <c r="X109" s="125">
        <f t="shared" si="4"/>
        <v>3967.7839272603583</v>
      </c>
      <c r="Y109" s="126">
        <f t="shared" si="5"/>
        <v>220.43244040335324</v>
      </c>
      <c r="BP109" s="166"/>
      <c r="BQ109" s="174" t="s">
        <v>4520</v>
      </c>
    </row>
    <row r="110" spans="1:69" s="122" customFormat="1" ht="18.75" hidden="1" x14ac:dyDescent="0.25">
      <c r="A110" s="181"/>
      <c r="B110" s="182"/>
      <c r="C110" s="182"/>
      <c r="D110" s="182"/>
      <c r="E110" s="183" t="s">
        <v>4522</v>
      </c>
      <c r="F110" s="183"/>
      <c r="G110" s="283"/>
      <c r="H110" s="186"/>
      <c r="I110" s="140"/>
      <c r="J110" s="140"/>
      <c r="K110" s="140"/>
      <c r="L110" s="187">
        <v>15761</v>
      </c>
      <c r="M110" s="188"/>
      <c r="N110" s="188"/>
      <c r="O110" s="189"/>
      <c r="P110" s="163"/>
      <c r="Q110" s="163"/>
      <c r="R110" s="163"/>
      <c r="S110" s="163"/>
      <c r="T110" s="163"/>
      <c r="U110" s="163"/>
      <c r="V110" s="123"/>
      <c r="W110" s="124"/>
      <c r="X110" s="125"/>
      <c r="Y110" s="126"/>
      <c r="BP110" s="166"/>
      <c r="BQ110" s="174"/>
    </row>
    <row r="111" spans="1:69" s="122" customFormat="1" ht="18.75" hidden="1" x14ac:dyDescent="0.25">
      <c r="A111" s="181"/>
      <c r="B111" s="182"/>
      <c r="C111" s="182"/>
      <c r="D111" s="182"/>
      <c r="E111" s="183" t="s">
        <v>4523</v>
      </c>
      <c r="F111" s="183"/>
      <c r="G111" s="283"/>
      <c r="H111" s="186"/>
      <c r="I111" s="140"/>
      <c r="J111" s="140"/>
      <c r="K111" s="140"/>
      <c r="L111" s="187">
        <v>8286</v>
      </c>
      <c r="M111" s="188"/>
      <c r="N111" s="188"/>
      <c r="O111" s="189"/>
      <c r="P111" s="163"/>
      <c r="Q111" s="163"/>
      <c r="R111" s="163"/>
      <c r="S111" s="163"/>
      <c r="T111" s="163"/>
      <c r="U111" s="163"/>
      <c r="V111" s="123"/>
      <c r="W111" s="124"/>
      <c r="X111" s="125"/>
      <c r="Y111" s="126"/>
      <c r="BP111" s="166"/>
      <c r="BQ111" s="174"/>
    </row>
    <row r="112" spans="1:69" s="122" customFormat="1" ht="18.75" hidden="1" x14ac:dyDescent="0.25">
      <c r="A112" s="181"/>
      <c r="B112" s="182"/>
      <c r="C112" s="182"/>
      <c r="D112" s="182"/>
      <c r="E112" s="183" t="s">
        <v>47</v>
      </c>
      <c r="F112" s="183"/>
      <c r="G112" s="283"/>
      <c r="H112" s="186"/>
      <c r="I112" s="140"/>
      <c r="J112" s="140"/>
      <c r="K112" s="140"/>
      <c r="L112" s="187">
        <v>43208</v>
      </c>
      <c r="M112" s="188"/>
      <c r="N112" s="188"/>
      <c r="O112" s="189"/>
      <c r="P112" s="163"/>
      <c r="Q112" s="163"/>
      <c r="R112" s="163"/>
      <c r="S112" s="163"/>
      <c r="T112" s="163"/>
      <c r="U112" s="163"/>
      <c r="V112" s="123"/>
      <c r="W112" s="124"/>
      <c r="X112" s="125"/>
      <c r="Y112" s="126"/>
      <c r="BP112" s="166"/>
      <c r="BQ112" s="174"/>
    </row>
    <row r="113" spans="1:69" s="122" customFormat="1" ht="67.5" x14ac:dyDescent="0.25">
      <c r="A113" s="242" t="s">
        <v>187</v>
      </c>
      <c r="B113" s="243" t="s">
        <v>4524</v>
      </c>
      <c r="C113" s="368" t="s">
        <v>1663</v>
      </c>
      <c r="D113" s="368"/>
      <c r="E113" s="368"/>
      <c r="F113" s="242" t="s">
        <v>437</v>
      </c>
      <c r="G113" s="295">
        <v>18</v>
      </c>
      <c r="H113" s="171">
        <v>2269.2600000000002</v>
      </c>
      <c r="I113" s="171"/>
      <c r="J113" s="171">
        <v>2269.2600000000002</v>
      </c>
      <c r="K113" s="172" t="s">
        <v>42</v>
      </c>
      <c r="L113" s="171">
        <v>349648</v>
      </c>
      <c r="M113" s="171"/>
      <c r="N113" s="173"/>
      <c r="O113" s="171">
        <v>349648</v>
      </c>
      <c r="P113" s="163">
        <v>1.052</v>
      </c>
      <c r="Q113" s="163">
        <v>1.0209999999999999</v>
      </c>
      <c r="R113" s="163">
        <v>1.0349999999999999</v>
      </c>
      <c r="S113" s="163">
        <v>1.0249999999999999</v>
      </c>
      <c r="T113" s="163">
        <v>1.02</v>
      </c>
      <c r="U113" s="163">
        <v>1.03</v>
      </c>
      <c r="V113" s="248">
        <f t="shared" si="3"/>
        <v>418575.8250659937</v>
      </c>
      <c r="W113" s="249">
        <v>1.2</v>
      </c>
      <c r="X113" s="250">
        <f t="shared" si="4"/>
        <v>502290.99007919244</v>
      </c>
      <c r="Y113" s="251">
        <f t="shared" si="5"/>
        <v>27905.055004399579</v>
      </c>
      <c r="BP113" s="166"/>
      <c r="BQ113" s="174" t="s">
        <v>1663</v>
      </c>
    </row>
    <row r="114" spans="1:69" s="122" customFormat="1" ht="67.5" hidden="1" x14ac:dyDescent="0.25">
      <c r="A114" s="167" t="s">
        <v>196</v>
      </c>
      <c r="B114" s="168" t="s">
        <v>1635</v>
      </c>
      <c r="C114" s="370" t="s">
        <v>1636</v>
      </c>
      <c r="D114" s="370"/>
      <c r="E114" s="370"/>
      <c r="F114" s="167" t="s">
        <v>1637</v>
      </c>
      <c r="G114" s="284">
        <v>148</v>
      </c>
      <c r="H114" s="171" t="s">
        <v>1638</v>
      </c>
      <c r="I114" s="171" t="s">
        <v>1639</v>
      </c>
      <c r="J114" s="171">
        <v>13.13</v>
      </c>
      <c r="K114" s="172" t="s">
        <v>42</v>
      </c>
      <c r="L114" s="171">
        <v>241401</v>
      </c>
      <c r="M114" s="171">
        <v>139886</v>
      </c>
      <c r="N114" s="173" t="s">
        <v>4525</v>
      </c>
      <c r="O114" s="171">
        <v>16634</v>
      </c>
      <c r="P114" s="163">
        <v>1.052</v>
      </c>
      <c r="Q114" s="163">
        <v>1.0209999999999999</v>
      </c>
      <c r="R114" s="163">
        <v>1.0349999999999999</v>
      </c>
      <c r="S114" s="163">
        <v>1.0249999999999999</v>
      </c>
      <c r="T114" s="163">
        <v>1.02</v>
      </c>
      <c r="U114" s="163">
        <v>1.03</v>
      </c>
      <c r="V114" s="123">
        <f t="shared" si="3"/>
        <v>19913.142000376774</v>
      </c>
      <c r="W114" s="124">
        <v>1.2</v>
      </c>
      <c r="X114" s="125">
        <f t="shared" si="4"/>
        <v>23895.770400452129</v>
      </c>
      <c r="Y114" s="126">
        <f t="shared" si="5"/>
        <v>161.45790811116302</v>
      </c>
      <c r="BP114" s="166"/>
      <c r="BQ114" s="174" t="s">
        <v>1636</v>
      </c>
    </row>
    <row r="115" spans="1:69" s="122" customFormat="1" ht="18.75" hidden="1" x14ac:dyDescent="0.25">
      <c r="A115" s="181"/>
      <c r="B115" s="182"/>
      <c r="C115" s="182"/>
      <c r="D115" s="182"/>
      <c r="E115" s="183" t="s">
        <v>4526</v>
      </c>
      <c r="F115" s="183"/>
      <c r="G115" s="283"/>
      <c r="H115" s="186"/>
      <c r="I115" s="140"/>
      <c r="J115" s="140"/>
      <c r="K115" s="140"/>
      <c r="L115" s="187">
        <v>150539</v>
      </c>
      <c r="M115" s="188"/>
      <c r="N115" s="188"/>
      <c r="O115" s="189"/>
      <c r="P115" s="163"/>
      <c r="Q115" s="163"/>
      <c r="R115" s="163"/>
      <c r="S115" s="163"/>
      <c r="T115" s="163"/>
      <c r="U115" s="163"/>
      <c r="V115" s="123"/>
      <c r="W115" s="124"/>
      <c r="X115" s="125"/>
      <c r="Y115" s="126"/>
      <c r="BP115" s="166"/>
      <c r="BQ115" s="174"/>
    </row>
    <row r="116" spans="1:69" s="122" customFormat="1" ht="18.75" hidden="1" x14ac:dyDescent="0.25">
      <c r="A116" s="181"/>
      <c r="B116" s="182"/>
      <c r="C116" s="182"/>
      <c r="D116" s="182"/>
      <c r="E116" s="183" t="s">
        <v>4527</v>
      </c>
      <c r="F116" s="183"/>
      <c r="G116" s="283"/>
      <c r="H116" s="186"/>
      <c r="I116" s="140"/>
      <c r="J116" s="140"/>
      <c r="K116" s="140"/>
      <c r="L116" s="187">
        <v>76942</v>
      </c>
      <c r="M116" s="188"/>
      <c r="N116" s="188"/>
      <c r="O116" s="189"/>
      <c r="P116" s="163"/>
      <c r="Q116" s="163"/>
      <c r="R116" s="163"/>
      <c r="S116" s="163"/>
      <c r="T116" s="163"/>
      <c r="U116" s="163"/>
      <c r="V116" s="123"/>
      <c r="W116" s="124"/>
      <c r="X116" s="125"/>
      <c r="Y116" s="126"/>
      <c r="BP116" s="166"/>
      <c r="BQ116" s="174"/>
    </row>
    <row r="117" spans="1:69" s="122" customFormat="1" ht="18.75" hidden="1" x14ac:dyDescent="0.25">
      <c r="A117" s="181"/>
      <c r="B117" s="182"/>
      <c r="C117" s="182"/>
      <c r="D117" s="182"/>
      <c r="E117" s="183" t="s">
        <v>47</v>
      </c>
      <c r="F117" s="183"/>
      <c r="G117" s="283"/>
      <c r="H117" s="186"/>
      <c r="I117" s="140"/>
      <c r="J117" s="140"/>
      <c r="K117" s="140"/>
      <c r="L117" s="187">
        <v>468882</v>
      </c>
      <c r="M117" s="188"/>
      <c r="N117" s="188"/>
      <c r="O117" s="189"/>
      <c r="P117" s="163"/>
      <c r="Q117" s="163"/>
      <c r="R117" s="163"/>
      <c r="S117" s="163"/>
      <c r="T117" s="163"/>
      <c r="U117" s="163"/>
      <c r="V117" s="123"/>
      <c r="W117" s="124"/>
      <c r="X117" s="125"/>
      <c r="Y117" s="126"/>
      <c r="BP117" s="166"/>
      <c r="BQ117" s="174"/>
    </row>
    <row r="118" spans="1:69" s="122" customFormat="1" ht="67.5" x14ac:dyDescent="0.25">
      <c r="A118" s="242" t="s">
        <v>198</v>
      </c>
      <c r="B118" s="243" t="s">
        <v>1644</v>
      </c>
      <c r="C118" s="368" t="s">
        <v>2134</v>
      </c>
      <c r="D118" s="368"/>
      <c r="E118" s="368"/>
      <c r="F118" s="242" t="s">
        <v>437</v>
      </c>
      <c r="G118" s="295">
        <v>148</v>
      </c>
      <c r="H118" s="171">
        <v>3539.81</v>
      </c>
      <c r="I118" s="171"/>
      <c r="J118" s="171">
        <v>3539.81</v>
      </c>
      <c r="K118" s="172" t="s">
        <v>42</v>
      </c>
      <c r="L118" s="171">
        <v>4484514</v>
      </c>
      <c r="M118" s="171"/>
      <c r="N118" s="173"/>
      <c r="O118" s="171">
        <v>4484514</v>
      </c>
      <c r="P118" s="163">
        <v>1.052</v>
      </c>
      <c r="Q118" s="163">
        <v>1.0209999999999999</v>
      </c>
      <c r="R118" s="163">
        <v>1.0349999999999999</v>
      </c>
      <c r="S118" s="163">
        <v>1.0249999999999999</v>
      </c>
      <c r="T118" s="163">
        <v>1.02</v>
      </c>
      <c r="U118" s="163">
        <v>1.03</v>
      </c>
      <c r="V118" s="248">
        <f t="shared" si="3"/>
        <v>5368568.2388287634</v>
      </c>
      <c r="W118" s="249">
        <v>1.2</v>
      </c>
      <c r="X118" s="250">
        <f t="shared" si="4"/>
        <v>6442281.8865945162</v>
      </c>
      <c r="Y118" s="251">
        <f t="shared" si="5"/>
        <v>43528.931666179167</v>
      </c>
      <c r="BP118" s="166"/>
      <c r="BQ118" s="174" t="s">
        <v>2134</v>
      </c>
    </row>
    <row r="119" spans="1:69" s="122" customFormat="1" ht="18.75" hidden="1" x14ac:dyDescent="0.25">
      <c r="A119" s="371" t="s">
        <v>4117</v>
      </c>
      <c r="B119" s="372"/>
      <c r="C119" s="372"/>
      <c r="D119" s="372"/>
      <c r="E119" s="372"/>
      <c r="F119" s="372"/>
      <c r="G119" s="372"/>
      <c r="H119" s="372"/>
      <c r="I119" s="372"/>
      <c r="J119" s="372"/>
      <c r="K119" s="372"/>
      <c r="L119" s="372"/>
      <c r="M119" s="372"/>
      <c r="N119" s="372"/>
      <c r="O119" s="373"/>
      <c r="P119" s="163"/>
      <c r="Q119" s="163"/>
      <c r="R119" s="163"/>
      <c r="S119" s="163"/>
      <c r="T119" s="163"/>
      <c r="U119" s="163"/>
      <c r="V119" s="123"/>
      <c r="W119" s="124"/>
      <c r="X119" s="125"/>
      <c r="Y119" s="126"/>
      <c r="BP119" s="166" t="s">
        <v>4117</v>
      </c>
      <c r="BQ119" s="174"/>
    </row>
    <row r="120" spans="1:69" s="122" customFormat="1" ht="67.5" hidden="1" x14ac:dyDescent="0.25">
      <c r="A120" s="167" t="s">
        <v>200</v>
      </c>
      <c r="B120" s="168" t="s">
        <v>1916</v>
      </c>
      <c r="C120" s="370" t="s">
        <v>1917</v>
      </c>
      <c r="D120" s="370"/>
      <c r="E120" s="370"/>
      <c r="F120" s="167" t="s">
        <v>1918</v>
      </c>
      <c r="G120" s="287">
        <v>2.1349999999999998</v>
      </c>
      <c r="H120" s="171" t="s">
        <v>1919</v>
      </c>
      <c r="I120" s="171"/>
      <c r="J120" s="171"/>
      <c r="K120" s="172" t="s">
        <v>42</v>
      </c>
      <c r="L120" s="171">
        <v>125993</v>
      </c>
      <c r="M120" s="171">
        <v>125993</v>
      </c>
      <c r="N120" s="173"/>
      <c r="O120" s="171"/>
      <c r="P120" s="163"/>
      <c r="Q120" s="163"/>
      <c r="R120" s="163"/>
      <c r="S120" s="163"/>
      <c r="T120" s="163"/>
      <c r="U120" s="163"/>
      <c r="V120" s="123"/>
      <c r="W120" s="124"/>
      <c r="X120" s="125"/>
      <c r="Y120" s="126"/>
      <c r="BP120" s="166"/>
      <c r="BQ120" s="174" t="s">
        <v>1917</v>
      </c>
    </row>
    <row r="121" spans="1:69" s="122" customFormat="1" ht="18.75" hidden="1" x14ac:dyDescent="0.25">
      <c r="A121" s="175"/>
      <c r="B121" s="176"/>
      <c r="C121" s="177" t="s">
        <v>2950</v>
      </c>
      <c r="D121" s="178"/>
      <c r="E121" s="178"/>
      <c r="F121" s="178"/>
      <c r="G121" s="179"/>
      <c r="H121" s="178"/>
      <c r="I121" s="178"/>
      <c r="J121" s="178"/>
      <c r="K121" s="178"/>
      <c r="L121" s="178"/>
      <c r="M121" s="178"/>
      <c r="N121" s="178"/>
      <c r="O121" s="180"/>
      <c r="P121" s="163"/>
      <c r="Q121" s="163"/>
      <c r="R121" s="163"/>
      <c r="S121" s="163"/>
      <c r="T121" s="163"/>
      <c r="U121" s="163"/>
      <c r="V121" s="123"/>
      <c r="W121" s="124"/>
      <c r="X121" s="125"/>
      <c r="Y121" s="126"/>
      <c r="BP121" s="166"/>
      <c r="BQ121" s="174"/>
    </row>
    <row r="122" spans="1:69" s="122" customFormat="1" ht="18.75" hidden="1" x14ac:dyDescent="0.25">
      <c r="A122" s="181"/>
      <c r="B122" s="182"/>
      <c r="C122" s="182"/>
      <c r="D122" s="182"/>
      <c r="E122" s="183" t="s">
        <v>4528</v>
      </c>
      <c r="F122" s="183"/>
      <c r="G122" s="283"/>
      <c r="H122" s="186"/>
      <c r="I122" s="140"/>
      <c r="J122" s="140"/>
      <c r="K122" s="140"/>
      <c r="L122" s="187">
        <v>112134</v>
      </c>
      <c r="M122" s="188"/>
      <c r="N122" s="188"/>
      <c r="O122" s="189"/>
      <c r="P122" s="163"/>
      <c r="Q122" s="163"/>
      <c r="R122" s="163"/>
      <c r="S122" s="163"/>
      <c r="T122" s="163"/>
      <c r="U122" s="163"/>
      <c r="V122" s="123"/>
      <c r="W122" s="124"/>
      <c r="X122" s="125"/>
      <c r="Y122" s="126"/>
      <c r="BP122" s="166"/>
      <c r="BQ122" s="174"/>
    </row>
    <row r="123" spans="1:69" s="122" customFormat="1" ht="18.75" hidden="1" x14ac:dyDescent="0.25">
      <c r="A123" s="181"/>
      <c r="B123" s="182"/>
      <c r="C123" s="182"/>
      <c r="D123" s="182"/>
      <c r="E123" s="183" t="s">
        <v>4529</v>
      </c>
      <c r="F123" s="183"/>
      <c r="G123" s="283"/>
      <c r="H123" s="186"/>
      <c r="I123" s="140"/>
      <c r="J123" s="140"/>
      <c r="K123" s="140"/>
      <c r="L123" s="187">
        <v>50397</v>
      </c>
      <c r="M123" s="188"/>
      <c r="N123" s="188"/>
      <c r="O123" s="189"/>
      <c r="P123" s="163"/>
      <c r="Q123" s="163"/>
      <c r="R123" s="163"/>
      <c r="S123" s="163"/>
      <c r="T123" s="163"/>
      <c r="U123" s="163"/>
      <c r="V123" s="123"/>
      <c r="W123" s="124"/>
      <c r="X123" s="125"/>
      <c r="Y123" s="126"/>
      <c r="BP123" s="166"/>
      <c r="BQ123" s="174"/>
    </row>
    <row r="124" spans="1:69" s="122" customFormat="1" ht="18.75" hidden="1" x14ac:dyDescent="0.25">
      <c r="A124" s="181"/>
      <c r="B124" s="182"/>
      <c r="C124" s="182"/>
      <c r="D124" s="182"/>
      <c r="E124" s="183" t="s">
        <v>47</v>
      </c>
      <c r="F124" s="183"/>
      <c r="G124" s="283"/>
      <c r="H124" s="186"/>
      <c r="I124" s="140"/>
      <c r="J124" s="140"/>
      <c r="K124" s="140"/>
      <c r="L124" s="187">
        <v>288524</v>
      </c>
      <c r="M124" s="188"/>
      <c r="N124" s="188"/>
      <c r="O124" s="189"/>
      <c r="P124" s="163"/>
      <c r="Q124" s="163"/>
      <c r="R124" s="163"/>
      <c r="S124" s="163"/>
      <c r="T124" s="163"/>
      <c r="U124" s="163"/>
      <c r="V124" s="123"/>
      <c r="W124" s="124"/>
      <c r="X124" s="125"/>
      <c r="Y124" s="126"/>
      <c r="BP124" s="166"/>
      <c r="BQ124" s="174"/>
    </row>
    <row r="125" spans="1:69" s="122" customFormat="1" ht="67.5" hidden="1" x14ac:dyDescent="0.25">
      <c r="A125" s="167" t="s">
        <v>202</v>
      </c>
      <c r="B125" s="168" t="s">
        <v>1923</v>
      </c>
      <c r="C125" s="370" t="s">
        <v>1924</v>
      </c>
      <c r="D125" s="370"/>
      <c r="E125" s="370"/>
      <c r="F125" s="167" t="s">
        <v>1918</v>
      </c>
      <c r="G125" s="287">
        <v>2.1349999999999998</v>
      </c>
      <c r="H125" s="171" t="s">
        <v>1925</v>
      </c>
      <c r="I125" s="171"/>
      <c r="J125" s="171"/>
      <c r="K125" s="172" t="s">
        <v>42</v>
      </c>
      <c r="L125" s="171">
        <v>69615</v>
      </c>
      <c r="M125" s="171">
        <v>69615</v>
      </c>
      <c r="N125" s="173"/>
      <c r="O125" s="171"/>
      <c r="P125" s="163"/>
      <c r="Q125" s="163"/>
      <c r="R125" s="163"/>
      <c r="S125" s="163"/>
      <c r="T125" s="163"/>
      <c r="U125" s="163"/>
      <c r="V125" s="123"/>
      <c r="W125" s="124"/>
      <c r="X125" s="125"/>
      <c r="Y125" s="126"/>
      <c r="BP125" s="166"/>
      <c r="BQ125" s="174" t="s">
        <v>1924</v>
      </c>
    </row>
    <row r="126" spans="1:69" s="122" customFormat="1" ht="18.75" hidden="1" x14ac:dyDescent="0.25">
      <c r="A126" s="181"/>
      <c r="B126" s="182"/>
      <c r="C126" s="182"/>
      <c r="D126" s="182"/>
      <c r="E126" s="183" t="s">
        <v>4530</v>
      </c>
      <c r="F126" s="183"/>
      <c r="G126" s="283"/>
      <c r="H126" s="186"/>
      <c r="I126" s="140"/>
      <c r="J126" s="140"/>
      <c r="K126" s="140"/>
      <c r="L126" s="187">
        <v>61957</v>
      </c>
      <c r="M126" s="188"/>
      <c r="N126" s="188"/>
      <c r="O126" s="189"/>
      <c r="P126" s="163"/>
      <c r="Q126" s="163"/>
      <c r="R126" s="163"/>
      <c r="S126" s="163"/>
      <c r="T126" s="163"/>
      <c r="U126" s="163"/>
      <c r="V126" s="123"/>
      <c r="W126" s="124"/>
      <c r="X126" s="125"/>
      <c r="Y126" s="126"/>
      <c r="BP126" s="166"/>
      <c r="BQ126" s="174"/>
    </row>
    <row r="127" spans="1:69" s="122" customFormat="1" ht="18.75" hidden="1" x14ac:dyDescent="0.25">
      <c r="A127" s="181"/>
      <c r="B127" s="182"/>
      <c r="C127" s="182"/>
      <c r="D127" s="182"/>
      <c r="E127" s="183" t="s">
        <v>4531</v>
      </c>
      <c r="F127" s="183"/>
      <c r="G127" s="283"/>
      <c r="H127" s="186"/>
      <c r="I127" s="140"/>
      <c r="J127" s="140"/>
      <c r="K127" s="140"/>
      <c r="L127" s="187">
        <v>27846</v>
      </c>
      <c r="M127" s="188"/>
      <c r="N127" s="188"/>
      <c r="O127" s="189"/>
      <c r="P127" s="163"/>
      <c r="Q127" s="163"/>
      <c r="R127" s="163"/>
      <c r="S127" s="163"/>
      <c r="T127" s="163"/>
      <c r="U127" s="163"/>
      <c r="V127" s="123"/>
      <c r="W127" s="124"/>
      <c r="X127" s="125"/>
      <c r="Y127" s="126"/>
      <c r="BP127" s="166"/>
      <c r="BQ127" s="174"/>
    </row>
    <row r="128" spans="1:69" s="122" customFormat="1" ht="18.75" hidden="1" x14ac:dyDescent="0.25">
      <c r="A128" s="181"/>
      <c r="B128" s="182"/>
      <c r="C128" s="182"/>
      <c r="D128" s="182"/>
      <c r="E128" s="183" t="s">
        <v>47</v>
      </c>
      <c r="F128" s="183"/>
      <c r="G128" s="283"/>
      <c r="H128" s="186"/>
      <c r="I128" s="140"/>
      <c r="J128" s="140"/>
      <c r="K128" s="140"/>
      <c r="L128" s="187">
        <v>159418</v>
      </c>
      <c r="M128" s="188"/>
      <c r="N128" s="188"/>
      <c r="O128" s="189"/>
      <c r="P128" s="163"/>
      <c r="Q128" s="163"/>
      <c r="R128" s="163"/>
      <c r="S128" s="163"/>
      <c r="T128" s="163"/>
      <c r="U128" s="163"/>
      <c r="V128" s="123"/>
      <c r="W128" s="124"/>
      <c r="X128" s="125"/>
      <c r="Y128" s="126"/>
      <c r="BP128" s="166"/>
      <c r="BQ128" s="174"/>
    </row>
    <row r="129" spans="1:69" s="122" customFormat="1" ht="67.5" hidden="1" x14ac:dyDescent="0.25">
      <c r="A129" s="167" t="s">
        <v>211</v>
      </c>
      <c r="B129" s="168" t="s">
        <v>1064</v>
      </c>
      <c r="C129" s="370" t="s">
        <v>1929</v>
      </c>
      <c r="D129" s="370"/>
      <c r="E129" s="370"/>
      <c r="F129" s="167" t="s">
        <v>238</v>
      </c>
      <c r="G129" s="282">
        <v>8.5399999999999991</v>
      </c>
      <c r="H129" s="171" t="s">
        <v>1066</v>
      </c>
      <c r="I129" s="171" t="s">
        <v>1067</v>
      </c>
      <c r="J129" s="171">
        <v>124.14</v>
      </c>
      <c r="K129" s="172" t="s">
        <v>42</v>
      </c>
      <c r="L129" s="171">
        <v>84105</v>
      </c>
      <c r="M129" s="171">
        <v>65491</v>
      </c>
      <c r="N129" s="173" t="s">
        <v>4532</v>
      </c>
      <c r="O129" s="171">
        <v>9075</v>
      </c>
      <c r="P129" s="163">
        <v>1.052</v>
      </c>
      <c r="Q129" s="163">
        <v>1.0209999999999999</v>
      </c>
      <c r="R129" s="163">
        <v>1.0349999999999999</v>
      </c>
      <c r="S129" s="163">
        <v>1.0249999999999999</v>
      </c>
      <c r="T129" s="163">
        <v>1.02</v>
      </c>
      <c r="U129" s="163">
        <v>1.03</v>
      </c>
      <c r="V129" s="123">
        <f t="shared" si="3"/>
        <v>10863.999257750345</v>
      </c>
      <c r="W129" s="124">
        <v>1.2</v>
      </c>
      <c r="X129" s="125">
        <f t="shared" si="4"/>
        <v>13036.799109300415</v>
      </c>
      <c r="Y129" s="126">
        <f t="shared" si="5"/>
        <v>1526.5572727518052</v>
      </c>
      <c r="BP129" s="166"/>
      <c r="BQ129" s="174" t="s">
        <v>1929</v>
      </c>
    </row>
    <row r="130" spans="1:69" s="122" customFormat="1" ht="18.75" hidden="1" x14ac:dyDescent="0.25">
      <c r="A130" s="175"/>
      <c r="B130" s="176"/>
      <c r="C130" s="177" t="s">
        <v>2956</v>
      </c>
      <c r="D130" s="178"/>
      <c r="E130" s="178"/>
      <c r="F130" s="178"/>
      <c r="G130" s="179"/>
      <c r="H130" s="178"/>
      <c r="I130" s="178"/>
      <c r="J130" s="178"/>
      <c r="K130" s="178"/>
      <c r="L130" s="178"/>
      <c r="M130" s="178"/>
      <c r="N130" s="178"/>
      <c r="O130" s="180"/>
      <c r="P130" s="163"/>
      <c r="Q130" s="163"/>
      <c r="R130" s="163"/>
      <c r="S130" s="163"/>
      <c r="T130" s="163"/>
      <c r="U130" s="163"/>
      <c r="V130" s="123"/>
      <c r="W130" s="124"/>
      <c r="X130" s="125"/>
      <c r="Y130" s="126"/>
      <c r="BP130" s="166"/>
      <c r="BQ130" s="174"/>
    </row>
    <row r="131" spans="1:69" s="122" customFormat="1" ht="18.75" hidden="1" x14ac:dyDescent="0.25">
      <c r="A131" s="181"/>
      <c r="B131" s="182"/>
      <c r="C131" s="182"/>
      <c r="D131" s="182"/>
      <c r="E131" s="183" t="s">
        <v>4533</v>
      </c>
      <c r="F131" s="183"/>
      <c r="G131" s="283"/>
      <c r="H131" s="186"/>
      <c r="I131" s="140"/>
      <c r="J131" s="140"/>
      <c r="K131" s="140"/>
      <c r="L131" s="187">
        <v>64685</v>
      </c>
      <c r="M131" s="188"/>
      <c r="N131" s="188"/>
      <c r="O131" s="189"/>
      <c r="P131" s="163"/>
      <c r="Q131" s="163"/>
      <c r="R131" s="163"/>
      <c r="S131" s="163"/>
      <c r="T131" s="163"/>
      <c r="U131" s="163"/>
      <c r="V131" s="123"/>
      <c r="W131" s="124"/>
      <c r="X131" s="125"/>
      <c r="Y131" s="126"/>
      <c r="BP131" s="166"/>
      <c r="BQ131" s="174"/>
    </row>
    <row r="132" spans="1:69" s="122" customFormat="1" ht="18.75" hidden="1" x14ac:dyDescent="0.25">
      <c r="A132" s="181"/>
      <c r="B132" s="182"/>
      <c r="C132" s="182"/>
      <c r="D132" s="182"/>
      <c r="E132" s="183" t="s">
        <v>4534</v>
      </c>
      <c r="F132" s="183"/>
      <c r="G132" s="283"/>
      <c r="H132" s="186"/>
      <c r="I132" s="140"/>
      <c r="J132" s="140"/>
      <c r="K132" s="140"/>
      <c r="L132" s="187">
        <v>34010</v>
      </c>
      <c r="M132" s="188"/>
      <c r="N132" s="188"/>
      <c r="O132" s="189"/>
      <c r="P132" s="163"/>
      <c r="Q132" s="163"/>
      <c r="R132" s="163"/>
      <c r="S132" s="163"/>
      <c r="T132" s="163"/>
      <c r="U132" s="163"/>
      <c r="V132" s="123"/>
      <c r="W132" s="124"/>
      <c r="X132" s="125"/>
      <c r="Y132" s="126"/>
      <c r="BP132" s="166"/>
      <c r="BQ132" s="174"/>
    </row>
    <row r="133" spans="1:69" s="122" customFormat="1" ht="18.75" hidden="1" x14ac:dyDescent="0.25">
      <c r="A133" s="181"/>
      <c r="B133" s="182"/>
      <c r="C133" s="182"/>
      <c r="D133" s="182"/>
      <c r="E133" s="183" t="s">
        <v>47</v>
      </c>
      <c r="F133" s="183"/>
      <c r="G133" s="283"/>
      <c r="H133" s="186"/>
      <c r="I133" s="140"/>
      <c r="J133" s="140"/>
      <c r="K133" s="140"/>
      <c r="L133" s="187">
        <v>182800</v>
      </c>
      <c r="M133" s="188"/>
      <c r="N133" s="188"/>
      <c r="O133" s="189"/>
      <c r="P133" s="163"/>
      <c r="Q133" s="163"/>
      <c r="R133" s="163"/>
      <c r="S133" s="163"/>
      <c r="T133" s="163"/>
      <c r="U133" s="163"/>
      <c r="V133" s="123"/>
      <c r="W133" s="124"/>
      <c r="X133" s="125"/>
      <c r="Y133" s="126"/>
      <c r="BP133" s="166"/>
      <c r="BQ133" s="174"/>
    </row>
    <row r="134" spans="1:69" s="122" customFormat="1" ht="67.5" hidden="1" x14ac:dyDescent="0.25">
      <c r="A134" s="167" t="s">
        <v>213</v>
      </c>
      <c r="B134" s="168" t="s">
        <v>812</v>
      </c>
      <c r="C134" s="370" t="s">
        <v>813</v>
      </c>
      <c r="D134" s="370"/>
      <c r="E134" s="370"/>
      <c r="F134" s="167" t="s">
        <v>238</v>
      </c>
      <c r="G134" s="282">
        <v>13.46</v>
      </c>
      <c r="H134" s="171" t="s">
        <v>1934</v>
      </c>
      <c r="I134" s="171" t="s">
        <v>815</v>
      </c>
      <c r="J134" s="171">
        <v>22.32</v>
      </c>
      <c r="K134" s="172" t="s">
        <v>42</v>
      </c>
      <c r="L134" s="171">
        <v>151812</v>
      </c>
      <c r="M134" s="171">
        <v>132445</v>
      </c>
      <c r="N134" s="173" t="s">
        <v>4535</v>
      </c>
      <c r="O134" s="171">
        <v>2572</v>
      </c>
      <c r="P134" s="163">
        <v>1.052</v>
      </c>
      <c r="Q134" s="163">
        <v>1.0209999999999999</v>
      </c>
      <c r="R134" s="163">
        <v>1.0349999999999999</v>
      </c>
      <c r="S134" s="163">
        <v>1.0249999999999999</v>
      </c>
      <c r="T134" s="163">
        <v>1.02</v>
      </c>
      <c r="U134" s="163">
        <v>1.03</v>
      </c>
      <c r="V134" s="123">
        <f t="shared" si="3"/>
        <v>3079.0309742075915</v>
      </c>
      <c r="W134" s="124">
        <v>1.2</v>
      </c>
      <c r="X134" s="125">
        <f t="shared" si="4"/>
        <v>3694.8371690491094</v>
      </c>
      <c r="Y134" s="126">
        <f t="shared" si="5"/>
        <v>274.50499027110766</v>
      </c>
      <c r="BP134" s="166"/>
      <c r="BQ134" s="174" t="s">
        <v>813</v>
      </c>
    </row>
    <row r="135" spans="1:69" s="122" customFormat="1" ht="18.75" hidden="1" x14ac:dyDescent="0.25">
      <c r="A135" s="175"/>
      <c r="B135" s="176"/>
      <c r="C135" s="177" t="s">
        <v>4536</v>
      </c>
      <c r="D135" s="178"/>
      <c r="E135" s="178"/>
      <c r="F135" s="178"/>
      <c r="G135" s="179"/>
      <c r="H135" s="178"/>
      <c r="I135" s="178"/>
      <c r="J135" s="178"/>
      <c r="K135" s="178"/>
      <c r="L135" s="178"/>
      <c r="M135" s="178"/>
      <c r="N135" s="178"/>
      <c r="O135" s="180"/>
      <c r="P135" s="163"/>
      <c r="Q135" s="163"/>
      <c r="R135" s="163"/>
      <c r="S135" s="163"/>
      <c r="T135" s="163"/>
      <c r="U135" s="163"/>
      <c r="V135" s="123"/>
      <c r="W135" s="124"/>
      <c r="X135" s="125"/>
      <c r="Y135" s="126"/>
      <c r="BP135" s="166"/>
      <c r="BQ135" s="174"/>
    </row>
    <row r="136" spans="1:69" s="122" customFormat="1" ht="18.75" hidden="1" x14ac:dyDescent="0.25">
      <c r="A136" s="181"/>
      <c r="B136" s="182"/>
      <c r="C136" s="182"/>
      <c r="D136" s="182"/>
      <c r="E136" s="183" t="s">
        <v>4537</v>
      </c>
      <c r="F136" s="183"/>
      <c r="G136" s="283"/>
      <c r="H136" s="186"/>
      <c r="I136" s="140"/>
      <c r="J136" s="140"/>
      <c r="K136" s="140"/>
      <c r="L136" s="187">
        <v>130546</v>
      </c>
      <c r="M136" s="188"/>
      <c r="N136" s="188"/>
      <c r="O136" s="189"/>
      <c r="P136" s="163"/>
      <c r="Q136" s="163"/>
      <c r="R136" s="163"/>
      <c r="S136" s="163"/>
      <c r="T136" s="163"/>
      <c r="U136" s="163"/>
      <c r="V136" s="123"/>
      <c r="W136" s="124"/>
      <c r="X136" s="125"/>
      <c r="Y136" s="126"/>
      <c r="BP136" s="166"/>
      <c r="BQ136" s="174"/>
    </row>
    <row r="137" spans="1:69" s="122" customFormat="1" ht="18.75" hidden="1" x14ac:dyDescent="0.25">
      <c r="A137" s="181"/>
      <c r="B137" s="182"/>
      <c r="C137" s="182"/>
      <c r="D137" s="182"/>
      <c r="E137" s="183" t="s">
        <v>4538</v>
      </c>
      <c r="F137" s="183"/>
      <c r="G137" s="283"/>
      <c r="H137" s="186"/>
      <c r="I137" s="140"/>
      <c r="J137" s="140"/>
      <c r="K137" s="140"/>
      <c r="L137" s="187">
        <v>68637</v>
      </c>
      <c r="M137" s="188"/>
      <c r="N137" s="188"/>
      <c r="O137" s="189"/>
      <c r="P137" s="163"/>
      <c r="Q137" s="163"/>
      <c r="R137" s="163"/>
      <c r="S137" s="163"/>
      <c r="T137" s="163"/>
      <c r="U137" s="163"/>
      <c r="V137" s="123"/>
      <c r="W137" s="124"/>
      <c r="X137" s="125"/>
      <c r="Y137" s="126"/>
      <c r="BP137" s="166"/>
      <c r="BQ137" s="174"/>
    </row>
    <row r="138" spans="1:69" s="122" customFormat="1" ht="18.75" hidden="1" x14ac:dyDescent="0.25">
      <c r="A138" s="181"/>
      <c r="B138" s="182"/>
      <c r="C138" s="182"/>
      <c r="D138" s="182"/>
      <c r="E138" s="183" t="s">
        <v>47</v>
      </c>
      <c r="F138" s="183"/>
      <c r="G138" s="283"/>
      <c r="H138" s="186"/>
      <c r="I138" s="140"/>
      <c r="J138" s="140"/>
      <c r="K138" s="140"/>
      <c r="L138" s="187">
        <v>350995</v>
      </c>
      <c r="M138" s="188"/>
      <c r="N138" s="188"/>
      <c r="O138" s="189"/>
      <c r="P138" s="163"/>
      <c r="Q138" s="163"/>
      <c r="R138" s="163"/>
      <c r="S138" s="163"/>
      <c r="T138" s="163"/>
      <c r="U138" s="163"/>
      <c r="V138" s="123"/>
      <c r="W138" s="124"/>
      <c r="X138" s="125"/>
      <c r="Y138" s="126"/>
      <c r="BP138" s="166"/>
      <c r="BQ138" s="174"/>
    </row>
    <row r="139" spans="1:69" s="122" customFormat="1" ht="67.5" x14ac:dyDescent="0.25">
      <c r="A139" s="242" t="s">
        <v>215</v>
      </c>
      <c r="B139" s="243" t="s">
        <v>1939</v>
      </c>
      <c r="C139" s="368" t="s">
        <v>822</v>
      </c>
      <c r="D139" s="368"/>
      <c r="E139" s="368"/>
      <c r="F139" s="242" t="s">
        <v>265</v>
      </c>
      <c r="G139" s="295">
        <v>2200</v>
      </c>
      <c r="H139" s="171">
        <v>35.549999999999997</v>
      </c>
      <c r="I139" s="171"/>
      <c r="J139" s="171">
        <v>35.549999999999997</v>
      </c>
      <c r="K139" s="172" t="s">
        <v>42</v>
      </c>
      <c r="L139" s="171">
        <v>669478</v>
      </c>
      <c r="M139" s="171"/>
      <c r="N139" s="173"/>
      <c r="O139" s="171">
        <v>669478</v>
      </c>
      <c r="P139" s="163">
        <v>1.052</v>
      </c>
      <c r="Q139" s="163">
        <v>1.0209999999999999</v>
      </c>
      <c r="R139" s="163">
        <v>1.0349999999999999</v>
      </c>
      <c r="S139" s="163">
        <v>1.0249999999999999</v>
      </c>
      <c r="T139" s="163">
        <v>1.02</v>
      </c>
      <c r="U139" s="163">
        <v>1.03</v>
      </c>
      <c r="V139" s="248">
        <f t="shared" si="3"/>
        <v>801455.48155153566</v>
      </c>
      <c r="W139" s="249">
        <v>1.2</v>
      </c>
      <c r="X139" s="250">
        <f t="shared" si="4"/>
        <v>961746.5778618427</v>
      </c>
      <c r="Y139" s="251">
        <f t="shared" si="5"/>
        <v>437.15753539174671</v>
      </c>
      <c r="BP139" s="166"/>
      <c r="BQ139" s="174" t="s">
        <v>822</v>
      </c>
    </row>
    <row r="140" spans="1:69" s="122" customFormat="1" ht="67.5" hidden="1" x14ac:dyDescent="0.25">
      <c r="A140" s="167" t="s">
        <v>217</v>
      </c>
      <c r="B140" s="168" t="s">
        <v>849</v>
      </c>
      <c r="C140" s="370" t="s">
        <v>850</v>
      </c>
      <c r="D140" s="370"/>
      <c r="E140" s="370"/>
      <c r="F140" s="167" t="s">
        <v>520</v>
      </c>
      <c r="G140" s="284">
        <v>9</v>
      </c>
      <c r="H140" s="171" t="s">
        <v>851</v>
      </c>
      <c r="I140" s="171" t="s">
        <v>852</v>
      </c>
      <c r="J140" s="171">
        <v>69.58</v>
      </c>
      <c r="K140" s="172" t="s">
        <v>42</v>
      </c>
      <c r="L140" s="171">
        <v>57593</v>
      </c>
      <c r="M140" s="171">
        <v>44487</v>
      </c>
      <c r="N140" s="173" t="s">
        <v>4539</v>
      </c>
      <c r="O140" s="171">
        <v>5361</v>
      </c>
      <c r="P140" s="163">
        <v>1.052</v>
      </c>
      <c r="Q140" s="163">
        <v>1.0209999999999999</v>
      </c>
      <c r="R140" s="163">
        <v>1.0349999999999999</v>
      </c>
      <c r="S140" s="163">
        <v>1.0249999999999999</v>
      </c>
      <c r="T140" s="163">
        <v>1.02</v>
      </c>
      <c r="U140" s="163">
        <v>1.03</v>
      </c>
      <c r="V140" s="123">
        <f t="shared" si="3"/>
        <v>6417.8402226776416</v>
      </c>
      <c r="W140" s="124">
        <v>1.2</v>
      </c>
      <c r="X140" s="125">
        <f t="shared" si="4"/>
        <v>7701.4082672131699</v>
      </c>
      <c r="Y140" s="126">
        <f t="shared" si="5"/>
        <v>855.71202969035221</v>
      </c>
      <c r="BP140" s="166"/>
      <c r="BQ140" s="174" t="s">
        <v>850</v>
      </c>
    </row>
    <row r="141" spans="1:69" s="122" customFormat="1" ht="18.75" hidden="1" x14ac:dyDescent="0.25">
      <c r="A141" s="175"/>
      <c r="B141" s="176"/>
      <c r="C141" s="177" t="s">
        <v>4540</v>
      </c>
      <c r="D141" s="178"/>
      <c r="E141" s="178"/>
      <c r="F141" s="178"/>
      <c r="G141" s="179"/>
      <c r="H141" s="178"/>
      <c r="I141" s="178"/>
      <c r="J141" s="178"/>
      <c r="K141" s="178"/>
      <c r="L141" s="178"/>
      <c r="M141" s="178"/>
      <c r="N141" s="178"/>
      <c r="O141" s="180"/>
      <c r="P141" s="163"/>
      <c r="Q141" s="163"/>
      <c r="R141" s="163"/>
      <c r="S141" s="163"/>
      <c r="T141" s="163"/>
      <c r="U141" s="163"/>
      <c r="V141" s="123"/>
      <c r="W141" s="124"/>
      <c r="X141" s="125"/>
      <c r="Y141" s="126"/>
      <c r="BP141" s="166"/>
      <c r="BQ141" s="174"/>
    </row>
    <row r="142" spans="1:69" s="122" customFormat="1" ht="18.75" hidden="1" x14ac:dyDescent="0.25">
      <c r="A142" s="181"/>
      <c r="B142" s="182"/>
      <c r="C142" s="182"/>
      <c r="D142" s="182"/>
      <c r="E142" s="183" t="s">
        <v>4541</v>
      </c>
      <c r="F142" s="183"/>
      <c r="G142" s="283"/>
      <c r="H142" s="186"/>
      <c r="I142" s="140"/>
      <c r="J142" s="140"/>
      <c r="K142" s="140"/>
      <c r="L142" s="187">
        <v>44207</v>
      </c>
      <c r="M142" s="188"/>
      <c r="N142" s="188"/>
      <c r="O142" s="189"/>
      <c r="P142" s="163"/>
      <c r="Q142" s="163"/>
      <c r="R142" s="163"/>
      <c r="S142" s="163"/>
      <c r="T142" s="163"/>
      <c r="U142" s="163"/>
      <c r="V142" s="123"/>
      <c r="W142" s="124"/>
      <c r="X142" s="125"/>
      <c r="Y142" s="126"/>
      <c r="BP142" s="166"/>
      <c r="BQ142" s="174"/>
    </row>
    <row r="143" spans="1:69" s="122" customFormat="1" ht="18.75" hidden="1" x14ac:dyDescent="0.25">
      <c r="A143" s="181"/>
      <c r="B143" s="182"/>
      <c r="C143" s="182"/>
      <c r="D143" s="182"/>
      <c r="E143" s="183" t="s">
        <v>4542</v>
      </c>
      <c r="F143" s="183"/>
      <c r="G143" s="283"/>
      <c r="H143" s="186"/>
      <c r="I143" s="140"/>
      <c r="J143" s="140"/>
      <c r="K143" s="140"/>
      <c r="L143" s="187">
        <v>23243</v>
      </c>
      <c r="M143" s="188"/>
      <c r="N143" s="188"/>
      <c r="O143" s="189"/>
      <c r="P143" s="163"/>
      <c r="Q143" s="163"/>
      <c r="R143" s="163"/>
      <c r="S143" s="163"/>
      <c r="T143" s="163"/>
      <c r="U143" s="163"/>
      <c r="V143" s="123"/>
      <c r="W143" s="124"/>
      <c r="X143" s="125"/>
      <c r="Y143" s="126"/>
      <c r="BP143" s="166"/>
      <c r="BQ143" s="174"/>
    </row>
    <row r="144" spans="1:69" s="122" customFormat="1" ht="18.75" hidden="1" x14ac:dyDescent="0.25">
      <c r="A144" s="181"/>
      <c r="B144" s="182"/>
      <c r="C144" s="182"/>
      <c r="D144" s="182"/>
      <c r="E144" s="183" t="s">
        <v>47</v>
      </c>
      <c r="F144" s="183"/>
      <c r="G144" s="283"/>
      <c r="H144" s="186"/>
      <c r="I144" s="140"/>
      <c r="J144" s="140"/>
      <c r="K144" s="140"/>
      <c r="L144" s="187">
        <v>125043</v>
      </c>
      <c r="M144" s="188"/>
      <c r="N144" s="188"/>
      <c r="O144" s="189"/>
      <c r="P144" s="163"/>
      <c r="Q144" s="163"/>
      <c r="R144" s="163"/>
      <c r="S144" s="163"/>
      <c r="T144" s="163"/>
      <c r="U144" s="163"/>
      <c r="V144" s="123"/>
      <c r="W144" s="124"/>
      <c r="X144" s="125"/>
      <c r="Y144" s="126"/>
      <c r="BP144" s="166"/>
      <c r="BQ144" s="174"/>
    </row>
    <row r="145" spans="1:69" s="122" customFormat="1" ht="67.5" hidden="1" x14ac:dyDescent="0.25">
      <c r="A145" s="167" t="s">
        <v>219</v>
      </c>
      <c r="B145" s="168" t="s">
        <v>1971</v>
      </c>
      <c r="C145" s="370" t="s">
        <v>1972</v>
      </c>
      <c r="D145" s="370"/>
      <c r="E145" s="370"/>
      <c r="F145" s="167" t="s">
        <v>1973</v>
      </c>
      <c r="G145" s="284">
        <v>90</v>
      </c>
      <c r="H145" s="171" t="s">
        <v>1974</v>
      </c>
      <c r="I145" s="171"/>
      <c r="J145" s="171">
        <v>791.2</v>
      </c>
      <c r="K145" s="172" t="s">
        <v>42</v>
      </c>
      <c r="L145" s="171">
        <v>832256</v>
      </c>
      <c r="M145" s="171">
        <v>222715</v>
      </c>
      <c r="N145" s="173"/>
      <c r="O145" s="171">
        <v>609541</v>
      </c>
      <c r="P145" s="163">
        <v>1.052</v>
      </c>
      <c r="Q145" s="163">
        <v>1.0209999999999999</v>
      </c>
      <c r="R145" s="163">
        <v>1.0349999999999999</v>
      </c>
      <c r="S145" s="163">
        <v>1.0249999999999999</v>
      </c>
      <c r="T145" s="163">
        <v>1.02</v>
      </c>
      <c r="U145" s="163">
        <v>1.03</v>
      </c>
      <c r="V145" s="123">
        <f t="shared" si="3"/>
        <v>729702.80678439711</v>
      </c>
      <c r="W145" s="124">
        <v>1.2</v>
      </c>
      <c r="X145" s="125">
        <f t="shared" si="4"/>
        <v>875643.36814127653</v>
      </c>
      <c r="Y145" s="126">
        <f t="shared" si="5"/>
        <v>9729.3707571252944</v>
      </c>
      <c r="BP145" s="166"/>
      <c r="BQ145" s="174" t="s">
        <v>1972</v>
      </c>
    </row>
    <row r="146" spans="1:69" s="122" customFormat="1" ht="18.75" hidden="1" x14ac:dyDescent="0.25">
      <c r="A146" s="181"/>
      <c r="B146" s="182"/>
      <c r="C146" s="182"/>
      <c r="D146" s="182"/>
      <c r="E146" s="183" t="s">
        <v>4543</v>
      </c>
      <c r="F146" s="183"/>
      <c r="G146" s="283"/>
      <c r="H146" s="186"/>
      <c r="I146" s="140"/>
      <c r="J146" s="140"/>
      <c r="K146" s="140"/>
      <c r="L146" s="187">
        <v>198216</v>
      </c>
      <c r="M146" s="188"/>
      <c r="N146" s="188"/>
      <c r="O146" s="189"/>
      <c r="P146" s="163"/>
      <c r="Q146" s="163"/>
      <c r="R146" s="163"/>
      <c r="S146" s="163"/>
      <c r="T146" s="163"/>
      <c r="U146" s="163"/>
      <c r="V146" s="123"/>
      <c r="W146" s="124"/>
      <c r="X146" s="125"/>
      <c r="Y146" s="126"/>
      <c r="BP146" s="166"/>
      <c r="BQ146" s="174"/>
    </row>
    <row r="147" spans="1:69" s="122" customFormat="1" ht="18.75" hidden="1" x14ac:dyDescent="0.25">
      <c r="A147" s="181"/>
      <c r="B147" s="182"/>
      <c r="C147" s="182"/>
      <c r="D147" s="182"/>
      <c r="E147" s="183" t="s">
        <v>4544</v>
      </c>
      <c r="F147" s="183"/>
      <c r="G147" s="283"/>
      <c r="H147" s="186"/>
      <c r="I147" s="140"/>
      <c r="J147" s="140"/>
      <c r="K147" s="140"/>
      <c r="L147" s="187">
        <v>89086</v>
      </c>
      <c r="M147" s="188"/>
      <c r="N147" s="188"/>
      <c r="O147" s="189"/>
      <c r="P147" s="163"/>
      <c r="Q147" s="163"/>
      <c r="R147" s="163"/>
      <c r="S147" s="163"/>
      <c r="T147" s="163"/>
      <c r="U147" s="163"/>
      <c r="V147" s="123"/>
      <c r="W147" s="124"/>
      <c r="X147" s="125"/>
      <c r="Y147" s="126"/>
      <c r="BP147" s="166"/>
      <c r="BQ147" s="174"/>
    </row>
    <row r="148" spans="1:69" s="122" customFormat="1" ht="18.75" hidden="1" x14ac:dyDescent="0.25">
      <c r="A148" s="181"/>
      <c r="B148" s="182"/>
      <c r="C148" s="182"/>
      <c r="D148" s="182"/>
      <c r="E148" s="183" t="s">
        <v>47</v>
      </c>
      <c r="F148" s="183"/>
      <c r="G148" s="283"/>
      <c r="H148" s="186"/>
      <c r="I148" s="140"/>
      <c r="J148" s="140"/>
      <c r="K148" s="140"/>
      <c r="L148" s="187">
        <v>1119558</v>
      </c>
      <c r="M148" s="188"/>
      <c r="N148" s="188"/>
      <c r="O148" s="189"/>
      <c r="P148" s="163"/>
      <c r="Q148" s="163"/>
      <c r="R148" s="163"/>
      <c r="S148" s="163"/>
      <c r="T148" s="163"/>
      <c r="U148" s="163"/>
      <c r="V148" s="123"/>
      <c r="W148" s="124"/>
      <c r="X148" s="125"/>
      <c r="Y148" s="126"/>
      <c r="BP148" s="166"/>
      <c r="BQ148" s="174"/>
    </row>
    <row r="149" spans="1:69" s="122" customFormat="1" ht="67.5" x14ac:dyDescent="0.25">
      <c r="A149" s="242" t="s">
        <v>221</v>
      </c>
      <c r="B149" s="243" t="s">
        <v>1985</v>
      </c>
      <c r="C149" s="368" t="s">
        <v>1986</v>
      </c>
      <c r="D149" s="368"/>
      <c r="E149" s="368"/>
      <c r="F149" s="242" t="s">
        <v>437</v>
      </c>
      <c r="G149" s="295">
        <v>90</v>
      </c>
      <c r="H149" s="171">
        <v>148.94999999999999</v>
      </c>
      <c r="I149" s="171"/>
      <c r="J149" s="171">
        <v>148.94999999999999</v>
      </c>
      <c r="K149" s="172" t="s">
        <v>42</v>
      </c>
      <c r="L149" s="171">
        <v>114751</v>
      </c>
      <c r="M149" s="171"/>
      <c r="N149" s="173"/>
      <c r="O149" s="171">
        <v>114751</v>
      </c>
      <c r="P149" s="163">
        <v>1.052</v>
      </c>
      <c r="Q149" s="163">
        <v>1.0209999999999999</v>
      </c>
      <c r="R149" s="163">
        <v>1.0349999999999999</v>
      </c>
      <c r="S149" s="163">
        <v>1.0249999999999999</v>
      </c>
      <c r="T149" s="163">
        <v>1.02</v>
      </c>
      <c r="U149" s="163">
        <v>1.03</v>
      </c>
      <c r="V149" s="248">
        <f t="shared" si="3"/>
        <v>137372.42741885511</v>
      </c>
      <c r="W149" s="249">
        <v>1.2</v>
      </c>
      <c r="X149" s="250">
        <f t="shared" si="4"/>
        <v>164846.91290262612</v>
      </c>
      <c r="Y149" s="251">
        <f t="shared" si="5"/>
        <v>1831.6323655847348</v>
      </c>
      <c r="BP149" s="166"/>
      <c r="BQ149" s="174" t="s">
        <v>1986</v>
      </c>
    </row>
    <row r="150" spans="1:69" s="122" customFormat="1" ht="67.5" x14ac:dyDescent="0.25">
      <c r="A150" s="242" t="s">
        <v>230</v>
      </c>
      <c r="B150" s="243" t="s">
        <v>1940</v>
      </c>
      <c r="C150" s="368" t="s">
        <v>824</v>
      </c>
      <c r="D150" s="368"/>
      <c r="E150" s="368"/>
      <c r="F150" s="242" t="s">
        <v>437</v>
      </c>
      <c r="G150" s="295">
        <v>2500</v>
      </c>
      <c r="H150" s="171">
        <v>48.46</v>
      </c>
      <c r="I150" s="171"/>
      <c r="J150" s="171">
        <v>48.46</v>
      </c>
      <c r="K150" s="172" t="s">
        <v>42</v>
      </c>
      <c r="L150" s="171">
        <v>1037044</v>
      </c>
      <c r="M150" s="171"/>
      <c r="N150" s="173"/>
      <c r="O150" s="171">
        <v>1037044</v>
      </c>
      <c r="P150" s="163">
        <v>1.052</v>
      </c>
      <c r="Q150" s="163">
        <v>1.0209999999999999</v>
      </c>
      <c r="R150" s="163">
        <v>1.0349999999999999</v>
      </c>
      <c r="S150" s="163">
        <v>1.0249999999999999</v>
      </c>
      <c r="T150" s="163">
        <v>1.02</v>
      </c>
      <c r="U150" s="163">
        <v>1.03</v>
      </c>
      <c r="V150" s="248">
        <f t="shared" si="3"/>
        <v>1241481.5698352009</v>
      </c>
      <c r="W150" s="249">
        <v>1.2</v>
      </c>
      <c r="X150" s="250">
        <f t="shared" si="4"/>
        <v>1489777.8838022409</v>
      </c>
      <c r="Y150" s="251">
        <f t="shared" si="5"/>
        <v>595.91115352089639</v>
      </c>
      <c r="BP150" s="166"/>
      <c r="BQ150" s="174" t="s">
        <v>824</v>
      </c>
    </row>
    <row r="151" spans="1:69" s="122" customFormat="1" ht="67.5" x14ac:dyDescent="0.25">
      <c r="A151" s="242" t="s">
        <v>232</v>
      </c>
      <c r="B151" s="243" t="s">
        <v>1960</v>
      </c>
      <c r="C151" s="368" t="s">
        <v>1961</v>
      </c>
      <c r="D151" s="368"/>
      <c r="E151" s="368"/>
      <c r="F151" s="242" t="s">
        <v>437</v>
      </c>
      <c r="G151" s="295">
        <v>20</v>
      </c>
      <c r="H151" s="171">
        <v>389.35</v>
      </c>
      <c r="I151" s="171"/>
      <c r="J151" s="171">
        <v>389.35</v>
      </c>
      <c r="K151" s="172" t="s">
        <v>42</v>
      </c>
      <c r="L151" s="171">
        <v>66657</v>
      </c>
      <c r="M151" s="171"/>
      <c r="N151" s="173"/>
      <c r="O151" s="171">
        <v>66657</v>
      </c>
      <c r="P151" s="163">
        <v>1.052</v>
      </c>
      <c r="Q151" s="163">
        <v>1.0209999999999999</v>
      </c>
      <c r="R151" s="163">
        <v>1.0349999999999999</v>
      </c>
      <c r="S151" s="163">
        <v>1.0249999999999999</v>
      </c>
      <c r="T151" s="163">
        <v>1.02</v>
      </c>
      <c r="U151" s="163">
        <v>1.03</v>
      </c>
      <c r="V151" s="248">
        <f t="shared" si="3"/>
        <v>79797.421324943789</v>
      </c>
      <c r="W151" s="249">
        <v>1.2</v>
      </c>
      <c r="X151" s="250">
        <f t="shared" si="4"/>
        <v>95756.905589932547</v>
      </c>
      <c r="Y151" s="251">
        <f t="shared" si="5"/>
        <v>4787.845279496627</v>
      </c>
      <c r="BP151" s="166"/>
      <c r="BQ151" s="174" t="s">
        <v>1961</v>
      </c>
    </row>
    <row r="152" spans="1:69" s="122" customFormat="1" ht="67.5" x14ac:dyDescent="0.25">
      <c r="A152" s="242" t="s">
        <v>235</v>
      </c>
      <c r="B152" s="243" t="s">
        <v>4545</v>
      </c>
      <c r="C152" s="368" t="s">
        <v>1787</v>
      </c>
      <c r="D152" s="368"/>
      <c r="E152" s="368"/>
      <c r="F152" s="242" t="s">
        <v>437</v>
      </c>
      <c r="G152" s="295">
        <v>2500</v>
      </c>
      <c r="H152" s="171">
        <v>3.01</v>
      </c>
      <c r="I152" s="171"/>
      <c r="J152" s="171">
        <v>3.01</v>
      </c>
      <c r="K152" s="172" t="s">
        <v>42</v>
      </c>
      <c r="L152" s="171">
        <v>64414</v>
      </c>
      <c r="M152" s="171"/>
      <c r="N152" s="173"/>
      <c r="O152" s="171">
        <v>64414</v>
      </c>
      <c r="P152" s="163">
        <v>1.052</v>
      </c>
      <c r="Q152" s="163">
        <v>1.0209999999999999</v>
      </c>
      <c r="R152" s="163">
        <v>1.0349999999999999</v>
      </c>
      <c r="S152" s="163">
        <v>1.0249999999999999</v>
      </c>
      <c r="T152" s="163">
        <v>1.02</v>
      </c>
      <c r="U152" s="163">
        <v>1.03</v>
      </c>
      <c r="V152" s="248">
        <f t="shared" si="3"/>
        <v>77112.247734295408</v>
      </c>
      <c r="W152" s="249">
        <v>1.2</v>
      </c>
      <c r="X152" s="250">
        <f t="shared" si="4"/>
        <v>92534.697281154484</v>
      </c>
      <c r="Y152" s="251">
        <f t="shared" si="5"/>
        <v>37.013878912461792</v>
      </c>
      <c r="BP152" s="166"/>
      <c r="BQ152" s="174" t="s">
        <v>1787</v>
      </c>
    </row>
    <row r="153" spans="1:69" s="122" customFormat="1" ht="18.75" hidden="1" x14ac:dyDescent="0.25">
      <c r="A153" s="371" t="s">
        <v>2679</v>
      </c>
      <c r="B153" s="372"/>
      <c r="C153" s="372"/>
      <c r="D153" s="372"/>
      <c r="E153" s="372"/>
      <c r="F153" s="372"/>
      <c r="G153" s="372"/>
      <c r="H153" s="372"/>
      <c r="I153" s="372"/>
      <c r="J153" s="372"/>
      <c r="K153" s="372"/>
      <c r="L153" s="372"/>
      <c r="M153" s="372"/>
      <c r="N153" s="372"/>
      <c r="O153" s="373"/>
      <c r="P153" s="163"/>
      <c r="Q153" s="163"/>
      <c r="R153" s="163"/>
      <c r="S153" s="163"/>
      <c r="T153" s="163"/>
      <c r="U153" s="163"/>
      <c r="V153" s="123"/>
      <c r="W153" s="124"/>
      <c r="X153" s="125"/>
      <c r="Y153" s="126"/>
      <c r="BP153" s="166" t="s">
        <v>2679</v>
      </c>
      <c r="BQ153" s="174"/>
    </row>
    <row r="154" spans="1:69" s="122" customFormat="1" ht="67.5" hidden="1" x14ac:dyDescent="0.25">
      <c r="A154" s="167" t="s">
        <v>245</v>
      </c>
      <c r="B154" s="168" t="s">
        <v>324</v>
      </c>
      <c r="C154" s="370" t="s">
        <v>325</v>
      </c>
      <c r="D154" s="370"/>
      <c r="E154" s="370"/>
      <c r="F154" s="167" t="s">
        <v>326</v>
      </c>
      <c r="G154" s="284">
        <v>10</v>
      </c>
      <c r="H154" s="171" t="s">
        <v>1438</v>
      </c>
      <c r="I154" s="171"/>
      <c r="J154" s="171">
        <v>1.55</v>
      </c>
      <c r="K154" s="172" t="s">
        <v>42</v>
      </c>
      <c r="L154" s="171">
        <v>1928</v>
      </c>
      <c r="M154" s="171">
        <v>1796</v>
      </c>
      <c r="N154" s="173"/>
      <c r="O154" s="171">
        <v>132</v>
      </c>
      <c r="P154" s="163">
        <v>1.052</v>
      </c>
      <c r="Q154" s="163">
        <v>1.0209999999999999</v>
      </c>
      <c r="R154" s="163">
        <v>1.0349999999999999</v>
      </c>
      <c r="S154" s="163">
        <v>1.0249999999999999</v>
      </c>
      <c r="T154" s="163">
        <v>1.02</v>
      </c>
      <c r="U154" s="163">
        <v>1.03</v>
      </c>
      <c r="V154" s="123">
        <f t="shared" si="3"/>
        <v>158.02180738545957</v>
      </c>
      <c r="W154" s="124">
        <v>1.2</v>
      </c>
      <c r="X154" s="125">
        <f t="shared" si="4"/>
        <v>189.62616886255148</v>
      </c>
      <c r="Y154" s="126">
        <f t="shared" si="5"/>
        <v>18.962616886255148</v>
      </c>
      <c r="BP154" s="166"/>
      <c r="BQ154" s="174" t="s">
        <v>325</v>
      </c>
    </row>
    <row r="155" spans="1:69" s="122" customFormat="1" ht="18.75" hidden="1" x14ac:dyDescent="0.25">
      <c r="A155" s="181"/>
      <c r="B155" s="182"/>
      <c r="C155" s="182"/>
      <c r="D155" s="182"/>
      <c r="E155" s="183" t="s">
        <v>3403</v>
      </c>
      <c r="F155" s="183"/>
      <c r="G155" s="283"/>
      <c r="H155" s="186"/>
      <c r="I155" s="140"/>
      <c r="J155" s="140"/>
      <c r="K155" s="140"/>
      <c r="L155" s="187">
        <v>1742</v>
      </c>
      <c r="M155" s="188"/>
      <c r="N155" s="188"/>
      <c r="O155" s="189"/>
      <c r="P155" s="163"/>
      <c r="Q155" s="163"/>
      <c r="R155" s="163"/>
      <c r="S155" s="163"/>
      <c r="T155" s="163"/>
      <c r="U155" s="163"/>
      <c r="V155" s="123"/>
      <c r="W155" s="124"/>
      <c r="X155" s="125"/>
      <c r="Y155" s="126"/>
      <c r="BP155" s="166"/>
      <c r="BQ155" s="174"/>
    </row>
    <row r="156" spans="1:69" s="122" customFormat="1" ht="18.75" hidden="1" x14ac:dyDescent="0.25">
      <c r="A156" s="181"/>
      <c r="B156" s="182"/>
      <c r="C156" s="182"/>
      <c r="D156" s="182"/>
      <c r="E156" s="183" t="s">
        <v>3404</v>
      </c>
      <c r="F156" s="183"/>
      <c r="G156" s="283"/>
      <c r="H156" s="186"/>
      <c r="I156" s="140"/>
      <c r="J156" s="140"/>
      <c r="K156" s="140"/>
      <c r="L156" s="187">
        <v>916</v>
      </c>
      <c r="M156" s="188"/>
      <c r="N156" s="188"/>
      <c r="O156" s="189"/>
      <c r="P156" s="163"/>
      <c r="Q156" s="163"/>
      <c r="R156" s="163"/>
      <c r="S156" s="163"/>
      <c r="T156" s="163"/>
      <c r="U156" s="163"/>
      <c r="V156" s="123"/>
      <c r="W156" s="124"/>
      <c r="X156" s="125"/>
      <c r="Y156" s="126"/>
      <c r="BP156" s="166"/>
      <c r="BQ156" s="174"/>
    </row>
    <row r="157" spans="1:69" s="122" customFormat="1" ht="18.75" hidden="1" x14ac:dyDescent="0.25">
      <c r="A157" s="181"/>
      <c r="B157" s="182"/>
      <c r="C157" s="182"/>
      <c r="D157" s="182"/>
      <c r="E157" s="183" t="s">
        <v>47</v>
      </c>
      <c r="F157" s="183"/>
      <c r="G157" s="283"/>
      <c r="H157" s="186"/>
      <c r="I157" s="140"/>
      <c r="J157" s="140"/>
      <c r="K157" s="140"/>
      <c r="L157" s="187">
        <v>4586</v>
      </c>
      <c r="M157" s="188"/>
      <c r="N157" s="188"/>
      <c r="O157" s="189"/>
      <c r="P157" s="163"/>
      <c r="Q157" s="163"/>
      <c r="R157" s="163"/>
      <c r="S157" s="163"/>
      <c r="T157" s="163"/>
      <c r="U157" s="163"/>
      <c r="V157" s="123"/>
      <c r="W157" s="124"/>
      <c r="X157" s="125"/>
      <c r="Y157" s="126"/>
      <c r="BP157" s="166"/>
      <c r="BQ157" s="174"/>
    </row>
    <row r="158" spans="1:69" s="122" customFormat="1" ht="67.5" x14ac:dyDescent="0.25">
      <c r="A158" s="242" t="s">
        <v>254</v>
      </c>
      <c r="B158" s="243" t="s">
        <v>1680</v>
      </c>
      <c r="C158" s="368" t="s">
        <v>2165</v>
      </c>
      <c r="D158" s="368"/>
      <c r="E158" s="368"/>
      <c r="F158" s="242" t="s">
        <v>437</v>
      </c>
      <c r="G158" s="295">
        <v>1</v>
      </c>
      <c r="H158" s="171">
        <v>814.25</v>
      </c>
      <c r="I158" s="171"/>
      <c r="J158" s="171">
        <v>814.25</v>
      </c>
      <c r="K158" s="172" t="s">
        <v>42</v>
      </c>
      <c r="L158" s="171">
        <v>6970</v>
      </c>
      <c r="M158" s="171"/>
      <c r="N158" s="173"/>
      <c r="O158" s="171">
        <v>6970</v>
      </c>
      <c r="P158" s="163">
        <v>1.052</v>
      </c>
      <c r="Q158" s="163">
        <v>1.0209999999999999</v>
      </c>
      <c r="R158" s="163">
        <v>1.0349999999999999</v>
      </c>
      <c r="S158" s="163">
        <v>1.0249999999999999</v>
      </c>
      <c r="T158" s="163">
        <v>1.02</v>
      </c>
      <c r="U158" s="163">
        <v>1.03</v>
      </c>
      <c r="V158" s="248">
        <f t="shared" si="3"/>
        <v>8344.0302839140404</v>
      </c>
      <c r="W158" s="249">
        <v>1.2</v>
      </c>
      <c r="X158" s="250">
        <f t="shared" si="4"/>
        <v>10012.836340696847</v>
      </c>
      <c r="Y158" s="251">
        <f t="shared" si="5"/>
        <v>10012.836340696847</v>
      </c>
      <c r="BP158" s="166"/>
      <c r="BQ158" s="174" t="s">
        <v>2165</v>
      </c>
    </row>
    <row r="159" spans="1:69" s="122" customFormat="1" ht="67.5" x14ac:dyDescent="0.25">
      <c r="A159" s="242" t="s">
        <v>288</v>
      </c>
      <c r="B159" s="243" t="s">
        <v>1682</v>
      </c>
      <c r="C159" s="368" t="s">
        <v>2166</v>
      </c>
      <c r="D159" s="368"/>
      <c r="E159" s="368"/>
      <c r="F159" s="242" t="s">
        <v>437</v>
      </c>
      <c r="G159" s="295">
        <v>1</v>
      </c>
      <c r="H159" s="171">
        <v>181.62</v>
      </c>
      <c r="I159" s="171"/>
      <c r="J159" s="171">
        <v>181.62</v>
      </c>
      <c r="K159" s="172" t="s">
        <v>42</v>
      </c>
      <c r="L159" s="171">
        <v>1555</v>
      </c>
      <c r="M159" s="171"/>
      <c r="N159" s="173"/>
      <c r="O159" s="171">
        <v>1555</v>
      </c>
      <c r="P159" s="163">
        <v>1.052</v>
      </c>
      <c r="Q159" s="163">
        <v>1.0209999999999999</v>
      </c>
      <c r="R159" s="163">
        <v>1.0349999999999999</v>
      </c>
      <c r="S159" s="163">
        <v>1.0249999999999999</v>
      </c>
      <c r="T159" s="163">
        <v>1.02</v>
      </c>
      <c r="U159" s="163">
        <v>1.03</v>
      </c>
      <c r="V159" s="248">
        <f t="shared" si="3"/>
        <v>1861.5447763968912</v>
      </c>
      <c r="W159" s="249">
        <v>1.2</v>
      </c>
      <c r="X159" s="250">
        <f t="shared" si="4"/>
        <v>2233.8537316762695</v>
      </c>
      <c r="Y159" s="251">
        <f t="shared" si="5"/>
        <v>2233.8537316762695</v>
      </c>
      <c r="BP159" s="166"/>
      <c r="BQ159" s="174" t="s">
        <v>2166</v>
      </c>
    </row>
    <row r="160" spans="1:69" s="122" customFormat="1" ht="67.5" x14ac:dyDescent="0.25">
      <c r="A160" s="242" t="s">
        <v>300</v>
      </c>
      <c r="B160" s="243" t="s">
        <v>1684</v>
      </c>
      <c r="C160" s="368" t="s">
        <v>2167</v>
      </c>
      <c r="D160" s="368"/>
      <c r="E160" s="368"/>
      <c r="F160" s="242" t="s">
        <v>437</v>
      </c>
      <c r="G160" s="295">
        <v>1</v>
      </c>
      <c r="H160" s="171">
        <v>2214.5700000000002</v>
      </c>
      <c r="I160" s="171"/>
      <c r="J160" s="171">
        <v>2214.5700000000002</v>
      </c>
      <c r="K160" s="172" t="s">
        <v>42</v>
      </c>
      <c r="L160" s="171">
        <v>18957</v>
      </c>
      <c r="M160" s="171"/>
      <c r="N160" s="173"/>
      <c r="O160" s="171">
        <v>18957</v>
      </c>
      <c r="P160" s="163">
        <v>1.052</v>
      </c>
      <c r="Q160" s="163">
        <v>1.0209999999999999</v>
      </c>
      <c r="R160" s="163">
        <v>1.0349999999999999</v>
      </c>
      <c r="S160" s="163">
        <v>1.0249999999999999</v>
      </c>
      <c r="T160" s="163">
        <v>1.02</v>
      </c>
      <c r="U160" s="163">
        <v>1.03</v>
      </c>
      <c r="V160" s="248">
        <f t="shared" si="3"/>
        <v>22694.086383379981</v>
      </c>
      <c r="W160" s="249">
        <v>1.2</v>
      </c>
      <c r="X160" s="250">
        <f t="shared" si="4"/>
        <v>27232.903660055978</v>
      </c>
      <c r="Y160" s="251">
        <f t="shared" si="5"/>
        <v>27232.903660055978</v>
      </c>
      <c r="BP160" s="166"/>
      <c r="BQ160" s="174" t="s">
        <v>2167</v>
      </c>
    </row>
    <row r="161" spans="1:69" s="122" customFormat="1" ht="18.75" hidden="1" x14ac:dyDescent="0.25">
      <c r="A161" s="371" t="s">
        <v>4137</v>
      </c>
      <c r="B161" s="372"/>
      <c r="C161" s="372"/>
      <c r="D161" s="372"/>
      <c r="E161" s="372"/>
      <c r="F161" s="372"/>
      <c r="G161" s="372"/>
      <c r="H161" s="372"/>
      <c r="I161" s="372"/>
      <c r="J161" s="372"/>
      <c r="K161" s="372"/>
      <c r="L161" s="372"/>
      <c r="M161" s="372"/>
      <c r="N161" s="372"/>
      <c r="O161" s="373"/>
      <c r="P161" s="163"/>
      <c r="Q161" s="163"/>
      <c r="R161" s="163"/>
      <c r="S161" s="163"/>
      <c r="T161" s="163"/>
      <c r="U161" s="163"/>
      <c r="V161" s="123"/>
      <c r="W161" s="124"/>
      <c r="X161" s="125"/>
      <c r="Y161" s="126"/>
      <c r="BP161" s="166" t="s">
        <v>4137</v>
      </c>
      <c r="BQ161" s="174"/>
    </row>
    <row r="162" spans="1:69" s="122" customFormat="1" ht="67.5" hidden="1" x14ac:dyDescent="0.25">
      <c r="A162" s="167" t="s">
        <v>309</v>
      </c>
      <c r="B162" s="168" t="s">
        <v>737</v>
      </c>
      <c r="C162" s="370" t="s">
        <v>738</v>
      </c>
      <c r="D162" s="370"/>
      <c r="E162" s="370"/>
      <c r="F162" s="167" t="s">
        <v>739</v>
      </c>
      <c r="G162" s="282">
        <v>14.82</v>
      </c>
      <c r="H162" s="171" t="s">
        <v>2322</v>
      </c>
      <c r="I162" s="171" t="s">
        <v>741</v>
      </c>
      <c r="J162" s="171">
        <v>43.08</v>
      </c>
      <c r="K162" s="172" t="s">
        <v>42</v>
      </c>
      <c r="L162" s="171">
        <v>88107</v>
      </c>
      <c r="M162" s="171">
        <v>69477</v>
      </c>
      <c r="N162" s="173" t="s">
        <v>4546</v>
      </c>
      <c r="O162" s="171">
        <v>5465</v>
      </c>
      <c r="P162" s="163">
        <v>1.052</v>
      </c>
      <c r="Q162" s="163">
        <v>1.0209999999999999</v>
      </c>
      <c r="R162" s="163">
        <v>1.0349999999999999</v>
      </c>
      <c r="S162" s="163">
        <v>1.0249999999999999</v>
      </c>
      <c r="T162" s="163">
        <v>1.02</v>
      </c>
      <c r="U162" s="163">
        <v>1.03</v>
      </c>
      <c r="V162" s="123">
        <f t="shared" ref="V162:V218" si="6">O162*P162*Q162*R162*S162*T162*U162</f>
        <v>6542.3422527389139</v>
      </c>
      <c r="W162" s="124">
        <v>1.2</v>
      </c>
      <c r="X162" s="125">
        <f t="shared" ref="X162:X218" si="7">V162*W162</f>
        <v>7850.8107032866965</v>
      </c>
      <c r="Y162" s="126">
        <f t="shared" ref="Y162:Y218" si="8">X162/G162</f>
        <v>529.74431196266505</v>
      </c>
      <c r="BP162" s="166"/>
      <c r="BQ162" s="174" t="s">
        <v>738</v>
      </c>
    </row>
    <row r="163" spans="1:69" s="122" customFormat="1" ht="18.75" hidden="1" x14ac:dyDescent="0.25">
      <c r="A163" s="175"/>
      <c r="B163" s="176"/>
      <c r="C163" s="177" t="s">
        <v>4547</v>
      </c>
      <c r="D163" s="178"/>
      <c r="E163" s="178"/>
      <c r="F163" s="178"/>
      <c r="G163" s="179"/>
      <c r="H163" s="178"/>
      <c r="I163" s="178"/>
      <c r="J163" s="178"/>
      <c r="K163" s="178"/>
      <c r="L163" s="178"/>
      <c r="M163" s="178"/>
      <c r="N163" s="178"/>
      <c r="O163" s="180"/>
      <c r="P163" s="163"/>
      <c r="Q163" s="163"/>
      <c r="R163" s="163"/>
      <c r="S163" s="163"/>
      <c r="T163" s="163"/>
      <c r="U163" s="163"/>
      <c r="V163" s="123"/>
      <c r="W163" s="124"/>
      <c r="X163" s="125"/>
      <c r="Y163" s="126"/>
      <c r="BP163" s="166"/>
      <c r="BQ163" s="174"/>
    </row>
    <row r="164" spans="1:69" s="122" customFormat="1" ht="18.75" hidden="1" x14ac:dyDescent="0.25">
      <c r="A164" s="181"/>
      <c r="B164" s="182"/>
      <c r="C164" s="182"/>
      <c r="D164" s="182"/>
      <c r="E164" s="183" t="s">
        <v>4548</v>
      </c>
      <c r="F164" s="183"/>
      <c r="G164" s="283"/>
      <c r="H164" s="186"/>
      <c r="I164" s="140"/>
      <c r="J164" s="140"/>
      <c r="K164" s="140"/>
      <c r="L164" s="187">
        <v>69221</v>
      </c>
      <c r="M164" s="188"/>
      <c r="N164" s="188"/>
      <c r="O164" s="189"/>
      <c r="P164" s="163"/>
      <c r="Q164" s="163"/>
      <c r="R164" s="163"/>
      <c r="S164" s="163"/>
      <c r="T164" s="163"/>
      <c r="U164" s="163"/>
      <c r="V164" s="123"/>
      <c r="W164" s="124"/>
      <c r="X164" s="125"/>
      <c r="Y164" s="126"/>
      <c r="BP164" s="166"/>
      <c r="BQ164" s="174"/>
    </row>
    <row r="165" spans="1:69" s="122" customFormat="1" ht="18.75" hidden="1" x14ac:dyDescent="0.25">
      <c r="A165" s="181"/>
      <c r="B165" s="182"/>
      <c r="C165" s="182"/>
      <c r="D165" s="182"/>
      <c r="E165" s="183" t="s">
        <v>4549</v>
      </c>
      <c r="F165" s="183"/>
      <c r="G165" s="283"/>
      <c r="H165" s="186"/>
      <c r="I165" s="140"/>
      <c r="J165" s="140"/>
      <c r="K165" s="140"/>
      <c r="L165" s="187">
        <v>36395</v>
      </c>
      <c r="M165" s="188"/>
      <c r="N165" s="188"/>
      <c r="O165" s="189"/>
      <c r="P165" s="163"/>
      <c r="Q165" s="163"/>
      <c r="R165" s="163"/>
      <c r="S165" s="163"/>
      <c r="T165" s="163"/>
      <c r="U165" s="163"/>
      <c r="V165" s="123"/>
      <c r="W165" s="124"/>
      <c r="X165" s="125"/>
      <c r="Y165" s="126"/>
      <c r="BP165" s="166"/>
      <c r="BQ165" s="174"/>
    </row>
    <row r="166" spans="1:69" s="122" customFormat="1" ht="18.75" hidden="1" x14ac:dyDescent="0.25">
      <c r="A166" s="181"/>
      <c r="B166" s="182"/>
      <c r="C166" s="182"/>
      <c r="D166" s="182"/>
      <c r="E166" s="183" t="s">
        <v>47</v>
      </c>
      <c r="F166" s="183"/>
      <c r="G166" s="283"/>
      <c r="H166" s="186"/>
      <c r="I166" s="140"/>
      <c r="J166" s="140"/>
      <c r="K166" s="140"/>
      <c r="L166" s="187">
        <v>193723</v>
      </c>
      <c r="M166" s="188"/>
      <c r="N166" s="188"/>
      <c r="O166" s="189"/>
      <c r="P166" s="163"/>
      <c r="Q166" s="163"/>
      <c r="R166" s="163"/>
      <c r="S166" s="163"/>
      <c r="T166" s="163"/>
      <c r="U166" s="163"/>
      <c r="V166" s="123"/>
      <c r="W166" s="124"/>
      <c r="X166" s="125"/>
      <c r="Y166" s="126"/>
      <c r="BP166" s="166"/>
      <c r="BQ166" s="174"/>
    </row>
    <row r="167" spans="1:69" s="122" customFormat="1" ht="67.5" x14ac:dyDescent="0.25">
      <c r="A167" s="242" t="s">
        <v>323</v>
      </c>
      <c r="B167" s="243" t="s">
        <v>2979</v>
      </c>
      <c r="C167" s="368" t="s">
        <v>2329</v>
      </c>
      <c r="D167" s="368"/>
      <c r="E167" s="368"/>
      <c r="F167" s="242" t="s">
        <v>265</v>
      </c>
      <c r="G167" s="296">
        <v>2149.14</v>
      </c>
      <c r="H167" s="171">
        <v>23.04</v>
      </c>
      <c r="I167" s="171"/>
      <c r="J167" s="171">
        <v>23.04</v>
      </c>
      <c r="K167" s="172" t="s">
        <v>42</v>
      </c>
      <c r="L167" s="171">
        <v>423859</v>
      </c>
      <c r="M167" s="171"/>
      <c r="N167" s="173"/>
      <c r="O167" s="171">
        <v>423859</v>
      </c>
      <c r="P167" s="163">
        <v>1.052</v>
      </c>
      <c r="Q167" s="163">
        <v>1.0209999999999999</v>
      </c>
      <c r="R167" s="163">
        <v>1.0349999999999999</v>
      </c>
      <c r="S167" s="163">
        <v>1.0249999999999999</v>
      </c>
      <c r="T167" s="163">
        <v>1.02</v>
      </c>
      <c r="U167" s="163">
        <v>1.03</v>
      </c>
      <c r="V167" s="248">
        <f t="shared" si="6"/>
        <v>507416.40345904173</v>
      </c>
      <c r="W167" s="249">
        <v>1.2</v>
      </c>
      <c r="X167" s="250">
        <f t="shared" si="7"/>
        <v>608899.68415085005</v>
      </c>
      <c r="Y167" s="251">
        <f t="shared" si="8"/>
        <v>283.32248441276516</v>
      </c>
      <c r="BP167" s="166"/>
      <c r="BQ167" s="174" t="s">
        <v>2329</v>
      </c>
    </row>
    <row r="168" spans="1:69" s="122" customFormat="1" ht="18.75" hidden="1" x14ac:dyDescent="0.25">
      <c r="A168" s="175"/>
      <c r="B168" s="176"/>
      <c r="C168" s="177" t="s">
        <v>4550</v>
      </c>
      <c r="D168" s="178"/>
      <c r="E168" s="178"/>
      <c r="F168" s="178"/>
      <c r="G168" s="179"/>
      <c r="H168" s="178"/>
      <c r="I168" s="178"/>
      <c r="J168" s="178"/>
      <c r="K168" s="178"/>
      <c r="L168" s="178"/>
      <c r="M168" s="178"/>
      <c r="N168" s="178"/>
      <c r="O168" s="180"/>
      <c r="P168" s="163"/>
      <c r="Q168" s="163"/>
      <c r="R168" s="163"/>
      <c r="S168" s="163"/>
      <c r="T168" s="163"/>
      <c r="U168" s="163"/>
      <c r="V168" s="123"/>
      <c r="W168" s="124"/>
      <c r="X168" s="125"/>
      <c r="Y168" s="126"/>
      <c r="BP168" s="166"/>
      <c r="BQ168" s="174"/>
    </row>
    <row r="169" spans="1:69" s="122" customFormat="1" ht="67.5" x14ac:dyDescent="0.25">
      <c r="A169" s="242" t="s">
        <v>331</v>
      </c>
      <c r="B169" s="243" t="s">
        <v>2378</v>
      </c>
      <c r="C169" s="368" t="s">
        <v>2391</v>
      </c>
      <c r="D169" s="368"/>
      <c r="E169" s="368"/>
      <c r="F169" s="242" t="s">
        <v>437</v>
      </c>
      <c r="G169" s="295">
        <v>56</v>
      </c>
      <c r="H169" s="171">
        <v>67.52</v>
      </c>
      <c r="I169" s="171"/>
      <c r="J169" s="171">
        <v>67.52</v>
      </c>
      <c r="K169" s="172" t="s">
        <v>42</v>
      </c>
      <c r="L169" s="171">
        <v>32366</v>
      </c>
      <c r="M169" s="171"/>
      <c r="N169" s="173"/>
      <c r="O169" s="171">
        <v>32366</v>
      </c>
      <c r="P169" s="163">
        <v>1.052</v>
      </c>
      <c r="Q169" s="163">
        <v>1.0209999999999999</v>
      </c>
      <c r="R169" s="163">
        <v>1.0349999999999999</v>
      </c>
      <c r="S169" s="163">
        <v>1.0249999999999999</v>
      </c>
      <c r="T169" s="163">
        <v>1.02</v>
      </c>
      <c r="U169" s="163">
        <v>1.03</v>
      </c>
      <c r="V169" s="248">
        <f t="shared" si="6"/>
        <v>38746.468316952909</v>
      </c>
      <c r="W169" s="249">
        <v>1.2</v>
      </c>
      <c r="X169" s="250">
        <f t="shared" si="7"/>
        <v>46495.761980343486</v>
      </c>
      <c r="Y169" s="251">
        <f t="shared" si="8"/>
        <v>830.28146393470513</v>
      </c>
      <c r="BP169" s="166"/>
      <c r="BQ169" s="174" t="s">
        <v>2391</v>
      </c>
    </row>
    <row r="170" spans="1:69" s="122" customFormat="1" ht="67.5" hidden="1" x14ac:dyDescent="0.25">
      <c r="A170" s="167" t="s">
        <v>335</v>
      </c>
      <c r="B170" s="168" t="s">
        <v>2450</v>
      </c>
      <c r="C170" s="370" t="s">
        <v>2451</v>
      </c>
      <c r="D170" s="370"/>
      <c r="E170" s="370"/>
      <c r="F170" s="167" t="s">
        <v>739</v>
      </c>
      <c r="G170" s="282">
        <v>6.25</v>
      </c>
      <c r="H170" s="171" t="s">
        <v>2452</v>
      </c>
      <c r="I170" s="171" t="s">
        <v>2453</v>
      </c>
      <c r="J170" s="171">
        <v>422.51</v>
      </c>
      <c r="K170" s="172" t="s">
        <v>42</v>
      </c>
      <c r="L170" s="171">
        <v>207686</v>
      </c>
      <c r="M170" s="171">
        <v>40406</v>
      </c>
      <c r="N170" s="173" t="s">
        <v>4551</v>
      </c>
      <c r="O170" s="171">
        <v>22604</v>
      </c>
      <c r="P170" s="163">
        <v>1.052</v>
      </c>
      <c r="Q170" s="163">
        <v>1.0209999999999999</v>
      </c>
      <c r="R170" s="163">
        <v>1.0349999999999999</v>
      </c>
      <c r="S170" s="163">
        <v>1.0249999999999999</v>
      </c>
      <c r="T170" s="163">
        <v>1.02</v>
      </c>
      <c r="U170" s="163">
        <v>1.03</v>
      </c>
      <c r="V170" s="123">
        <f t="shared" si="6"/>
        <v>27060.037379855516</v>
      </c>
      <c r="W170" s="124">
        <v>1.2</v>
      </c>
      <c r="X170" s="125">
        <f t="shared" si="7"/>
        <v>32472.044855826618</v>
      </c>
      <c r="Y170" s="126">
        <f t="shared" si="8"/>
        <v>5195.527176932259</v>
      </c>
      <c r="BP170" s="166"/>
      <c r="BQ170" s="174" t="s">
        <v>2451</v>
      </c>
    </row>
    <row r="171" spans="1:69" s="122" customFormat="1" ht="18.75" hidden="1" x14ac:dyDescent="0.25">
      <c r="A171" s="175"/>
      <c r="B171" s="176"/>
      <c r="C171" s="177" t="s">
        <v>4552</v>
      </c>
      <c r="D171" s="178"/>
      <c r="E171" s="178"/>
      <c r="F171" s="178"/>
      <c r="G171" s="179"/>
      <c r="H171" s="178"/>
      <c r="I171" s="178"/>
      <c r="J171" s="178"/>
      <c r="K171" s="178"/>
      <c r="L171" s="178"/>
      <c r="M171" s="178"/>
      <c r="N171" s="178"/>
      <c r="O171" s="180"/>
      <c r="P171" s="163"/>
      <c r="Q171" s="163"/>
      <c r="R171" s="163"/>
      <c r="S171" s="163"/>
      <c r="T171" s="163"/>
      <c r="U171" s="163"/>
      <c r="V171" s="123"/>
      <c r="W171" s="124"/>
      <c r="X171" s="125"/>
      <c r="Y171" s="126"/>
      <c r="BP171" s="166"/>
      <c r="BQ171" s="174"/>
    </row>
    <row r="172" spans="1:69" s="122" customFormat="1" ht="18.75" hidden="1" x14ac:dyDescent="0.25">
      <c r="A172" s="181"/>
      <c r="B172" s="182"/>
      <c r="C172" s="182"/>
      <c r="D172" s="182"/>
      <c r="E172" s="183" t="s">
        <v>4553</v>
      </c>
      <c r="F172" s="183"/>
      <c r="G172" s="283"/>
      <c r="H172" s="186"/>
      <c r="I172" s="140"/>
      <c r="J172" s="140"/>
      <c r="K172" s="140"/>
      <c r="L172" s="187">
        <v>80962</v>
      </c>
      <c r="M172" s="188"/>
      <c r="N172" s="188"/>
      <c r="O172" s="189"/>
      <c r="P172" s="163"/>
      <c r="Q172" s="163"/>
      <c r="R172" s="163"/>
      <c r="S172" s="163"/>
      <c r="T172" s="163"/>
      <c r="U172" s="163"/>
      <c r="V172" s="123"/>
      <c r="W172" s="124"/>
      <c r="X172" s="125"/>
      <c r="Y172" s="126"/>
      <c r="BP172" s="166"/>
      <c r="BQ172" s="174"/>
    </row>
    <row r="173" spans="1:69" s="122" customFormat="1" ht="18.75" hidden="1" x14ac:dyDescent="0.25">
      <c r="A173" s="181"/>
      <c r="B173" s="182"/>
      <c r="C173" s="182"/>
      <c r="D173" s="182"/>
      <c r="E173" s="183" t="s">
        <v>4554</v>
      </c>
      <c r="F173" s="183"/>
      <c r="G173" s="283"/>
      <c r="H173" s="186"/>
      <c r="I173" s="140"/>
      <c r="J173" s="140"/>
      <c r="K173" s="140"/>
      <c r="L173" s="187">
        <v>42568</v>
      </c>
      <c r="M173" s="188"/>
      <c r="N173" s="188"/>
      <c r="O173" s="189"/>
      <c r="P173" s="163"/>
      <c r="Q173" s="163"/>
      <c r="R173" s="163"/>
      <c r="S173" s="163"/>
      <c r="T173" s="163"/>
      <c r="U173" s="163"/>
      <c r="V173" s="123"/>
      <c r="W173" s="124"/>
      <c r="X173" s="125"/>
      <c r="Y173" s="126"/>
      <c r="BP173" s="166"/>
      <c r="BQ173" s="174"/>
    </row>
    <row r="174" spans="1:69" s="122" customFormat="1" ht="18.75" hidden="1" x14ac:dyDescent="0.25">
      <c r="A174" s="181"/>
      <c r="B174" s="182"/>
      <c r="C174" s="182"/>
      <c r="D174" s="182"/>
      <c r="E174" s="183" t="s">
        <v>47</v>
      </c>
      <c r="F174" s="183"/>
      <c r="G174" s="283"/>
      <c r="H174" s="186"/>
      <c r="I174" s="140"/>
      <c r="J174" s="140"/>
      <c r="K174" s="140"/>
      <c r="L174" s="187">
        <v>331216</v>
      </c>
      <c r="M174" s="188"/>
      <c r="N174" s="188"/>
      <c r="O174" s="189"/>
      <c r="P174" s="163"/>
      <c r="Q174" s="163"/>
      <c r="R174" s="163"/>
      <c r="S174" s="163"/>
      <c r="T174" s="163"/>
      <c r="U174" s="163"/>
      <c r="V174" s="123"/>
      <c r="W174" s="124"/>
      <c r="X174" s="125"/>
      <c r="Y174" s="126"/>
      <c r="BP174" s="166"/>
      <c r="BQ174" s="174"/>
    </row>
    <row r="175" spans="1:69" s="122" customFormat="1" ht="67.5" x14ac:dyDescent="0.25">
      <c r="A175" s="242" t="s">
        <v>339</v>
      </c>
      <c r="B175" s="243" t="s">
        <v>2459</v>
      </c>
      <c r="C175" s="368" t="s">
        <v>2985</v>
      </c>
      <c r="D175" s="368"/>
      <c r="E175" s="368"/>
      <c r="F175" s="242" t="s">
        <v>265</v>
      </c>
      <c r="G175" s="297">
        <v>637.5</v>
      </c>
      <c r="H175" s="171">
        <v>2.36</v>
      </c>
      <c r="I175" s="171"/>
      <c r="J175" s="171">
        <v>2.36</v>
      </c>
      <c r="K175" s="172" t="s">
        <v>42</v>
      </c>
      <c r="L175" s="171">
        <v>12879</v>
      </c>
      <c r="M175" s="171"/>
      <c r="N175" s="173"/>
      <c r="O175" s="171">
        <v>12879</v>
      </c>
      <c r="P175" s="163">
        <v>1.052</v>
      </c>
      <c r="Q175" s="163">
        <v>1.0209999999999999</v>
      </c>
      <c r="R175" s="163">
        <v>1.0349999999999999</v>
      </c>
      <c r="S175" s="163">
        <v>1.0249999999999999</v>
      </c>
      <c r="T175" s="163">
        <v>1.02</v>
      </c>
      <c r="U175" s="163">
        <v>1.03</v>
      </c>
      <c r="V175" s="248">
        <f t="shared" si="6"/>
        <v>15417.900434222225</v>
      </c>
      <c r="W175" s="249">
        <v>1.2</v>
      </c>
      <c r="X175" s="250">
        <f t="shared" si="7"/>
        <v>18501.480521066671</v>
      </c>
      <c r="Y175" s="251">
        <f t="shared" si="8"/>
        <v>29.021930229124191</v>
      </c>
      <c r="BP175" s="166"/>
      <c r="BQ175" s="174" t="s">
        <v>2985</v>
      </c>
    </row>
    <row r="176" spans="1:69" s="122" customFormat="1" ht="18.75" hidden="1" x14ac:dyDescent="0.25">
      <c r="A176" s="175"/>
      <c r="B176" s="176"/>
      <c r="C176" s="177" t="s">
        <v>4555</v>
      </c>
      <c r="D176" s="178"/>
      <c r="E176" s="178"/>
      <c r="F176" s="178"/>
      <c r="G176" s="179"/>
      <c r="H176" s="178"/>
      <c r="I176" s="178"/>
      <c r="J176" s="178"/>
      <c r="K176" s="178"/>
      <c r="L176" s="178"/>
      <c r="M176" s="178"/>
      <c r="N176" s="178"/>
      <c r="O176" s="180"/>
      <c r="P176" s="163"/>
      <c r="Q176" s="163"/>
      <c r="R176" s="163"/>
      <c r="S176" s="163"/>
      <c r="T176" s="163"/>
      <c r="U176" s="163"/>
      <c r="V176" s="123"/>
      <c r="W176" s="124"/>
      <c r="X176" s="125"/>
      <c r="Y176" s="126"/>
      <c r="BP176" s="166"/>
      <c r="BQ176" s="174"/>
    </row>
    <row r="177" spans="1:69" s="122" customFormat="1" ht="67.5" x14ac:dyDescent="0.25">
      <c r="A177" s="242" t="s">
        <v>342</v>
      </c>
      <c r="B177" s="243" t="s">
        <v>2463</v>
      </c>
      <c r="C177" s="368" t="s">
        <v>2464</v>
      </c>
      <c r="D177" s="368"/>
      <c r="E177" s="368"/>
      <c r="F177" s="242" t="s">
        <v>437</v>
      </c>
      <c r="G177" s="295">
        <v>25</v>
      </c>
      <c r="H177" s="171">
        <v>0.41</v>
      </c>
      <c r="I177" s="171"/>
      <c r="J177" s="171">
        <v>0.41</v>
      </c>
      <c r="K177" s="172" t="s">
        <v>42</v>
      </c>
      <c r="L177" s="171">
        <v>88</v>
      </c>
      <c r="M177" s="171"/>
      <c r="N177" s="173"/>
      <c r="O177" s="171">
        <v>88</v>
      </c>
      <c r="P177" s="163">
        <v>1.052</v>
      </c>
      <c r="Q177" s="163">
        <v>1.0209999999999999</v>
      </c>
      <c r="R177" s="163">
        <v>1.0349999999999999</v>
      </c>
      <c r="S177" s="163">
        <v>1.0249999999999999</v>
      </c>
      <c r="T177" s="163">
        <v>1.02</v>
      </c>
      <c r="U177" s="163">
        <v>1.03</v>
      </c>
      <c r="V177" s="248">
        <f t="shared" si="6"/>
        <v>105.34787159030638</v>
      </c>
      <c r="W177" s="249">
        <v>1.2</v>
      </c>
      <c r="X177" s="250">
        <f t="shared" si="7"/>
        <v>126.41744590836765</v>
      </c>
      <c r="Y177" s="251">
        <f t="shared" si="8"/>
        <v>5.0566978363347062</v>
      </c>
      <c r="BP177" s="166"/>
      <c r="BQ177" s="174" t="s">
        <v>2464</v>
      </c>
    </row>
    <row r="178" spans="1:69" s="122" customFormat="1" ht="67.5" x14ac:dyDescent="0.25">
      <c r="A178" s="242" t="s">
        <v>350</v>
      </c>
      <c r="B178" s="243" t="s">
        <v>2463</v>
      </c>
      <c r="C178" s="368" t="s">
        <v>2466</v>
      </c>
      <c r="D178" s="368"/>
      <c r="E178" s="368"/>
      <c r="F178" s="242" t="s">
        <v>437</v>
      </c>
      <c r="G178" s="295">
        <v>25</v>
      </c>
      <c r="H178" s="171">
        <v>0.88</v>
      </c>
      <c r="I178" s="171"/>
      <c r="J178" s="171">
        <v>0.88</v>
      </c>
      <c r="K178" s="172" t="s">
        <v>42</v>
      </c>
      <c r="L178" s="171">
        <v>188</v>
      </c>
      <c r="M178" s="171"/>
      <c r="N178" s="173"/>
      <c r="O178" s="171">
        <v>188</v>
      </c>
      <c r="P178" s="163">
        <v>1.052</v>
      </c>
      <c r="Q178" s="163">
        <v>1.0209999999999999</v>
      </c>
      <c r="R178" s="163">
        <v>1.0349999999999999</v>
      </c>
      <c r="S178" s="163">
        <v>1.0249999999999999</v>
      </c>
      <c r="T178" s="163">
        <v>1.02</v>
      </c>
      <c r="U178" s="163">
        <v>1.03</v>
      </c>
      <c r="V178" s="248">
        <f t="shared" si="6"/>
        <v>225.06136203383639</v>
      </c>
      <c r="W178" s="249">
        <v>1.2</v>
      </c>
      <c r="X178" s="250">
        <f t="shared" si="7"/>
        <v>270.07363444060366</v>
      </c>
      <c r="Y178" s="251">
        <f t="shared" si="8"/>
        <v>10.802945377624146</v>
      </c>
      <c r="BP178" s="166"/>
      <c r="BQ178" s="174" t="s">
        <v>2466</v>
      </c>
    </row>
    <row r="179" spans="1:69" s="122" customFormat="1" ht="67.5" x14ac:dyDescent="0.25">
      <c r="A179" s="242" t="s">
        <v>353</v>
      </c>
      <c r="B179" s="243" t="s">
        <v>2430</v>
      </c>
      <c r="C179" s="368" t="s">
        <v>2431</v>
      </c>
      <c r="D179" s="368"/>
      <c r="E179" s="368"/>
      <c r="F179" s="242" t="s">
        <v>437</v>
      </c>
      <c r="G179" s="295">
        <v>1250</v>
      </c>
      <c r="H179" s="171">
        <v>2.74</v>
      </c>
      <c r="I179" s="171"/>
      <c r="J179" s="171">
        <v>2.74</v>
      </c>
      <c r="K179" s="172" t="s">
        <v>42</v>
      </c>
      <c r="L179" s="171">
        <v>29318</v>
      </c>
      <c r="M179" s="171"/>
      <c r="N179" s="173"/>
      <c r="O179" s="171">
        <v>29318</v>
      </c>
      <c r="P179" s="163">
        <v>1.052</v>
      </c>
      <c r="Q179" s="163">
        <v>1.0209999999999999</v>
      </c>
      <c r="R179" s="163">
        <v>1.0349999999999999</v>
      </c>
      <c r="S179" s="163">
        <v>1.0249999999999999</v>
      </c>
      <c r="T179" s="163">
        <v>1.02</v>
      </c>
      <c r="U179" s="163">
        <v>1.03</v>
      </c>
      <c r="V179" s="248">
        <f t="shared" si="6"/>
        <v>35097.601128234128</v>
      </c>
      <c r="W179" s="249">
        <v>1.2</v>
      </c>
      <c r="X179" s="250">
        <f t="shared" si="7"/>
        <v>42117.121353880953</v>
      </c>
      <c r="Y179" s="251">
        <f t="shared" si="8"/>
        <v>33.693697083104766</v>
      </c>
      <c r="BP179" s="166"/>
      <c r="BQ179" s="174" t="s">
        <v>2431</v>
      </c>
    </row>
    <row r="180" spans="1:69" s="122" customFormat="1" ht="67.5" x14ac:dyDescent="0.25">
      <c r="A180" s="242" t="s">
        <v>355</v>
      </c>
      <c r="B180" s="243" t="s">
        <v>2430</v>
      </c>
      <c r="C180" s="368" t="s">
        <v>2433</v>
      </c>
      <c r="D180" s="368"/>
      <c r="E180" s="368"/>
      <c r="F180" s="242" t="s">
        <v>437</v>
      </c>
      <c r="G180" s="295">
        <v>50</v>
      </c>
      <c r="H180" s="171">
        <v>3.52</v>
      </c>
      <c r="I180" s="171"/>
      <c r="J180" s="171">
        <v>3.52</v>
      </c>
      <c r="K180" s="172" t="s">
        <v>42</v>
      </c>
      <c r="L180" s="171">
        <v>1507</v>
      </c>
      <c r="M180" s="171"/>
      <c r="N180" s="173"/>
      <c r="O180" s="171">
        <v>1507</v>
      </c>
      <c r="P180" s="163">
        <v>1.052</v>
      </c>
      <c r="Q180" s="163">
        <v>1.0209999999999999</v>
      </c>
      <c r="R180" s="163">
        <v>1.0349999999999999</v>
      </c>
      <c r="S180" s="163">
        <v>1.0249999999999999</v>
      </c>
      <c r="T180" s="163">
        <v>1.02</v>
      </c>
      <c r="U180" s="163">
        <v>1.03</v>
      </c>
      <c r="V180" s="248">
        <f t="shared" si="6"/>
        <v>1804.0823009839969</v>
      </c>
      <c r="W180" s="249">
        <v>1.2</v>
      </c>
      <c r="X180" s="250">
        <f t="shared" si="7"/>
        <v>2164.8987611807961</v>
      </c>
      <c r="Y180" s="251">
        <f t="shared" si="8"/>
        <v>43.297975223615921</v>
      </c>
      <c r="BP180" s="166"/>
      <c r="BQ180" s="174" t="s">
        <v>2433</v>
      </c>
    </row>
    <row r="181" spans="1:69" s="122" customFormat="1" ht="67.5" x14ac:dyDescent="0.25">
      <c r="A181" s="242" t="s">
        <v>363</v>
      </c>
      <c r="B181" s="243" t="s">
        <v>2443</v>
      </c>
      <c r="C181" s="368" t="s">
        <v>2444</v>
      </c>
      <c r="D181" s="368"/>
      <c r="E181" s="368"/>
      <c r="F181" s="242" t="s">
        <v>265</v>
      </c>
      <c r="G181" s="295">
        <v>840</v>
      </c>
      <c r="H181" s="171">
        <v>25.52</v>
      </c>
      <c r="I181" s="171"/>
      <c r="J181" s="171">
        <v>25.52</v>
      </c>
      <c r="K181" s="172" t="s">
        <v>42</v>
      </c>
      <c r="L181" s="171">
        <v>183499</v>
      </c>
      <c r="M181" s="171"/>
      <c r="N181" s="173"/>
      <c r="O181" s="171">
        <v>183499</v>
      </c>
      <c r="P181" s="163">
        <v>1.052</v>
      </c>
      <c r="Q181" s="163">
        <v>1.0209999999999999</v>
      </c>
      <c r="R181" s="163">
        <v>1.0349999999999999</v>
      </c>
      <c r="S181" s="163">
        <v>1.0249999999999999</v>
      </c>
      <c r="T181" s="163">
        <v>1.02</v>
      </c>
      <c r="U181" s="163">
        <v>1.03</v>
      </c>
      <c r="V181" s="248">
        <f t="shared" si="6"/>
        <v>219673.05782897311</v>
      </c>
      <c r="W181" s="249">
        <v>1.2</v>
      </c>
      <c r="X181" s="250">
        <f t="shared" si="7"/>
        <v>263607.66939476773</v>
      </c>
      <c r="Y181" s="251">
        <f t="shared" si="8"/>
        <v>313.81865404139018</v>
      </c>
      <c r="BP181" s="166"/>
      <c r="BQ181" s="174" t="s">
        <v>2444</v>
      </c>
    </row>
    <row r="182" spans="1:69" s="122" customFormat="1" ht="67.5" x14ac:dyDescent="0.25">
      <c r="A182" s="242" t="s">
        <v>1410</v>
      </c>
      <c r="B182" s="243" t="s">
        <v>2440</v>
      </c>
      <c r="C182" s="368" t="s">
        <v>2441</v>
      </c>
      <c r="D182" s="368"/>
      <c r="E182" s="368"/>
      <c r="F182" s="242" t="s">
        <v>437</v>
      </c>
      <c r="G182" s="295">
        <v>1680</v>
      </c>
      <c r="H182" s="171">
        <v>0.08</v>
      </c>
      <c r="I182" s="171"/>
      <c r="J182" s="171">
        <v>0.08</v>
      </c>
      <c r="K182" s="172" t="s">
        <v>42</v>
      </c>
      <c r="L182" s="171">
        <v>1150</v>
      </c>
      <c r="M182" s="171"/>
      <c r="N182" s="173"/>
      <c r="O182" s="171">
        <v>1150</v>
      </c>
      <c r="P182" s="163">
        <v>1.052</v>
      </c>
      <c r="Q182" s="163">
        <v>1.0209999999999999</v>
      </c>
      <c r="R182" s="163">
        <v>1.0349999999999999</v>
      </c>
      <c r="S182" s="163">
        <v>1.0249999999999999</v>
      </c>
      <c r="T182" s="163">
        <v>1.02</v>
      </c>
      <c r="U182" s="163">
        <v>1.03</v>
      </c>
      <c r="V182" s="248">
        <f t="shared" si="6"/>
        <v>1376.7051401005947</v>
      </c>
      <c r="W182" s="249">
        <v>1.2</v>
      </c>
      <c r="X182" s="250">
        <f t="shared" si="7"/>
        <v>1652.0461681207137</v>
      </c>
      <c r="Y182" s="251">
        <f t="shared" si="8"/>
        <v>0.98336081435756761</v>
      </c>
      <c r="BP182" s="166"/>
      <c r="BQ182" s="174" t="s">
        <v>2441</v>
      </c>
    </row>
    <row r="183" spans="1:69" s="122" customFormat="1" ht="67.5" hidden="1" x14ac:dyDescent="0.25">
      <c r="A183" s="167" t="s">
        <v>371</v>
      </c>
      <c r="B183" s="168" t="s">
        <v>324</v>
      </c>
      <c r="C183" s="370" t="s">
        <v>325</v>
      </c>
      <c r="D183" s="370"/>
      <c r="E183" s="370"/>
      <c r="F183" s="167" t="s">
        <v>326</v>
      </c>
      <c r="G183" s="284">
        <v>10</v>
      </c>
      <c r="H183" s="171" t="s">
        <v>1438</v>
      </c>
      <c r="I183" s="171"/>
      <c r="J183" s="171">
        <v>1.55</v>
      </c>
      <c r="K183" s="172" t="s">
        <v>42</v>
      </c>
      <c r="L183" s="171">
        <v>1928</v>
      </c>
      <c r="M183" s="171">
        <v>1796</v>
      </c>
      <c r="N183" s="173"/>
      <c r="O183" s="171">
        <v>132</v>
      </c>
      <c r="P183" s="163">
        <v>1.052</v>
      </c>
      <c r="Q183" s="163">
        <v>1.0209999999999999</v>
      </c>
      <c r="R183" s="163">
        <v>1.0349999999999999</v>
      </c>
      <c r="S183" s="163">
        <v>1.0249999999999999</v>
      </c>
      <c r="T183" s="163">
        <v>1.02</v>
      </c>
      <c r="U183" s="163">
        <v>1.03</v>
      </c>
      <c r="V183" s="123">
        <f t="shared" si="6"/>
        <v>158.02180738545957</v>
      </c>
      <c r="W183" s="124">
        <v>1.2</v>
      </c>
      <c r="X183" s="125">
        <f t="shared" si="7"/>
        <v>189.62616886255148</v>
      </c>
      <c r="Y183" s="126">
        <f t="shared" si="8"/>
        <v>18.962616886255148</v>
      </c>
      <c r="BP183" s="166"/>
      <c r="BQ183" s="174" t="s">
        <v>325</v>
      </c>
    </row>
    <row r="184" spans="1:69" s="122" customFormat="1" ht="18.75" hidden="1" x14ac:dyDescent="0.25">
      <c r="A184" s="181"/>
      <c r="B184" s="182"/>
      <c r="C184" s="182"/>
      <c r="D184" s="182"/>
      <c r="E184" s="183" t="s">
        <v>3403</v>
      </c>
      <c r="F184" s="183"/>
      <c r="G184" s="283"/>
      <c r="H184" s="186"/>
      <c r="I184" s="140"/>
      <c r="J184" s="140"/>
      <c r="K184" s="140"/>
      <c r="L184" s="187">
        <v>1742</v>
      </c>
      <c r="M184" s="188"/>
      <c r="N184" s="188"/>
      <c r="O184" s="189"/>
      <c r="P184" s="163"/>
      <c r="Q184" s="163"/>
      <c r="R184" s="163"/>
      <c r="S184" s="163"/>
      <c r="T184" s="163"/>
      <c r="U184" s="163"/>
      <c r="V184" s="123"/>
      <c r="W184" s="124"/>
      <c r="X184" s="125"/>
      <c r="Y184" s="126"/>
      <c r="BP184" s="166"/>
      <c r="BQ184" s="174"/>
    </row>
    <row r="185" spans="1:69" s="122" customFormat="1" ht="18.75" hidden="1" x14ac:dyDescent="0.25">
      <c r="A185" s="181"/>
      <c r="B185" s="182"/>
      <c r="C185" s="182"/>
      <c r="D185" s="182"/>
      <c r="E185" s="183" t="s">
        <v>3404</v>
      </c>
      <c r="F185" s="183"/>
      <c r="G185" s="283"/>
      <c r="H185" s="186"/>
      <c r="I185" s="140"/>
      <c r="J185" s="140"/>
      <c r="K185" s="140"/>
      <c r="L185" s="187">
        <v>916</v>
      </c>
      <c r="M185" s="188"/>
      <c r="N185" s="188"/>
      <c r="O185" s="189"/>
      <c r="P185" s="163"/>
      <c r="Q185" s="163"/>
      <c r="R185" s="163"/>
      <c r="S185" s="163"/>
      <c r="T185" s="163"/>
      <c r="U185" s="163"/>
      <c r="V185" s="123"/>
      <c r="W185" s="124"/>
      <c r="X185" s="125"/>
      <c r="Y185" s="126"/>
      <c r="BP185" s="166"/>
      <c r="BQ185" s="174"/>
    </row>
    <row r="186" spans="1:69" s="122" customFormat="1" ht="18.75" hidden="1" x14ac:dyDescent="0.25">
      <c r="A186" s="181"/>
      <c r="B186" s="182"/>
      <c r="C186" s="182"/>
      <c r="D186" s="182"/>
      <c r="E186" s="183" t="s">
        <v>47</v>
      </c>
      <c r="F186" s="183"/>
      <c r="G186" s="283"/>
      <c r="H186" s="186"/>
      <c r="I186" s="140"/>
      <c r="J186" s="140"/>
      <c r="K186" s="140"/>
      <c r="L186" s="187">
        <v>4586</v>
      </c>
      <c r="M186" s="188"/>
      <c r="N186" s="188"/>
      <c r="O186" s="189"/>
      <c r="P186" s="163"/>
      <c r="Q186" s="163"/>
      <c r="R186" s="163"/>
      <c r="S186" s="163"/>
      <c r="T186" s="163"/>
      <c r="U186" s="163"/>
      <c r="V186" s="123"/>
      <c r="W186" s="124"/>
      <c r="X186" s="125"/>
      <c r="Y186" s="126"/>
      <c r="BP186" s="166"/>
      <c r="BQ186" s="174"/>
    </row>
    <row r="187" spans="1:69" s="122" customFormat="1" ht="67.5" x14ac:dyDescent="0.25">
      <c r="A187" s="242" t="s">
        <v>381</v>
      </c>
      <c r="B187" s="243" t="s">
        <v>2733</v>
      </c>
      <c r="C187" s="368" t="s">
        <v>2734</v>
      </c>
      <c r="D187" s="368"/>
      <c r="E187" s="368"/>
      <c r="F187" s="242" t="s">
        <v>437</v>
      </c>
      <c r="G187" s="295">
        <v>10</v>
      </c>
      <c r="H187" s="171">
        <v>56.6</v>
      </c>
      <c r="I187" s="171"/>
      <c r="J187" s="171">
        <v>56.6</v>
      </c>
      <c r="K187" s="172" t="s">
        <v>42</v>
      </c>
      <c r="L187" s="171">
        <v>4845</v>
      </c>
      <c r="M187" s="171"/>
      <c r="N187" s="173"/>
      <c r="O187" s="171">
        <v>4845</v>
      </c>
      <c r="P187" s="163">
        <v>1.052</v>
      </c>
      <c r="Q187" s="163">
        <v>1.0209999999999999</v>
      </c>
      <c r="R187" s="163">
        <v>1.0349999999999999</v>
      </c>
      <c r="S187" s="163">
        <v>1.0249999999999999</v>
      </c>
      <c r="T187" s="163">
        <v>1.02</v>
      </c>
      <c r="U187" s="163">
        <v>1.03</v>
      </c>
      <c r="V187" s="248">
        <f t="shared" si="6"/>
        <v>5800.1186119890272</v>
      </c>
      <c r="W187" s="249">
        <v>1.2</v>
      </c>
      <c r="X187" s="250">
        <f t="shared" si="7"/>
        <v>6960.1423343868328</v>
      </c>
      <c r="Y187" s="251">
        <f t="shared" si="8"/>
        <v>696.01423343868328</v>
      </c>
      <c r="BP187" s="166"/>
      <c r="BQ187" s="174" t="s">
        <v>2734</v>
      </c>
    </row>
    <row r="188" spans="1:69" s="122" customFormat="1" ht="18.75" hidden="1" x14ac:dyDescent="0.25">
      <c r="A188" s="371" t="s">
        <v>2170</v>
      </c>
      <c r="B188" s="372"/>
      <c r="C188" s="372"/>
      <c r="D188" s="372"/>
      <c r="E188" s="372"/>
      <c r="F188" s="372"/>
      <c r="G188" s="372"/>
      <c r="H188" s="372"/>
      <c r="I188" s="372"/>
      <c r="J188" s="372"/>
      <c r="K188" s="372"/>
      <c r="L188" s="372"/>
      <c r="M188" s="372"/>
      <c r="N188" s="372"/>
      <c r="O188" s="373"/>
      <c r="P188" s="163"/>
      <c r="Q188" s="163"/>
      <c r="R188" s="163"/>
      <c r="S188" s="163"/>
      <c r="T188" s="163"/>
      <c r="U188" s="163"/>
      <c r="V188" s="123"/>
      <c r="W188" s="124"/>
      <c r="X188" s="125"/>
      <c r="Y188" s="126"/>
      <c r="BP188" s="166" t="s">
        <v>2170</v>
      </c>
      <c r="BQ188" s="174"/>
    </row>
    <row r="189" spans="1:69" s="122" customFormat="1" ht="67.5" hidden="1" x14ac:dyDescent="0.25">
      <c r="A189" s="167" t="s">
        <v>384</v>
      </c>
      <c r="B189" s="168" t="s">
        <v>372</v>
      </c>
      <c r="C189" s="370" t="s">
        <v>373</v>
      </c>
      <c r="D189" s="370"/>
      <c r="E189" s="370"/>
      <c r="F189" s="167" t="s">
        <v>374</v>
      </c>
      <c r="G189" s="288">
        <v>5.1239379999999999</v>
      </c>
      <c r="H189" s="171" t="s">
        <v>1696</v>
      </c>
      <c r="I189" s="171" t="s">
        <v>376</v>
      </c>
      <c r="J189" s="171">
        <v>57.29</v>
      </c>
      <c r="K189" s="172" t="s">
        <v>42</v>
      </c>
      <c r="L189" s="171">
        <v>165159</v>
      </c>
      <c r="M189" s="171">
        <v>134214</v>
      </c>
      <c r="N189" s="173" t="s">
        <v>4556</v>
      </c>
      <c r="O189" s="171">
        <v>2513</v>
      </c>
      <c r="P189" s="163">
        <v>1.052</v>
      </c>
      <c r="Q189" s="163">
        <v>1.0209999999999999</v>
      </c>
      <c r="R189" s="163">
        <v>1.0349999999999999</v>
      </c>
      <c r="S189" s="163">
        <v>1.0249999999999999</v>
      </c>
      <c r="T189" s="163">
        <v>1.02</v>
      </c>
      <c r="U189" s="163">
        <v>1.03</v>
      </c>
      <c r="V189" s="123">
        <f t="shared" si="6"/>
        <v>3008.4000148459081</v>
      </c>
      <c r="W189" s="124">
        <v>1.2</v>
      </c>
      <c r="X189" s="125">
        <f t="shared" si="7"/>
        <v>3610.0800178150898</v>
      </c>
      <c r="Y189" s="126">
        <f t="shared" si="8"/>
        <v>704.55185402615916</v>
      </c>
      <c r="BP189" s="166"/>
      <c r="BQ189" s="174" t="s">
        <v>373</v>
      </c>
    </row>
    <row r="190" spans="1:69" s="122" customFormat="1" ht="18.75" hidden="1" x14ac:dyDescent="0.25">
      <c r="A190" s="175"/>
      <c r="B190" s="176"/>
      <c r="C190" s="177" t="s">
        <v>4557</v>
      </c>
      <c r="D190" s="178"/>
      <c r="E190" s="178"/>
      <c r="F190" s="178"/>
      <c r="G190" s="179"/>
      <c r="H190" s="178"/>
      <c r="I190" s="178"/>
      <c r="J190" s="178"/>
      <c r="K190" s="178"/>
      <c r="L190" s="178"/>
      <c r="M190" s="178"/>
      <c r="N190" s="178"/>
      <c r="O190" s="180"/>
      <c r="P190" s="163"/>
      <c r="Q190" s="163"/>
      <c r="R190" s="163"/>
      <c r="S190" s="163"/>
      <c r="T190" s="163"/>
      <c r="U190" s="163"/>
      <c r="V190" s="123"/>
      <c r="W190" s="124"/>
      <c r="X190" s="125"/>
      <c r="Y190" s="126"/>
      <c r="BP190" s="166"/>
      <c r="BQ190" s="174"/>
    </row>
    <row r="191" spans="1:69" s="122" customFormat="1" ht="18.75" hidden="1" x14ac:dyDescent="0.25">
      <c r="A191" s="181"/>
      <c r="B191" s="182"/>
      <c r="C191" s="182"/>
      <c r="D191" s="182"/>
      <c r="E191" s="183" t="s">
        <v>4558</v>
      </c>
      <c r="F191" s="183"/>
      <c r="G191" s="283"/>
      <c r="H191" s="186"/>
      <c r="I191" s="140"/>
      <c r="J191" s="140"/>
      <c r="K191" s="140"/>
      <c r="L191" s="187">
        <v>134135</v>
      </c>
      <c r="M191" s="188"/>
      <c r="N191" s="188"/>
      <c r="O191" s="189"/>
      <c r="P191" s="163"/>
      <c r="Q191" s="163"/>
      <c r="R191" s="163"/>
      <c r="S191" s="163"/>
      <c r="T191" s="163"/>
      <c r="U191" s="163"/>
      <c r="V191" s="123"/>
      <c r="W191" s="124"/>
      <c r="X191" s="125"/>
      <c r="Y191" s="126"/>
      <c r="BP191" s="166"/>
      <c r="BQ191" s="174"/>
    </row>
    <row r="192" spans="1:69" s="122" customFormat="1" ht="18.75" hidden="1" x14ac:dyDescent="0.25">
      <c r="A192" s="181"/>
      <c r="B192" s="182"/>
      <c r="C192" s="182"/>
      <c r="D192" s="182"/>
      <c r="E192" s="183" t="s">
        <v>4559</v>
      </c>
      <c r="F192" s="183"/>
      <c r="G192" s="283"/>
      <c r="H192" s="186"/>
      <c r="I192" s="140"/>
      <c r="J192" s="140"/>
      <c r="K192" s="140"/>
      <c r="L192" s="187">
        <v>70525</v>
      </c>
      <c r="M192" s="188"/>
      <c r="N192" s="188"/>
      <c r="O192" s="189"/>
      <c r="P192" s="163"/>
      <c r="Q192" s="163"/>
      <c r="R192" s="163"/>
      <c r="S192" s="163"/>
      <c r="T192" s="163"/>
      <c r="U192" s="163"/>
      <c r="V192" s="123"/>
      <c r="W192" s="124"/>
      <c r="X192" s="125"/>
      <c r="Y192" s="126"/>
      <c r="BP192" s="166"/>
      <c r="BQ192" s="174"/>
    </row>
    <row r="193" spans="1:69" s="122" customFormat="1" ht="18.75" hidden="1" x14ac:dyDescent="0.25">
      <c r="A193" s="181"/>
      <c r="B193" s="182"/>
      <c r="C193" s="182"/>
      <c r="D193" s="182"/>
      <c r="E193" s="183" t="s">
        <v>47</v>
      </c>
      <c r="F193" s="183"/>
      <c r="G193" s="283"/>
      <c r="H193" s="186"/>
      <c r="I193" s="140"/>
      <c r="J193" s="140"/>
      <c r="K193" s="140"/>
      <c r="L193" s="187">
        <v>369819</v>
      </c>
      <c r="M193" s="188"/>
      <c r="N193" s="188"/>
      <c r="O193" s="189"/>
      <c r="P193" s="163"/>
      <c r="Q193" s="163"/>
      <c r="R193" s="163"/>
      <c r="S193" s="163"/>
      <c r="T193" s="163"/>
      <c r="U193" s="163"/>
      <c r="V193" s="123"/>
      <c r="W193" s="124"/>
      <c r="X193" s="125"/>
      <c r="Y193" s="126"/>
      <c r="BP193" s="166"/>
      <c r="BQ193" s="174"/>
    </row>
    <row r="194" spans="1:69" s="122" customFormat="1" ht="67.5" x14ac:dyDescent="0.25">
      <c r="A194" s="242" t="s">
        <v>386</v>
      </c>
      <c r="B194" s="243" t="s">
        <v>1701</v>
      </c>
      <c r="C194" s="368" t="s">
        <v>4150</v>
      </c>
      <c r="D194" s="368"/>
      <c r="E194" s="368"/>
      <c r="F194" s="242" t="s">
        <v>265</v>
      </c>
      <c r="G194" s="295">
        <v>150</v>
      </c>
      <c r="H194" s="171">
        <v>2143.1</v>
      </c>
      <c r="I194" s="171"/>
      <c r="J194" s="171">
        <v>2143.1</v>
      </c>
      <c r="K194" s="172" t="s">
        <v>42</v>
      </c>
      <c r="L194" s="171">
        <v>2751740</v>
      </c>
      <c r="M194" s="171"/>
      <c r="N194" s="173"/>
      <c r="O194" s="171">
        <v>2751740</v>
      </c>
      <c r="P194" s="163">
        <v>1.052</v>
      </c>
      <c r="Q194" s="163">
        <v>1.0209999999999999</v>
      </c>
      <c r="R194" s="163">
        <v>1.0349999999999999</v>
      </c>
      <c r="S194" s="163">
        <v>1.0249999999999999</v>
      </c>
      <c r="T194" s="163">
        <v>1.02</v>
      </c>
      <c r="U194" s="163">
        <v>1.03</v>
      </c>
      <c r="V194" s="248">
        <f t="shared" si="6"/>
        <v>3294204.0019307914</v>
      </c>
      <c r="W194" s="249">
        <v>1.2</v>
      </c>
      <c r="X194" s="250">
        <f t="shared" si="7"/>
        <v>3953044.8023169497</v>
      </c>
      <c r="Y194" s="251">
        <f t="shared" si="8"/>
        <v>26353.632015446332</v>
      </c>
      <c r="BP194" s="166"/>
      <c r="BQ194" s="174" t="s">
        <v>4150</v>
      </c>
    </row>
    <row r="195" spans="1:69" s="122" customFormat="1" ht="18.75" hidden="1" x14ac:dyDescent="0.25">
      <c r="A195" s="175"/>
      <c r="B195" s="176"/>
      <c r="C195" s="177" t="s">
        <v>4560</v>
      </c>
      <c r="D195" s="178"/>
      <c r="E195" s="178"/>
      <c r="F195" s="178"/>
      <c r="G195" s="179"/>
      <c r="H195" s="178"/>
      <c r="I195" s="178"/>
      <c r="J195" s="178"/>
      <c r="K195" s="178"/>
      <c r="L195" s="178"/>
      <c r="M195" s="178"/>
      <c r="N195" s="178"/>
      <c r="O195" s="180"/>
      <c r="P195" s="163"/>
      <c r="Q195" s="163"/>
      <c r="R195" s="163"/>
      <c r="S195" s="163"/>
      <c r="T195" s="163"/>
      <c r="U195" s="163"/>
      <c r="V195" s="123"/>
      <c r="W195" s="124"/>
      <c r="X195" s="125"/>
      <c r="Y195" s="126"/>
      <c r="BP195" s="166"/>
      <c r="BQ195" s="174"/>
    </row>
    <row r="196" spans="1:69" s="122" customFormat="1" ht="67.5" x14ac:dyDescent="0.25">
      <c r="A196" s="242" t="s">
        <v>388</v>
      </c>
      <c r="B196" s="243" t="s">
        <v>1833</v>
      </c>
      <c r="C196" s="368" t="s">
        <v>4561</v>
      </c>
      <c r="D196" s="368"/>
      <c r="E196" s="368"/>
      <c r="F196" s="242" t="s">
        <v>437</v>
      </c>
      <c r="G196" s="295">
        <v>2</v>
      </c>
      <c r="H196" s="171">
        <v>970.33</v>
      </c>
      <c r="I196" s="171"/>
      <c r="J196" s="171">
        <v>970.33</v>
      </c>
      <c r="K196" s="172" t="s">
        <v>42</v>
      </c>
      <c r="L196" s="171">
        <v>16612</v>
      </c>
      <c r="M196" s="171"/>
      <c r="N196" s="173"/>
      <c r="O196" s="171">
        <v>16612</v>
      </c>
      <c r="P196" s="163">
        <v>1.052</v>
      </c>
      <c r="Q196" s="163">
        <v>1.0209999999999999</v>
      </c>
      <c r="R196" s="163">
        <v>1.0349999999999999</v>
      </c>
      <c r="S196" s="163">
        <v>1.0249999999999999</v>
      </c>
      <c r="T196" s="163">
        <v>1.02</v>
      </c>
      <c r="U196" s="163">
        <v>1.03</v>
      </c>
      <c r="V196" s="248">
        <f t="shared" si="6"/>
        <v>19886.805032479202</v>
      </c>
      <c r="W196" s="249">
        <v>1.2</v>
      </c>
      <c r="X196" s="250">
        <f t="shared" si="7"/>
        <v>23864.166038975043</v>
      </c>
      <c r="Y196" s="251">
        <f t="shared" si="8"/>
        <v>11932.083019487522</v>
      </c>
      <c r="BP196" s="166"/>
      <c r="BQ196" s="174" t="s">
        <v>4561</v>
      </c>
    </row>
    <row r="197" spans="1:69" s="122" customFormat="1" ht="67.5" x14ac:dyDescent="0.25">
      <c r="A197" s="242" t="s">
        <v>391</v>
      </c>
      <c r="B197" s="243" t="s">
        <v>1701</v>
      </c>
      <c r="C197" s="368" t="s">
        <v>4151</v>
      </c>
      <c r="D197" s="368"/>
      <c r="E197" s="368"/>
      <c r="F197" s="242" t="s">
        <v>4562</v>
      </c>
      <c r="G197" s="295">
        <v>310</v>
      </c>
      <c r="H197" s="171">
        <v>116.71</v>
      </c>
      <c r="I197" s="171"/>
      <c r="J197" s="171">
        <v>116.71</v>
      </c>
      <c r="K197" s="172" t="s">
        <v>42</v>
      </c>
      <c r="L197" s="171">
        <v>309702</v>
      </c>
      <c r="M197" s="171"/>
      <c r="N197" s="173"/>
      <c r="O197" s="171">
        <v>309702</v>
      </c>
      <c r="P197" s="163">
        <v>1.052</v>
      </c>
      <c r="Q197" s="163">
        <v>1.0209999999999999</v>
      </c>
      <c r="R197" s="163">
        <v>1.0349999999999999</v>
      </c>
      <c r="S197" s="163">
        <v>1.0249999999999999</v>
      </c>
      <c r="T197" s="163">
        <v>1.02</v>
      </c>
      <c r="U197" s="163">
        <v>1.03</v>
      </c>
      <c r="V197" s="248">
        <f t="shared" si="6"/>
        <v>370755.07417342119</v>
      </c>
      <c r="W197" s="249">
        <v>1.2</v>
      </c>
      <c r="X197" s="250">
        <f t="shared" si="7"/>
        <v>444906.08900810539</v>
      </c>
      <c r="Y197" s="251">
        <f t="shared" si="8"/>
        <v>1435.1809322842109</v>
      </c>
      <c r="BP197" s="166"/>
      <c r="BQ197" s="174" t="s">
        <v>4151</v>
      </c>
    </row>
    <row r="198" spans="1:69" s="122" customFormat="1" ht="67.5" x14ac:dyDescent="0.25">
      <c r="A198" s="242" t="s">
        <v>393</v>
      </c>
      <c r="B198" s="243" t="s">
        <v>1701</v>
      </c>
      <c r="C198" s="368" t="s">
        <v>2752</v>
      </c>
      <c r="D198" s="368"/>
      <c r="E198" s="368"/>
      <c r="F198" s="242" t="s">
        <v>437</v>
      </c>
      <c r="G198" s="295">
        <v>20</v>
      </c>
      <c r="H198" s="171">
        <v>52.35</v>
      </c>
      <c r="I198" s="171"/>
      <c r="J198" s="171">
        <v>52.35</v>
      </c>
      <c r="K198" s="172" t="s">
        <v>42</v>
      </c>
      <c r="L198" s="171">
        <v>8962</v>
      </c>
      <c r="M198" s="171"/>
      <c r="N198" s="173"/>
      <c r="O198" s="171">
        <v>8962</v>
      </c>
      <c r="P198" s="163">
        <v>1.052</v>
      </c>
      <c r="Q198" s="163">
        <v>1.0209999999999999</v>
      </c>
      <c r="R198" s="163">
        <v>1.0349999999999999</v>
      </c>
      <c r="S198" s="163">
        <v>1.0249999999999999</v>
      </c>
      <c r="T198" s="163">
        <v>1.02</v>
      </c>
      <c r="U198" s="163">
        <v>1.03</v>
      </c>
      <c r="V198" s="248">
        <f t="shared" si="6"/>
        <v>10728.723013549159</v>
      </c>
      <c r="W198" s="249">
        <v>1.2</v>
      </c>
      <c r="X198" s="250">
        <f t="shared" si="7"/>
        <v>12874.467616258991</v>
      </c>
      <c r="Y198" s="251">
        <f t="shared" si="8"/>
        <v>643.72338081294959</v>
      </c>
      <c r="BP198" s="166"/>
      <c r="BQ198" s="174" t="s">
        <v>2752</v>
      </c>
    </row>
    <row r="199" spans="1:69" s="122" customFormat="1" ht="67.5" x14ac:dyDescent="0.25">
      <c r="A199" s="242" t="s">
        <v>395</v>
      </c>
      <c r="B199" s="243" t="s">
        <v>1701</v>
      </c>
      <c r="C199" s="368" t="s">
        <v>4563</v>
      </c>
      <c r="D199" s="368"/>
      <c r="E199" s="368"/>
      <c r="F199" s="242" t="s">
        <v>437</v>
      </c>
      <c r="G199" s="295">
        <v>20</v>
      </c>
      <c r="H199" s="171">
        <v>154.41999999999999</v>
      </c>
      <c r="I199" s="171"/>
      <c r="J199" s="171">
        <v>154.41999999999999</v>
      </c>
      <c r="K199" s="172" t="s">
        <v>42</v>
      </c>
      <c r="L199" s="171">
        <v>26437</v>
      </c>
      <c r="M199" s="171"/>
      <c r="N199" s="173"/>
      <c r="O199" s="171">
        <v>26437</v>
      </c>
      <c r="P199" s="163">
        <v>1.052</v>
      </c>
      <c r="Q199" s="163">
        <v>1.0209999999999999</v>
      </c>
      <c r="R199" s="163">
        <v>1.0349999999999999</v>
      </c>
      <c r="S199" s="163">
        <v>1.0249999999999999</v>
      </c>
      <c r="T199" s="163">
        <v>1.02</v>
      </c>
      <c r="U199" s="163">
        <v>1.03</v>
      </c>
      <c r="V199" s="248">
        <f t="shared" si="6"/>
        <v>31648.655468556022</v>
      </c>
      <c r="W199" s="249">
        <v>1.2</v>
      </c>
      <c r="X199" s="250">
        <f t="shared" si="7"/>
        <v>37978.386562267224</v>
      </c>
      <c r="Y199" s="251">
        <f t="shared" si="8"/>
        <v>1898.9193281133612</v>
      </c>
      <c r="BP199" s="166"/>
      <c r="BQ199" s="174" t="s">
        <v>4563</v>
      </c>
    </row>
    <row r="200" spans="1:69" s="122" customFormat="1" ht="67.5" x14ac:dyDescent="0.25">
      <c r="A200" s="242" t="s">
        <v>397</v>
      </c>
      <c r="B200" s="243" t="s">
        <v>1791</v>
      </c>
      <c r="C200" s="368" t="s">
        <v>4155</v>
      </c>
      <c r="D200" s="368"/>
      <c r="E200" s="368"/>
      <c r="F200" s="242" t="s">
        <v>437</v>
      </c>
      <c r="G200" s="295">
        <v>600</v>
      </c>
      <c r="H200" s="171">
        <v>8.49</v>
      </c>
      <c r="I200" s="171"/>
      <c r="J200" s="171">
        <v>8.49</v>
      </c>
      <c r="K200" s="172" t="s">
        <v>42</v>
      </c>
      <c r="L200" s="171">
        <v>43605</v>
      </c>
      <c r="M200" s="171"/>
      <c r="N200" s="173"/>
      <c r="O200" s="171">
        <v>43605</v>
      </c>
      <c r="P200" s="163">
        <v>1.052</v>
      </c>
      <c r="Q200" s="163">
        <v>1.0209999999999999</v>
      </c>
      <c r="R200" s="163">
        <v>1.0349999999999999</v>
      </c>
      <c r="S200" s="163">
        <v>1.0249999999999999</v>
      </c>
      <c r="T200" s="163">
        <v>1.02</v>
      </c>
      <c r="U200" s="163">
        <v>1.03</v>
      </c>
      <c r="V200" s="248">
        <f t="shared" si="6"/>
        <v>52201.067507901244</v>
      </c>
      <c r="W200" s="249">
        <v>1.2</v>
      </c>
      <c r="X200" s="250">
        <f t="shared" si="7"/>
        <v>62641.281009481492</v>
      </c>
      <c r="Y200" s="251">
        <f t="shared" si="8"/>
        <v>104.40213501580249</v>
      </c>
      <c r="BP200" s="166"/>
      <c r="BQ200" s="174" t="s">
        <v>4155</v>
      </c>
    </row>
    <row r="201" spans="1:69" s="122" customFormat="1" ht="67.5" x14ac:dyDescent="0.25">
      <c r="A201" s="242" t="s">
        <v>399</v>
      </c>
      <c r="B201" s="243" t="s">
        <v>1776</v>
      </c>
      <c r="C201" s="368" t="s">
        <v>3231</v>
      </c>
      <c r="D201" s="368"/>
      <c r="E201" s="368"/>
      <c r="F201" s="242" t="s">
        <v>437</v>
      </c>
      <c r="G201" s="295">
        <v>4000</v>
      </c>
      <c r="H201" s="171">
        <v>4.17</v>
      </c>
      <c r="I201" s="171"/>
      <c r="J201" s="171">
        <v>4.17</v>
      </c>
      <c r="K201" s="172" t="s">
        <v>42</v>
      </c>
      <c r="L201" s="171">
        <v>142781</v>
      </c>
      <c r="M201" s="171"/>
      <c r="N201" s="173"/>
      <c r="O201" s="171">
        <v>142781</v>
      </c>
      <c r="P201" s="163">
        <v>1.052</v>
      </c>
      <c r="Q201" s="163">
        <v>1.0209999999999999</v>
      </c>
      <c r="R201" s="163">
        <v>1.0349999999999999</v>
      </c>
      <c r="S201" s="163">
        <v>1.0249999999999999</v>
      </c>
      <c r="T201" s="163">
        <v>1.02</v>
      </c>
      <c r="U201" s="163">
        <v>1.03</v>
      </c>
      <c r="V201" s="248">
        <f t="shared" si="6"/>
        <v>170928.11879017652</v>
      </c>
      <c r="W201" s="249">
        <v>1.2</v>
      </c>
      <c r="X201" s="250">
        <f t="shared" si="7"/>
        <v>205113.74254821183</v>
      </c>
      <c r="Y201" s="251">
        <f t="shared" si="8"/>
        <v>51.278435637052958</v>
      </c>
      <c r="BP201" s="166"/>
      <c r="BQ201" s="174" t="s">
        <v>3231</v>
      </c>
    </row>
    <row r="202" spans="1:69" s="122" customFormat="1" ht="67.5" x14ac:dyDescent="0.25">
      <c r="A202" s="242" t="s">
        <v>401</v>
      </c>
      <c r="B202" s="243" t="s">
        <v>1778</v>
      </c>
      <c r="C202" s="368" t="s">
        <v>3288</v>
      </c>
      <c r="D202" s="368"/>
      <c r="E202" s="368"/>
      <c r="F202" s="242" t="s">
        <v>437</v>
      </c>
      <c r="G202" s="295">
        <v>4000</v>
      </c>
      <c r="H202" s="171">
        <v>1.17</v>
      </c>
      <c r="I202" s="171"/>
      <c r="J202" s="171">
        <v>1.17</v>
      </c>
      <c r="K202" s="172" t="s">
        <v>42</v>
      </c>
      <c r="L202" s="171">
        <v>40061</v>
      </c>
      <c r="M202" s="171"/>
      <c r="N202" s="173"/>
      <c r="O202" s="171">
        <v>40061</v>
      </c>
      <c r="P202" s="163">
        <v>1.052</v>
      </c>
      <c r="Q202" s="163">
        <v>1.0209999999999999</v>
      </c>
      <c r="R202" s="163">
        <v>1.0349999999999999</v>
      </c>
      <c r="S202" s="163">
        <v>1.0249999999999999</v>
      </c>
      <c r="T202" s="163">
        <v>1.02</v>
      </c>
      <c r="U202" s="163">
        <v>1.03</v>
      </c>
      <c r="V202" s="248">
        <f t="shared" si="6"/>
        <v>47958.421406582544</v>
      </c>
      <c r="W202" s="249">
        <v>1.2</v>
      </c>
      <c r="X202" s="250">
        <f t="shared" si="7"/>
        <v>57550.105687899049</v>
      </c>
      <c r="Y202" s="251">
        <f t="shared" si="8"/>
        <v>14.387526421974762</v>
      </c>
      <c r="BP202" s="166"/>
      <c r="BQ202" s="174" t="s">
        <v>3288</v>
      </c>
    </row>
    <row r="203" spans="1:69" s="122" customFormat="1" ht="67.5" x14ac:dyDescent="0.25">
      <c r="A203" s="242" t="s">
        <v>403</v>
      </c>
      <c r="B203" s="243" t="s">
        <v>1780</v>
      </c>
      <c r="C203" s="368" t="s">
        <v>3233</v>
      </c>
      <c r="D203" s="368"/>
      <c r="E203" s="368"/>
      <c r="F203" s="242" t="s">
        <v>437</v>
      </c>
      <c r="G203" s="295">
        <v>4000</v>
      </c>
      <c r="H203" s="171">
        <v>0.34</v>
      </c>
      <c r="I203" s="171"/>
      <c r="J203" s="171">
        <v>0.34</v>
      </c>
      <c r="K203" s="172" t="s">
        <v>42</v>
      </c>
      <c r="L203" s="171">
        <v>11642</v>
      </c>
      <c r="M203" s="171"/>
      <c r="N203" s="173"/>
      <c r="O203" s="171">
        <v>11642</v>
      </c>
      <c r="P203" s="163">
        <v>1.052</v>
      </c>
      <c r="Q203" s="163">
        <v>1.0209999999999999</v>
      </c>
      <c r="R203" s="163">
        <v>1.0349999999999999</v>
      </c>
      <c r="S203" s="163">
        <v>1.0249999999999999</v>
      </c>
      <c r="T203" s="163">
        <v>1.02</v>
      </c>
      <c r="U203" s="163">
        <v>1.03</v>
      </c>
      <c r="V203" s="248">
        <f t="shared" si="6"/>
        <v>13937.04455743576</v>
      </c>
      <c r="W203" s="249">
        <v>1.2</v>
      </c>
      <c r="X203" s="250">
        <f t="shared" si="7"/>
        <v>16724.453468922911</v>
      </c>
      <c r="Y203" s="251">
        <f t="shared" si="8"/>
        <v>4.1811133672307275</v>
      </c>
      <c r="BP203" s="166"/>
      <c r="BQ203" s="174" t="s">
        <v>3233</v>
      </c>
    </row>
    <row r="204" spans="1:69" s="122" customFormat="1" ht="67.5" hidden="1" x14ac:dyDescent="0.25">
      <c r="A204" s="167" t="s">
        <v>405</v>
      </c>
      <c r="B204" s="168" t="s">
        <v>418</v>
      </c>
      <c r="C204" s="370" t="s">
        <v>419</v>
      </c>
      <c r="D204" s="370"/>
      <c r="E204" s="370"/>
      <c r="F204" s="167" t="s">
        <v>174</v>
      </c>
      <c r="G204" s="284">
        <v>6</v>
      </c>
      <c r="H204" s="171" t="s">
        <v>420</v>
      </c>
      <c r="I204" s="171" t="s">
        <v>421</v>
      </c>
      <c r="J204" s="171">
        <v>77.400000000000006</v>
      </c>
      <c r="K204" s="172" t="s">
        <v>42</v>
      </c>
      <c r="L204" s="171">
        <v>80134</v>
      </c>
      <c r="M204" s="171">
        <v>64423</v>
      </c>
      <c r="N204" s="173" t="s">
        <v>4564</v>
      </c>
      <c r="O204" s="171">
        <v>3975</v>
      </c>
      <c r="P204" s="163">
        <v>1.052</v>
      </c>
      <c r="Q204" s="163">
        <v>1.0209999999999999</v>
      </c>
      <c r="R204" s="163">
        <v>1.0349999999999999</v>
      </c>
      <c r="S204" s="163">
        <v>1.0249999999999999</v>
      </c>
      <c r="T204" s="163">
        <v>1.02</v>
      </c>
      <c r="U204" s="163">
        <v>1.03</v>
      </c>
      <c r="V204" s="123">
        <f t="shared" si="6"/>
        <v>4758.6112451303152</v>
      </c>
      <c r="W204" s="124">
        <v>1.2</v>
      </c>
      <c r="X204" s="125">
        <f t="shared" si="7"/>
        <v>5710.333494156378</v>
      </c>
      <c r="Y204" s="126">
        <f t="shared" si="8"/>
        <v>951.72224902606297</v>
      </c>
      <c r="BP204" s="166"/>
      <c r="BQ204" s="174" t="s">
        <v>419</v>
      </c>
    </row>
    <row r="205" spans="1:69" s="122" customFormat="1" ht="18.75" hidden="1" x14ac:dyDescent="0.25">
      <c r="A205" s="175"/>
      <c r="B205" s="176"/>
      <c r="C205" s="177" t="s">
        <v>4565</v>
      </c>
      <c r="D205" s="178"/>
      <c r="E205" s="178"/>
      <c r="F205" s="178"/>
      <c r="G205" s="179"/>
      <c r="H205" s="178"/>
      <c r="I205" s="178"/>
      <c r="J205" s="178"/>
      <c r="K205" s="178"/>
      <c r="L205" s="178"/>
      <c r="M205" s="178"/>
      <c r="N205" s="178"/>
      <c r="O205" s="180"/>
      <c r="P205" s="163"/>
      <c r="Q205" s="163"/>
      <c r="R205" s="163"/>
      <c r="S205" s="163"/>
      <c r="T205" s="163"/>
      <c r="U205" s="163"/>
      <c r="V205" s="123"/>
      <c r="W205" s="124"/>
      <c r="X205" s="125"/>
      <c r="Y205" s="126"/>
      <c r="BP205" s="166"/>
      <c r="BQ205" s="174"/>
    </row>
    <row r="206" spans="1:69" s="122" customFormat="1" ht="18.75" hidden="1" x14ac:dyDescent="0.25">
      <c r="A206" s="181"/>
      <c r="B206" s="182"/>
      <c r="C206" s="182"/>
      <c r="D206" s="182"/>
      <c r="E206" s="183" t="s">
        <v>4566</v>
      </c>
      <c r="F206" s="183"/>
      <c r="G206" s="283"/>
      <c r="H206" s="186"/>
      <c r="I206" s="140"/>
      <c r="J206" s="140"/>
      <c r="K206" s="140"/>
      <c r="L206" s="187">
        <v>62528</v>
      </c>
      <c r="M206" s="188"/>
      <c r="N206" s="188"/>
      <c r="O206" s="189"/>
      <c r="P206" s="163"/>
      <c r="Q206" s="163"/>
      <c r="R206" s="163"/>
      <c r="S206" s="163"/>
      <c r="T206" s="163"/>
      <c r="U206" s="163"/>
      <c r="V206" s="123"/>
      <c r="W206" s="124"/>
      <c r="X206" s="125"/>
      <c r="Y206" s="126"/>
      <c r="BP206" s="166"/>
      <c r="BQ206" s="174"/>
    </row>
    <row r="207" spans="1:69" s="122" customFormat="1" ht="18.75" hidden="1" x14ac:dyDescent="0.25">
      <c r="A207" s="181"/>
      <c r="B207" s="182"/>
      <c r="C207" s="182"/>
      <c r="D207" s="182"/>
      <c r="E207" s="183" t="s">
        <v>4567</v>
      </c>
      <c r="F207" s="183"/>
      <c r="G207" s="283"/>
      <c r="H207" s="186"/>
      <c r="I207" s="140"/>
      <c r="J207" s="140"/>
      <c r="K207" s="140"/>
      <c r="L207" s="187">
        <v>32876</v>
      </c>
      <c r="M207" s="188"/>
      <c r="N207" s="188"/>
      <c r="O207" s="189"/>
      <c r="P207" s="163"/>
      <c r="Q207" s="163"/>
      <c r="R207" s="163"/>
      <c r="S207" s="163"/>
      <c r="T207" s="163"/>
      <c r="U207" s="163"/>
      <c r="V207" s="123"/>
      <c r="W207" s="124"/>
      <c r="X207" s="125"/>
      <c r="Y207" s="126"/>
      <c r="BP207" s="166"/>
      <c r="BQ207" s="174"/>
    </row>
    <row r="208" spans="1:69" s="122" customFormat="1" ht="18.75" hidden="1" x14ac:dyDescent="0.25">
      <c r="A208" s="181"/>
      <c r="B208" s="182"/>
      <c r="C208" s="182"/>
      <c r="D208" s="182"/>
      <c r="E208" s="183" t="s">
        <v>47</v>
      </c>
      <c r="F208" s="183"/>
      <c r="G208" s="283"/>
      <c r="H208" s="186"/>
      <c r="I208" s="140"/>
      <c r="J208" s="140"/>
      <c r="K208" s="140"/>
      <c r="L208" s="187">
        <v>175538</v>
      </c>
      <c r="M208" s="188"/>
      <c r="N208" s="188"/>
      <c r="O208" s="189"/>
      <c r="P208" s="163"/>
      <c r="Q208" s="163"/>
      <c r="R208" s="163"/>
      <c r="S208" s="163"/>
      <c r="T208" s="163"/>
      <c r="U208" s="163"/>
      <c r="V208" s="123"/>
      <c r="W208" s="124"/>
      <c r="X208" s="125"/>
      <c r="Y208" s="126"/>
      <c r="BP208" s="166"/>
      <c r="BQ208" s="174"/>
    </row>
    <row r="209" spans="1:69" s="122" customFormat="1" ht="67.5" x14ac:dyDescent="0.25">
      <c r="A209" s="242" t="s">
        <v>407</v>
      </c>
      <c r="B209" s="243" t="s">
        <v>1734</v>
      </c>
      <c r="C209" s="368" t="s">
        <v>4568</v>
      </c>
      <c r="D209" s="368"/>
      <c r="E209" s="368"/>
      <c r="F209" s="242" t="s">
        <v>437</v>
      </c>
      <c r="G209" s="295">
        <v>300</v>
      </c>
      <c r="H209" s="171">
        <v>231.34</v>
      </c>
      <c r="I209" s="171"/>
      <c r="J209" s="171">
        <v>231.34</v>
      </c>
      <c r="K209" s="172" t="s">
        <v>42</v>
      </c>
      <c r="L209" s="171">
        <v>594081</v>
      </c>
      <c r="M209" s="171"/>
      <c r="N209" s="173"/>
      <c r="O209" s="171">
        <v>594081</v>
      </c>
      <c r="P209" s="163">
        <v>1.052</v>
      </c>
      <c r="Q209" s="163">
        <v>1.0209999999999999</v>
      </c>
      <c r="R209" s="163">
        <v>1.0349999999999999</v>
      </c>
      <c r="S209" s="163">
        <v>1.0249999999999999</v>
      </c>
      <c r="T209" s="163">
        <v>1.02</v>
      </c>
      <c r="U209" s="163">
        <v>1.03</v>
      </c>
      <c r="V209" s="248">
        <f t="shared" si="6"/>
        <v>711195.10116182733</v>
      </c>
      <c r="W209" s="249">
        <v>1.2</v>
      </c>
      <c r="X209" s="250">
        <f t="shared" si="7"/>
        <v>853434.1213941928</v>
      </c>
      <c r="Y209" s="251">
        <f t="shared" si="8"/>
        <v>2844.7804046473093</v>
      </c>
      <c r="BP209" s="166"/>
      <c r="BQ209" s="174" t="s">
        <v>4568</v>
      </c>
    </row>
    <row r="210" spans="1:69" s="122" customFormat="1" ht="67.5" x14ac:dyDescent="0.25">
      <c r="A210" s="242" t="s">
        <v>409</v>
      </c>
      <c r="B210" s="243" t="s">
        <v>1734</v>
      </c>
      <c r="C210" s="368" t="s">
        <v>3677</v>
      </c>
      <c r="D210" s="368"/>
      <c r="E210" s="368"/>
      <c r="F210" s="242" t="s">
        <v>437</v>
      </c>
      <c r="G210" s="295">
        <v>300</v>
      </c>
      <c r="H210" s="171">
        <v>639.78</v>
      </c>
      <c r="I210" s="171"/>
      <c r="J210" s="171">
        <v>639.78</v>
      </c>
      <c r="K210" s="172" t="s">
        <v>42</v>
      </c>
      <c r="L210" s="171">
        <v>1642955</v>
      </c>
      <c r="M210" s="171"/>
      <c r="N210" s="173"/>
      <c r="O210" s="171">
        <v>1642955</v>
      </c>
      <c r="P210" s="163">
        <v>1.052</v>
      </c>
      <c r="Q210" s="163">
        <v>1.0209999999999999</v>
      </c>
      <c r="R210" s="163">
        <v>1.0349999999999999</v>
      </c>
      <c r="S210" s="163">
        <v>1.0249999999999999</v>
      </c>
      <c r="T210" s="163">
        <v>1.02</v>
      </c>
      <c r="U210" s="163">
        <v>1.03</v>
      </c>
      <c r="V210" s="248">
        <f t="shared" si="6"/>
        <v>1966838.7769164979</v>
      </c>
      <c r="W210" s="249">
        <v>1.2</v>
      </c>
      <c r="X210" s="250">
        <f t="shared" si="7"/>
        <v>2360206.5322997975</v>
      </c>
      <c r="Y210" s="251">
        <f t="shared" si="8"/>
        <v>7867.3551076659915</v>
      </c>
      <c r="BP210" s="166"/>
      <c r="BQ210" s="174" t="s">
        <v>3677</v>
      </c>
    </row>
    <row r="211" spans="1:69" s="122" customFormat="1" ht="67.5" x14ac:dyDescent="0.25">
      <c r="A211" s="242" t="s">
        <v>411</v>
      </c>
      <c r="B211" s="243" t="s">
        <v>4569</v>
      </c>
      <c r="C211" s="368" t="s">
        <v>4570</v>
      </c>
      <c r="D211" s="368"/>
      <c r="E211" s="368"/>
      <c r="F211" s="242" t="s">
        <v>437</v>
      </c>
      <c r="G211" s="295">
        <v>600</v>
      </c>
      <c r="H211" s="171">
        <v>16.28</v>
      </c>
      <c r="I211" s="171"/>
      <c r="J211" s="171">
        <v>16.28</v>
      </c>
      <c r="K211" s="172" t="s">
        <v>42</v>
      </c>
      <c r="L211" s="171">
        <v>83614</v>
      </c>
      <c r="M211" s="171"/>
      <c r="N211" s="173"/>
      <c r="O211" s="171">
        <v>83614</v>
      </c>
      <c r="P211" s="163">
        <v>1.052</v>
      </c>
      <c r="Q211" s="163">
        <v>1.0209999999999999</v>
      </c>
      <c r="R211" s="163">
        <v>1.0349999999999999</v>
      </c>
      <c r="S211" s="163">
        <v>1.0249999999999999</v>
      </c>
      <c r="T211" s="163">
        <v>1.02</v>
      </c>
      <c r="U211" s="163">
        <v>1.03</v>
      </c>
      <c r="V211" s="248">
        <f t="shared" si="6"/>
        <v>100097.23789945315</v>
      </c>
      <c r="W211" s="249">
        <v>1.2</v>
      </c>
      <c r="X211" s="250">
        <f t="shared" si="7"/>
        <v>120116.68547934377</v>
      </c>
      <c r="Y211" s="251">
        <f t="shared" si="8"/>
        <v>200.19447579890627</v>
      </c>
      <c r="BP211" s="166"/>
      <c r="BQ211" s="174" t="s">
        <v>4570</v>
      </c>
    </row>
    <row r="212" spans="1:69" s="122" customFormat="1" ht="67.5" x14ac:dyDescent="0.25">
      <c r="A212" s="242" t="s">
        <v>413</v>
      </c>
      <c r="B212" s="243" t="s">
        <v>4571</v>
      </c>
      <c r="C212" s="368" t="s">
        <v>3246</v>
      </c>
      <c r="D212" s="368"/>
      <c r="E212" s="368"/>
      <c r="F212" s="242" t="s">
        <v>437</v>
      </c>
      <c r="G212" s="295">
        <v>600</v>
      </c>
      <c r="H212" s="171">
        <v>101.3</v>
      </c>
      <c r="I212" s="171"/>
      <c r="J212" s="171">
        <v>101.3</v>
      </c>
      <c r="K212" s="172" t="s">
        <v>42</v>
      </c>
      <c r="L212" s="171">
        <v>520277</v>
      </c>
      <c r="M212" s="171"/>
      <c r="N212" s="173"/>
      <c r="O212" s="171">
        <v>520277</v>
      </c>
      <c r="P212" s="163">
        <v>1.052</v>
      </c>
      <c r="Q212" s="163">
        <v>1.0209999999999999</v>
      </c>
      <c r="R212" s="163">
        <v>1.0349999999999999</v>
      </c>
      <c r="S212" s="163">
        <v>1.0249999999999999</v>
      </c>
      <c r="T212" s="163">
        <v>1.02</v>
      </c>
      <c r="U212" s="163">
        <v>1.03</v>
      </c>
      <c r="V212" s="248">
        <f t="shared" si="6"/>
        <v>622841.75667488447</v>
      </c>
      <c r="W212" s="249">
        <v>1.2</v>
      </c>
      <c r="X212" s="250">
        <f t="shared" si="7"/>
        <v>747410.10800986132</v>
      </c>
      <c r="Y212" s="251">
        <f t="shared" si="8"/>
        <v>1245.6835133497689</v>
      </c>
      <c r="BP212" s="166"/>
      <c r="BQ212" s="174" t="s">
        <v>3246</v>
      </c>
    </row>
    <row r="213" spans="1:69" s="122" customFormat="1" ht="67.5" x14ac:dyDescent="0.25">
      <c r="A213" s="242" t="s">
        <v>415</v>
      </c>
      <c r="B213" s="243" t="s">
        <v>1778</v>
      </c>
      <c r="C213" s="368" t="s">
        <v>3247</v>
      </c>
      <c r="D213" s="368"/>
      <c r="E213" s="368"/>
      <c r="F213" s="242" t="s">
        <v>437</v>
      </c>
      <c r="G213" s="295">
        <v>600</v>
      </c>
      <c r="H213" s="171">
        <v>92.59</v>
      </c>
      <c r="I213" s="171"/>
      <c r="J213" s="171">
        <v>92.59</v>
      </c>
      <c r="K213" s="172" t="s">
        <v>42</v>
      </c>
      <c r="L213" s="171">
        <v>475542</v>
      </c>
      <c r="M213" s="171"/>
      <c r="N213" s="173"/>
      <c r="O213" s="171">
        <v>475542</v>
      </c>
      <c r="P213" s="163">
        <v>1.052</v>
      </c>
      <c r="Q213" s="163">
        <v>1.0209999999999999</v>
      </c>
      <c r="R213" s="163">
        <v>1.0349999999999999</v>
      </c>
      <c r="S213" s="163">
        <v>1.0249999999999999</v>
      </c>
      <c r="T213" s="163">
        <v>1.02</v>
      </c>
      <c r="U213" s="163">
        <v>1.03</v>
      </c>
      <c r="V213" s="248">
        <f t="shared" si="6"/>
        <v>569287.92672497127</v>
      </c>
      <c r="W213" s="249">
        <v>1.2</v>
      </c>
      <c r="X213" s="250">
        <f t="shared" si="7"/>
        <v>683145.51206996548</v>
      </c>
      <c r="Y213" s="251">
        <f t="shared" si="8"/>
        <v>1138.5758534499425</v>
      </c>
      <c r="BP213" s="166"/>
      <c r="BQ213" s="174" t="s">
        <v>3247</v>
      </c>
    </row>
    <row r="214" spans="1:69" s="122" customFormat="1" ht="67.5" x14ac:dyDescent="0.25">
      <c r="A214" s="242" t="s">
        <v>417</v>
      </c>
      <c r="B214" s="243" t="s">
        <v>1801</v>
      </c>
      <c r="C214" s="368" t="s">
        <v>3248</v>
      </c>
      <c r="D214" s="368"/>
      <c r="E214" s="368"/>
      <c r="F214" s="242" t="s">
        <v>437</v>
      </c>
      <c r="G214" s="295">
        <v>600</v>
      </c>
      <c r="H214" s="171">
        <v>40.64</v>
      </c>
      <c r="I214" s="171"/>
      <c r="J214" s="171">
        <v>40.64</v>
      </c>
      <c r="K214" s="172" t="s">
        <v>42</v>
      </c>
      <c r="L214" s="171">
        <v>208727</v>
      </c>
      <c r="M214" s="171"/>
      <c r="N214" s="173"/>
      <c r="O214" s="171">
        <v>208727</v>
      </c>
      <c r="P214" s="163">
        <v>1.052</v>
      </c>
      <c r="Q214" s="163">
        <v>1.0209999999999999</v>
      </c>
      <c r="R214" s="163">
        <v>1.0349999999999999</v>
      </c>
      <c r="S214" s="163">
        <v>1.0249999999999999</v>
      </c>
      <c r="T214" s="163">
        <v>1.02</v>
      </c>
      <c r="U214" s="163">
        <v>1.03</v>
      </c>
      <c r="V214" s="248">
        <f t="shared" si="6"/>
        <v>249874.37719806682</v>
      </c>
      <c r="W214" s="249">
        <v>1.2</v>
      </c>
      <c r="X214" s="250">
        <f t="shared" si="7"/>
        <v>299849.25263768015</v>
      </c>
      <c r="Y214" s="251">
        <f t="shared" si="8"/>
        <v>499.74875439613356</v>
      </c>
      <c r="BP214" s="166"/>
      <c r="BQ214" s="174" t="s">
        <v>3248</v>
      </c>
    </row>
    <row r="215" spans="1:69" s="122" customFormat="1" ht="67.5" x14ac:dyDescent="0.25">
      <c r="A215" s="242" t="s">
        <v>426</v>
      </c>
      <c r="B215" s="243" t="s">
        <v>1778</v>
      </c>
      <c r="C215" s="368" t="s">
        <v>1822</v>
      </c>
      <c r="D215" s="368"/>
      <c r="E215" s="368"/>
      <c r="F215" s="242" t="s">
        <v>437</v>
      </c>
      <c r="G215" s="295">
        <v>600</v>
      </c>
      <c r="H215" s="171">
        <v>85.17</v>
      </c>
      <c r="I215" s="171"/>
      <c r="J215" s="171">
        <v>85.17</v>
      </c>
      <c r="K215" s="172" t="s">
        <v>42</v>
      </c>
      <c r="L215" s="171">
        <v>437433</v>
      </c>
      <c r="M215" s="171"/>
      <c r="N215" s="173"/>
      <c r="O215" s="171">
        <v>437433</v>
      </c>
      <c r="P215" s="163">
        <v>1.052</v>
      </c>
      <c r="Q215" s="163">
        <v>1.0209999999999999</v>
      </c>
      <c r="R215" s="163">
        <v>1.0349999999999999</v>
      </c>
      <c r="S215" s="163">
        <v>1.0249999999999999</v>
      </c>
      <c r="T215" s="163">
        <v>1.02</v>
      </c>
      <c r="U215" s="163">
        <v>1.03</v>
      </c>
      <c r="V215" s="248">
        <f t="shared" si="6"/>
        <v>523666.31265184644</v>
      </c>
      <c r="W215" s="249">
        <v>1.2</v>
      </c>
      <c r="X215" s="250">
        <f t="shared" si="7"/>
        <v>628399.57518221566</v>
      </c>
      <c r="Y215" s="251">
        <f t="shared" si="8"/>
        <v>1047.3326253036928</v>
      </c>
      <c r="BP215" s="166"/>
      <c r="BQ215" s="174" t="s">
        <v>1822</v>
      </c>
    </row>
    <row r="216" spans="1:69" s="122" customFormat="1" ht="67.5" x14ac:dyDescent="0.25">
      <c r="A216" s="242" t="s">
        <v>428</v>
      </c>
      <c r="B216" s="243" t="s">
        <v>1778</v>
      </c>
      <c r="C216" s="368" t="s">
        <v>3296</v>
      </c>
      <c r="D216" s="368"/>
      <c r="E216" s="368"/>
      <c r="F216" s="242" t="s">
        <v>437</v>
      </c>
      <c r="G216" s="295">
        <v>2400</v>
      </c>
      <c r="H216" s="171">
        <v>6.23</v>
      </c>
      <c r="I216" s="171"/>
      <c r="J216" s="171">
        <v>6.23</v>
      </c>
      <c r="K216" s="172" t="s">
        <v>42</v>
      </c>
      <c r="L216" s="171">
        <v>127989</v>
      </c>
      <c r="M216" s="171"/>
      <c r="N216" s="173"/>
      <c r="O216" s="171">
        <v>127989</v>
      </c>
      <c r="P216" s="163">
        <v>1.052</v>
      </c>
      <c r="Q216" s="163">
        <v>1.0209999999999999</v>
      </c>
      <c r="R216" s="163">
        <v>1.0349999999999999</v>
      </c>
      <c r="S216" s="163">
        <v>1.0249999999999999</v>
      </c>
      <c r="T216" s="163">
        <v>1.02</v>
      </c>
      <c r="U216" s="163">
        <v>1.03</v>
      </c>
      <c r="V216" s="248">
        <f t="shared" si="6"/>
        <v>153220.09928376958</v>
      </c>
      <c r="W216" s="249">
        <v>1.2</v>
      </c>
      <c r="X216" s="250">
        <f t="shared" si="7"/>
        <v>183864.11914052349</v>
      </c>
      <c r="Y216" s="251">
        <f t="shared" si="8"/>
        <v>76.610049641884785</v>
      </c>
      <c r="BP216" s="166"/>
      <c r="BQ216" s="174" t="s">
        <v>3296</v>
      </c>
    </row>
    <row r="217" spans="1:69" s="122" customFormat="1" ht="67.5" x14ac:dyDescent="0.25">
      <c r="A217" s="242" t="s">
        <v>434</v>
      </c>
      <c r="B217" s="243" t="s">
        <v>1780</v>
      </c>
      <c r="C217" s="368" t="s">
        <v>4572</v>
      </c>
      <c r="D217" s="368"/>
      <c r="E217" s="368"/>
      <c r="F217" s="242" t="s">
        <v>437</v>
      </c>
      <c r="G217" s="295">
        <v>2400</v>
      </c>
      <c r="H217" s="171">
        <v>2.63</v>
      </c>
      <c r="I217" s="171"/>
      <c r="J217" s="171">
        <v>2.63</v>
      </c>
      <c r="K217" s="172" t="s">
        <v>42</v>
      </c>
      <c r="L217" s="171">
        <v>54031</v>
      </c>
      <c r="M217" s="171"/>
      <c r="N217" s="173"/>
      <c r="O217" s="171">
        <v>54031</v>
      </c>
      <c r="P217" s="163">
        <v>1.052</v>
      </c>
      <c r="Q217" s="163">
        <v>1.0209999999999999</v>
      </c>
      <c r="R217" s="163">
        <v>1.0349999999999999</v>
      </c>
      <c r="S217" s="163">
        <v>1.0249999999999999</v>
      </c>
      <c r="T217" s="163">
        <v>1.02</v>
      </c>
      <c r="U217" s="163">
        <v>1.03</v>
      </c>
      <c r="V217" s="248">
        <f t="shared" si="6"/>
        <v>64682.396021543682</v>
      </c>
      <c r="W217" s="249">
        <v>1.2</v>
      </c>
      <c r="X217" s="250">
        <f t="shared" si="7"/>
        <v>77618.875225852418</v>
      </c>
      <c r="Y217" s="251">
        <f t="shared" si="8"/>
        <v>32.341198010771841</v>
      </c>
      <c r="BP217" s="166"/>
      <c r="BQ217" s="174" t="s">
        <v>4572</v>
      </c>
    </row>
    <row r="218" spans="1:69" s="122" customFormat="1" ht="67.5" hidden="1" x14ac:dyDescent="0.25">
      <c r="A218" s="167" t="s">
        <v>438</v>
      </c>
      <c r="B218" s="168" t="s">
        <v>418</v>
      </c>
      <c r="C218" s="370" t="s">
        <v>419</v>
      </c>
      <c r="D218" s="370"/>
      <c r="E218" s="370"/>
      <c r="F218" s="167" t="s">
        <v>174</v>
      </c>
      <c r="G218" s="282">
        <v>0.74</v>
      </c>
      <c r="H218" s="171" t="s">
        <v>420</v>
      </c>
      <c r="I218" s="171" t="s">
        <v>421</v>
      </c>
      <c r="J218" s="171">
        <v>77.400000000000006</v>
      </c>
      <c r="K218" s="172" t="s">
        <v>42</v>
      </c>
      <c r="L218" s="171">
        <v>9883</v>
      </c>
      <c r="M218" s="171">
        <v>7946</v>
      </c>
      <c r="N218" s="173" t="s">
        <v>4573</v>
      </c>
      <c r="O218" s="171">
        <v>490</v>
      </c>
      <c r="P218" s="163">
        <v>1.052</v>
      </c>
      <c r="Q218" s="163">
        <v>1.0209999999999999</v>
      </c>
      <c r="R218" s="163">
        <v>1.0349999999999999</v>
      </c>
      <c r="S218" s="163">
        <v>1.0249999999999999</v>
      </c>
      <c r="T218" s="163">
        <v>1.02</v>
      </c>
      <c r="U218" s="163">
        <v>1.03</v>
      </c>
      <c r="V218" s="123">
        <f t="shared" si="6"/>
        <v>586.59610317329691</v>
      </c>
      <c r="W218" s="124">
        <v>1.2</v>
      </c>
      <c r="X218" s="125">
        <f t="shared" si="7"/>
        <v>703.91532380795627</v>
      </c>
      <c r="Y218" s="126">
        <f t="shared" si="8"/>
        <v>951.23692406480575</v>
      </c>
      <c r="BP218" s="166"/>
      <c r="BQ218" s="174" t="s">
        <v>419</v>
      </c>
    </row>
    <row r="219" spans="1:69" s="122" customFormat="1" ht="18.75" hidden="1" x14ac:dyDescent="0.25">
      <c r="A219" s="175"/>
      <c r="B219" s="176"/>
      <c r="C219" s="177" t="s">
        <v>4574</v>
      </c>
      <c r="D219" s="178"/>
      <c r="E219" s="178"/>
      <c r="F219" s="178"/>
      <c r="G219" s="179"/>
      <c r="H219" s="178"/>
      <c r="I219" s="178"/>
      <c r="J219" s="178"/>
      <c r="K219" s="178"/>
      <c r="L219" s="178"/>
      <c r="M219" s="178"/>
      <c r="N219" s="178"/>
      <c r="O219" s="180"/>
      <c r="P219" s="163"/>
      <c r="Q219" s="163"/>
      <c r="R219" s="163"/>
      <c r="S219" s="163"/>
      <c r="T219" s="163"/>
      <c r="U219" s="163"/>
      <c r="V219" s="123"/>
      <c r="W219" s="124"/>
      <c r="X219" s="125"/>
      <c r="Y219" s="126"/>
      <c r="BP219" s="166"/>
      <c r="BQ219" s="174"/>
    </row>
    <row r="220" spans="1:69" s="122" customFormat="1" ht="18.75" hidden="1" x14ac:dyDescent="0.25">
      <c r="A220" s="181"/>
      <c r="B220" s="182"/>
      <c r="C220" s="182"/>
      <c r="D220" s="182"/>
      <c r="E220" s="183" t="s">
        <v>4575</v>
      </c>
      <c r="F220" s="183"/>
      <c r="G220" s="283"/>
      <c r="H220" s="186"/>
      <c r="I220" s="140"/>
      <c r="J220" s="140"/>
      <c r="K220" s="140"/>
      <c r="L220" s="187">
        <v>7712</v>
      </c>
      <c r="M220" s="188"/>
      <c r="N220" s="188"/>
      <c r="O220" s="189"/>
      <c r="P220" s="163"/>
      <c r="Q220" s="163"/>
      <c r="R220" s="163"/>
      <c r="S220" s="163"/>
      <c r="T220" s="163"/>
      <c r="U220" s="163"/>
      <c r="V220" s="123"/>
      <c r="W220" s="124"/>
      <c r="X220" s="125"/>
      <c r="Y220" s="126"/>
      <c r="BP220" s="166"/>
      <c r="BQ220" s="174"/>
    </row>
    <row r="221" spans="1:69" s="122" customFormat="1" ht="18.75" hidden="1" x14ac:dyDescent="0.25">
      <c r="A221" s="181"/>
      <c r="B221" s="182"/>
      <c r="C221" s="182"/>
      <c r="D221" s="182"/>
      <c r="E221" s="183" t="s">
        <v>4576</v>
      </c>
      <c r="F221" s="183"/>
      <c r="G221" s="283"/>
      <c r="H221" s="186"/>
      <c r="I221" s="140"/>
      <c r="J221" s="140"/>
      <c r="K221" s="140"/>
      <c r="L221" s="187">
        <v>4055</v>
      </c>
      <c r="M221" s="188"/>
      <c r="N221" s="188"/>
      <c r="O221" s="189"/>
      <c r="P221" s="163"/>
      <c r="Q221" s="163"/>
      <c r="R221" s="163"/>
      <c r="S221" s="163"/>
      <c r="T221" s="163"/>
      <c r="U221" s="163"/>
      <c r="V221" s="123"/>
      <c r="W221" s="124"/>
      <c r="X221" s="125"/>
      <c r="Y221" s="126"/>
      <c r="BP221" s="166"/>
      <c r="BQ221" s="174"/>
    </row>
    <row r="222" spans="1:69" s="122" customFormat="1" ht="18.75" hidden="1" x14ac:dyDescent="0.25">
      <c r="A222" s="181"/>
      <c r="B222" s="182"/>
      <c r="C222" s="182"/>
      <c r="D222" s="182"/>
      <c r="E222" s="183" t="s">
        <v>47</v>
      </c>
      <c r="F222" s="183"/>
      <c r="G222" s="283"/>
      <c r="H222" s="186"/>
      <c r="I222" s="140"/>
      <c r="J222" s="140"/>
      <c r="K222" s="140"/>
      <c r="L222" s="187">
        <v>21650</v>
      </c>
      <c r="M222" s="188"/>
      <c r="N222" s="188"/>
      <c r="O222" s="189"/>
      <c r="P222" s="163"/>
      <c r="Q222" s="163"/>
      <c r="R222" s="163"/>
      <c r="S222" s="163"/>
      <c r="T222" s="163"/>
      <c r="U222" s="163"/>
      <c r="V222" s="123"/>
      <c r="W222" s="124"/>
      <c r="X222" s="125"/>
      <c r="Y222" s="126"/>
      <c r="BP222" s="166"/>
      <c r="BQ222" s="174"/>
    </row>
    <row r="223" spans="1:69" s="122" customFormat="1" ht="67.5" x14ac:dyDescent="0.25">
      <c r="A223" s="242" t="s">
        <v>1457</v>
      </c>
      <c r="B223" s="243" t="s">
        <v>1734</v>
      </c>
      <c r="C223" s="368" t="s">
        <v>3244</v>
      </c>
      <c r="D223" s="368"/>
      <c r="E223" s="368"/>
      <c r="F223" s="242" t="s">
        <v>437</v>
      </c>
      <c r="G223" s="295">
        <v>74</v>
      </c>
      <c r="H223" s="171">
        <v>639.78</v>
      </c>
      <c r="I223" s="171"/>
      <c r="J223" s="171">
        <v>639.78</v>
      </c>
      <c r="K223" s="172" t="s">
        <v>42</v>
      </c>
      <c r="L223" s="171">
        <v>405262</v>
      </c>
      <c r="M223" s="171"/>
      <c r="N223" s="173"/>
      <c r="O223" s="171">
        <v>405262</v>
      </c>
      <c r="P223" s="163">
        <v>1.052</v>
      </c>
      <c r="Q223" s="163">
        <v>1.0209999999999999</v>
      </c>
      <c r="R223" s="163">
        <v>1.0349999999999999</v>
      </c>
      <c r="S223" s="163">
        <v>1.0249999999999999</v>
      </c>
      <c r="T223" s="163">
        <v>1.02</v>
      </c>
      <c r="U223" s="163">
        <v>1.03</v>
      </c>
      <c r="V223" s="248">
        <f t="shared" ref="V223:V286" si="9">O223*P223*Q223*R223*S223*T223*U223</f>
        <v>485153.28564125852</v>
      </c>
      <c r="W223" s="249">
        <v>1.2</v>
      </c>
      <c r="X223" s="250">
        <f t="shared" ref="X223:X286" si="10">V223*W223</f>
        <v>582183.94276951021</v>
      </c>
      <c r="Y223" s="251">
        <f t="shared" ref="Y223:Y286" si="11">X223/G223</f>
        <v>7867.3505779663537</v>
      </c>
      <c r="BP223" s="166"/>
      <c r="BQ223" s="174" t="s">
        <v>3244</v>
      </c>
    </row>
    <row r="224" spans="1:69" s="122" customFormat="1" ht="67.5" x14ac:dyDescent="0.25">
      <c r="A224" s="242" t="s">
        <v>450</v>
      </c>
      <c r="B224" s="243" t="s">
        <v>4569</v>
      </c>
      <c r="C224" s="368" t="s">
        <v>3246</v>
      </c>
      <c r="D224" s="368"/>
      <c r="E224" s="368"/>
      <c r="F224" s="242" t="s">
        <v>437</v>
      </c>
      <c r="G224" s="295">
        <v>148</v>
      </c>
      <c r="H224" s="171">
        <v>101.3</v>
      </c>
      <c r="I224" s="171"/>
      <c r="J224" s="171">
        <v>101.3</v>
      </c>
      <c r="K224" s="172" t="s">
        <v>42</v>
      </c>
      <c r="L224" s="171">
        <v>128335</v>
      </c>
      <c r="M224" s="171"/>
      <c r="N224" s="173"/>
      <c r="O224" s="171">
        <v>128335</v>
      </c>
      <c r="P224" s="163">
        <v>1.052</v>
      </c>
      <c r="Q224" s="163">
        <v>1.0209999999999999</v>
      </c>
      <c r="R224" s="163">
        <v>1.0349999999999999</v>
      </c>
      <c r="S224" s="163">
        <v>1.0249999999999999</v>
      </c>
      <c r="T224" s="163">
        <v>1.02</v>
      </c>
      <c r="U224" s="163">
        <v>1.03</v>
      </c>
      <c r="V224" s="248">
        <f t="shared" si="9"/>
        <v>153634.3079607042</v>
      </c>
      <c r="W224" s="249">
        <v>1.2</v>
      </c>
      <c r="X224" s="250">
        <f t="shared" si="10"/>
        <v>184361.16955284504</v>
      </c>
      <c r="Y224" s="251">
        <f t="shared" si="11"/>
        <v>1245.6835780597637</v>
      </c>
      <c r="BP224" s="166"/>
      <c r="BQ224" s="174" t="s">
        <v>3246</v>
      </c>
    </row>
    <row r="225" spans="1:69" s="122" customFormat="1" ht="67.5" x14ac:dyDescent="0.25">
      <c r="A225" s="242" t="s">
        <v>1708</v>
      </c>
      <c r="B225" s="243" t="s">
        <v>1778</v>
      </c>
      <c r="C225" s="368" t="s">
        <v>3247</v>
      </c>
      <c r="D225" s="368"/>
      <c r="E225" s="368"/>
      <c r="F225" s="242" t="s">
        <v>437</v>
      </c>
      <c r="G225" s="295">
        <v>148</v>
      </c>
      <c r="H225" s="171">
        <v>92.59</v>
      </c>
      <c r="I225" s="171"/>
      <c r="J225" s="171">
        <v>92.59</v>
      </c>
      <c r="K225" s="172" t="s">
        <v>42</v>
      </c>
      <c r="L225" s="171">
        <v>117300</v>
      </c>
      <c r="M225" s="171"/>
      <c r="N225" s="173"/>
      <c r="O225" s="171">
        <v>117300</v>
      </c>
      <c r="P225" s="163">
        <v>1.052</v>
      </c>
      <c r="Q225" s="163">
        <v>1.0209999999999999</v>
      </c>
      <c r="R225" s="163">
        <v>1.0349999999999999</v>
      </c>
      <c r="S225" s="163">
        <v>1.0249999999999999</v>
      </c>
      <c r="T225" s="163">
        <v>1.02</v>
      </c>
      <c r="U225" s="163">
        <v>1.03</v>
      </c>
      <c r="V225" s="248">
        <f t="shared" si="9"/>
        <v>140423.92429026068</v>
      </c>
      <c r="W225" s="249">
        <v>1.2</v>
      </c>
      <c r="X225" s="250">
        <f t="shared" si="10"/>
        <v>168508.7091483128</v>
      </c>
      <c r="Y225" s="251">
        <f t="shared" si="11"/>
        <v>1138.5723591102217</v>
      </c>
      <c r="BP225" s="166"/>
      <c r="BQ225" s="174" t="s">
        <v>3247</v>
      </c>
    </row>
    <row r="226" spans="1:69" s="122" customFormat="1" ht="67.5" x14ac:dyDescent="0.25">
      <c r="A226" s="242" t="s">
        <v>462</v>
      </c>
      <c r="B226" s="243" t="s">
        <v>1801</v>
      </c>
      <c r="C226" s="368" t="s">
        <v>3248</v>
      </c>
      <c r="D226" s="368"/>
      <c r="E226" s="368"/>
      <c r="F226" s="242" t="s">
        <v>437</v>
      </c>
      <c r="G226" s="295">
        <v>148</v>
      </c>
      <c r="H226" s="171">
        <v>40.64</v>
      </c>
      <c r="I226" s="171"/>
      <c r="J226" s="171">
        <v>40.64</v>
      </c>
      <c r="K226" s="172" t="s">
        <v>42</v>
      </c>
      <c r="L226" s="171">
        <v>51486</v>
      </c>
      <c r="M226" s="171"/>
      <c r="N226" s="173"/>
      <c r="O226" s="171">
        <v>51486</v>
      </c>
      <c r="P226" s="163">
        <v>1.052</v>
      </c>
      <c r="Q226" s="163">
        <v>1.0209999999999999</v>
      </c>
      <c r="R226" s="163">
        <v>1.0349999999999999</v>
      </c>
      <c r="S226" s="163">
        <v>1.0249999999999999</v>
      </c>
      <c r="T226" s="163">
        <v>1.02</v>
      </c>
      <c r="U226" s="163">
        <v>1.03</v>
      </c>
      <c r="V226" s="248">
        <f t="shared" si="9"/>
        <v>61635.68768975584</v>
      </c>
      <c r="W226" s="249">
        <v>1.2</v>
      </c>
      <c r="X226" s="250">
        <f t="shared" si="10"/>
        <v>73962.825227706999</v>
      </c>
      <c r="Y226" s="251">
        <f t="shared" si="11"/>
        <v>499.74881910612839</v>
      </c>
      <c r="BP226" s="166"/>
      <c r="BQ226" s="174" t="s">
        <v>3248</v>
      </c>
    </row>
    <row r="227" spans="1:69" s="122" customFormat="1" ht="67.5" x14ac:dyDescent="0.25">
      <c r="A227" s="242" t="s">
        <v>464</v>
      </c>
      <c r="B227" s="243" t="s">
        <v>1778</v>
      </c>
      <c r="C227" s="368" t="s">
        <v>1822</v>
      </c>
      <c r="D227" s="368"/>
      <c r="E227" s="368"/>
      <c r="F227" s="242" t="s">
        <v>437</v>
      </c>
      <c r="G227" s="295">
        <v>148</v>
      </c>
      <c r="H227" s="171">
        <v>85.17</v>
      </c>
      <c r="I227" s="171"/>
      <c r="J227" s="171">
        <v>85.17</v>
      </c>
      <c r="K227" s="172" t="s">
        <v>42</v>
      </c>
      <c r="L227" s="171">
        <v>107900</v>
      </c>
      <c r="M227" s="171"/>
      <c r="N227" s="173"/>
      <c r="O227" s="171">
        <v>107900</v>
      </c>
      <c r="P227" s="163">
        <v>1.052</v>
      </c>
      <c r="Q227" s="163">
        <v>1.0209999999999999</v>
      </c>
      <c r="R227" s="163">
        <v>1.0349999999999999</v>
      </c>
      <c r="S227" s="163">
        <v>1.0249999999999999</v>
      </c>
      <c r="T227" s="163">
        <v>1.02</v>
      </c>
      <c r="U227" s="163">
        <v>1.03</v>
      </c>
      <c r="V227" s="248">
        <f t="shared" si="9"/>
        <v>129170.85618856885</v>
      </c>
      <c r="W227" s="249">
        <v>1.2</v>
      </c>
      <c r="X227" s="250">
        <f t="shared" si="10"/>
        <v>155005.02742628261</v>
      </c>
      <c r="Y227" s="251">
        <f t="shared" si="11"/>
        <v>1047.3312663938013</v>
      </c>
      <c r="BP227" s="166"/>
      <c r="BQ227" s="174" t="s">
        <v>1822</v>
      </c>
    </row>
    <row r="228" spans="1:69" s="122" customFormat="1" ht="67.5" x14ac:dyDescent="0.25">
      <c r="A228" s="242" t="s">
        <v>466</v>
      </c>
      <c r="B228" s="243" t="s">
        <v>1767</v>
      </c>
      <c r="C228" s="368" t="s">
        <v>1768</v>
      </c>
      <c r="D228" s="368"/>
      <c r="E228" s="368"/>
      <c r="F228" s="242" t="s">
        <v>437</v>
      </c>
      <c r="G228" s="295">
        <v>84</v>
      </c>
      <c r="H228" s="171">
        <v>977.82</v>
      </c>
      <c r="I228" s="171"/>
      <c r="J228" s="171">
        <v>977.82</v>
      </c>
      <c r="K228" s="172" t="s">
        <v>42</v>
      </c>
      <c r="L228" s="171">
        <v>703092</v>
      </c>
      <c r="M228" s="171"/>
      <c r="N228" s="173"/>
      <c r="O228" s="171">
        <v>703092</v>
      </c>
      <c r="P228" s="163">
        <v>1.052</v>
      </c>
      <c r="Q228" s="163">
        <v>1.0209999999999999</v>
      </c>
      <c r="R228" s="163">
        <v>1.0349999999999999</v>
      </c>
      <c r="S228" s="163">
        <v>1.0249999999999999</v>
      </c>
      <c r="T228" s="163">
        <v>1.02</v>
      </c>
      <c r="U228" s="163">
        <v>1.03</v>
      </c>
      <c r="V228" s="248">
        <f t="shared" si="9"/>
        <v>841695.97422922379</v>
      </c>
      <c r="W228" s="249">
        <v>1.2</v>
      </c>
      <c r="X228" s="250">
        <f t="shared" si="10"/>
        <v>1010035.1690750686</v>
      </c>
      <c r="Y228" s="251">
        <f t="shared" si="11"/>
        <v>12024.228203274626</v>
      </c>
      <c r="BP228" s="166"/>
      <c r="BQ228" s="174" t="s">
        <v>1768</v>
      </c>
    </row>
    <row r="229" spans="1:69" s="122" customFormat="1" ht="67.5" hidden="1" x14ac:dyDescent="0.25">
      <c r="A229" s="167" t="s">
        <v>469</v>
      </c>
      <c r="B229" s="168" t="s">
        <v>1757</v>
      </c>
      <c r="C229" s="370" t="s">
        <v>1758</v>
      </c>
      <c r="D229" s="370"/>
      <c r="E229" s="370"/>
      <c r="F229" s="167" t="s">
        <v>238</v>
      </c>
      <c r="G229" s="282">
        <v>6.15</v>
      </c>
      <c r="H229" s="171" t="s">
        <v>1759</v>
      </c>
      <c r="I229" s="171" t="s">
        <v>1760</v>
      </c>
      <c r="J229" s="171">
        <v>603.04999999999995</v>
      </c>
      <c r="K229" s="172" t="s">
        <v>42</v>
      </c>
      <c r="L229" s="171">
        <v>124727</v>
      </c>
      <c r="M229" s="171">
        <v>78869</v>
      </c>
      <c r="N229" s="173" t="s">
        <v>4577</v>
      </c>
      <c r="O229" s="171">
        <v>31746</v>
      </c>
      <c r="P229" s="163">
        <v>1.052</v>
      </c>
      <c r="Q229" s="163">
        <v>1.0209999999999999</v>
      </c>
      <c r="R229" s="163">
        <v>1.0349999999999999</v>
      </c>
      <c r="S229" s="163">
        <v>1.0249999999999999</v>
      </c>
      <c r="T229" s="163">
        <v>1.02</v>
      </c>
      <c r="U229" s="163">
        <v>1.03</v>
      </c>
      <c r="V229" s="123">
        <f t="shared" si="9"/>
        <v>38004.24467620303</v>
      </c>
      <c r="W229" s="124">
        <v>1.2</v>
      </c>
      <c r="X229" s="125">
        <f t="shared" si="10"/>
        <v>45605.093611443634</v>
      </c>
      <c r="Y229" s="126">
        <f t="shared" si="11"/>
        <v>7415.4623758444932</v>
      </c>
      <c r="BP229" s="166"/>
      <c r="BQ229" s="174" t="s">
        <v>1758</v>
      </c>
    </row>
    <row r="230" spans="1:69" s="122" customFormat="1" ht="18.75" hidden="1" x14ac:dyDescent="0.25">
      <c r="A230" s="175"/>
      <c r="B230" s="176"/>
      <c r="C230" s="177" t="s">
        <v>4578</v>
      </c>
      <c r="D230" s="178"/>
      <c r="E230" s="178"/>
      <c r="F230" s="178"/>
      <c r="G230" s="179"/>
      <c r="H230" s="178"/>
      <c r="I230" s="178"/>
      <c r="J230" s="178"/>
      <c r="K230" s="178"/>
      <c r="L230" s="178"/>
      <c r="M230" s="178"/>
      <c r="N230" s="178"/>
      <c r="O230" s="180"/>
      <c r="P230" s="163"/>
      <c r="Q230" s="163"/>
      <c r="R230" s="163"/>
      <c r="S230" s="163"/>
      <c r="T230" s="163"/>
      <c r="U230" s="163"/>
      <c r="V230" s="123"/>
      <c r="W230" s="124"/>
      <c r="X230" s="125"/>
      <c r="Y230" s="126"/>
      <c r="BP230" s="166"/>
      <c r="BQ230" s="174"/>
    </row>
    <row r="231" spans="1:69" s="122" customFormat="1" ht="18.75" hidden="1" x14ac:dyDescent="0.25">
      <c r="A231" s="181"/>
      <c r="B231" s="182"/>
      <c r="C231" s="182"/>
      <c r="D231" s="182"/>
      <c r="E231" s="183" t="s">
        <v>4579</v>
      </c>
      <c r="F231" s="183"/>
      <c r="G231" s="283"/>
      <c r="H231" s="186"/>
      <c r="I231" s="140"/>
      <c r="J231" s="140"/>
      <c r="K231" s="140"/>
      <c r="L231" s="187">
        <v>77186</v>
      </c>
      <c r="M231" s="188"/>
      <c r="N231" s="188"/>
      <c r="O231" s="189"/>
      <c r="P231" s="163"/>
      <c r="Q231" s="163"/>
      <c r="R231" s="163"/>
      <c r="S231" s="163"/>
      <c r="T231" s="163"/>
      <c r="U231" s="163"/>
      <c r="V231" s="123"/>
      <c r="W231" s="124"/>
      <c r="X231" s="125"/>
      <c r="Y231" s="126"/>
      <c r="BP231" s="166"/>
      <c r="BQ231" s="174"/>
    </row>
    <row r="232" spans="1:69" s="122" customFormat="1" ht="18.75" hidden="1" x14ac:dyDescent="0.25">
      <c r="A232" s="181"/>
      <c r="B232" s="182"/>
      <c r="C232" s="182"/>
      <c r="D232" s="182"/>
      <c r="E232" s="183" t="s">
        <v>4580</v>
      </c>
      <c r="F232" s="183"/>
      <c r="G232" s="283"/>
      <c r="H232" s="186"/>
      <c r="I232" s="140"/>
      <c r="J232" s="140"/>
      <c r="K232" s="140"/>
      <c r="L232" s="187">
        <v>40582</v>
      </c>
      <c r="M232" s="188"/>
      <c r="N232" s="188"/>
      <c r="O232" s="189"/>
      <c r="P232" s="163"/>
      <c r="Q232" s="163"/>
      <c r="R232" s="163"/>
      <c r="S232" s="163"/>
      <c r="T232" s="163"/>
      <c r="U232" s="163"/>
      <c r="V232" s="123"/>
      <c r="W232" s="124"/>
      <c r="X232" s="125"/>
      <c r="Y232" s="126"/>
      <c r="BP232" s="166"/>
      <c r="BQ232" s="174"/>
    </row>
    <row r="233" spans="1:69" s="122" customFormat="1" ht="18.75" hidden="1" x14ac:dyDescent="0.25">
      <c r="A233" s="181"/>
      <c r="B233" s="182"/>
      <c r="C233" s="182"/>
      <c r="D233" s="182"/>
      <c r="E233" s="183" t="s">
        <v>47</v>
      </c>
      <c r="F233" s="183"/>
      <c r="G233" s="283"/>
      <c r="H233" s="186"/>
      <c r="I233" s="140"/>
      <c r="J233" s="140"/>
      <c r="K233" s="140"/>
      <c r="L233" s="187">
        <v>242495</v>
      </c>
      <c r="M233" s="188"/>
      <c r="N233" s="188"/>
      <c r="O233" s="189"/>
      <c r="P233" s="163"/>
      <c r="Q233" s="163"/>
      <c r="R233" s="163"/>
      <c r="S233" s="163"/>
      <c r="T233" s="163"/>
      <c r="U233" s="163"/>
      <c r="V233" s="123"/>
      <c r="W233" s="124"/>
      <c r="X233" s="125"/>
      <c r="Y233" s="126"/>
      <c r="BP233" s="166"/>
      <c r="BQ233" s="174"/>
    </row>
    <row r="234" spans="1:69" s="122" customFormat="1" ht="67.5" x14ac:dyDescent="0.25">
      <c r="A234" s="242" t="s">
        <v>478</v>
      </c>
      <c r="B234" s="243" t="s">
        <v>1765</v>
      </c>
      <c r="C234" s="368" t="s">
        <v>4163</v>
      </c>
      <c r="D234" s="368"/>
      <c r="E234" s="368"/>
      <c r="F234" s="242" t="s">
        <v>265</v>
      </c>
      <c r="G234" s="296">
        <v>633.45000000000005</v>
      </c>
      <c r="H234" s="171">
        <v>521.41999999999996</v>
      </c>
      <c r="I234" s="171"/>
      <c r="J234" s="171">
        <v>521.41999999999996</v>
      </c>
      <c r="K234" s="172" t="s">
        <v>42</v>
      </c>
      <c r="L234" s="171">
        <v>2827312</v>
      </c>
      <c r="M234" s="171"/>
      <c r="N234" s="173"/>
      <c r="O234" s="171">
        <v>2827312</v>
      </c>
      <c r="P234" s="163">
        <v>1.052</v>
      </c>
      <c r="Q234" s="163">
        <v>1.0209999999999999</v>
      </c>
      <c r="R234" s="163">
        <v>1.0349999999999999</v>
      </c>
      <c r="S234" s="163">
        <v>1.0249999999999999</v>
      </c>
      <c r="T234" s="163">
        <v>1.02</v>
      </c>
      <c r="U234" s="163">
        <v>1.03</v>
      </c>
      <c r="V234" s="248">
        <f t="shared" si="9"/>
        <v>3384673.8809287758</v>
      </c>
      <c r="W234" s="249">
        <v>1.2</v>
      </c>
      <c r="X234" s="250">
        <f t="shared" si="10"/>
        <v>4061608.6571145309</v>
      </c>
      <c r="Y234" s="251">
        <f t="shared" si="11"/>
        <v>6411.8851639664226</v>
      </c>
      <c r="BP234" s="166"/>
      <c r="BQ234" s="174" t="s">
        <v>4163</v>
      </c>
    </row>
    <row r="235" spans="1:69" s="122" customFormat="1" ht="18.75" hidden="1" x14ac:dyDescent="0.25">
      <c r="A235" s="175"/>
      <c r="B235" s="176"/>
      <c r="C235" s="177" t="s">
        <v>4581</v>
      </c>
      <c r="D235" s="178"/>
      <c r="E235" s="178"/>
      <c r="F235" s="178"/>
      <c r="G235" s="179"/>
      <c r="H235" s="178"/>
      <c r="I235" s="178"/>
      <c r="J235" s="178"/>
      <c r="K235" s="178"/>
      <c r="L235" s="178"/>
      <c r="M235" s="178"/>
      <c r="N235" s="178"/>
      <c r="O235" s="180"/>
      <c r="P235" s="163"/>
      <c r="Q235" s="163"/>
      <c r="R235" s="163"/>
      <c r="S235" s="163"/>
      <c r="T235" s="163"/>
      <c r="U235" s="163"/>
      <c r="V235" s="123"/>
      <c r="W235" s="124"/>
      <c r="X235" s="125"/>
      <c r="Y235" s="126"/>
      <c r="BP235" s="166"/>
      <c r="BQ235" s="174"/>
    </row>
    <row r="236" spans="1:69" s="122" customFormat="1" ht="67.5" x14ac:dyDescent="0.25">
      <c r="A236" s="242" t="s">
        <v>480</v>
      </c>
      <c r="B236" s="243" t="s">
        <v>2286</v>
      </c>
      <c r="C236" s="368" t="s">
        <v>1774</v>
      </c>
      <c r="D236" s="368"/>
      <c r="E236" s="368"/>
      <c r="F236" s="242" t="s">
        <v>437</v>
      </c>
      <c r="G236" s="295">
        <v>4000</v>
      </c>
      <c r="H236" s="171">
        <v>1.57</v>
      </c>
      <c r="I236" s="171"/>
      <c r="J236" s="171">
        <v>1.57</v>
      </c>
      <c r="K236" s="172" t="s">
        <v>42</v>
      </c>
      <c r="L236" s="171">
        <v>53757</v>
      </c>
      <c r="M236" s="171"/>
      <c r="N236" s="173"/>
      <c r="O236" s="171">
        <v>53757</v>
      </c>
      <c r="P236" s="163">
        <v>1.052</v>
      </c>
      <c r="Q236" s="163">
        <v>1.0209999999999999</v>
      </c>
      <c r="R236" s="163">
        <v>1.0349999999999999</v>
      </c>
      <c r="S236" s="163">
        <v>1.0249999999999999</v>
      </c>
      <c r="T236" s="163">
        <v>1.02</v>
      </c>
      <c r="U236" s="163">
        <v>1.03</v>
      </c>
      <c r="V236" s="248">
        <f t="shared" si="9"/>
        <v>64354.381057728402</v>
      </c>
      <c r="W236" s="249">
        <v>1.2</v>
      </c>
      <c r="X236" s="250">
        <f t="shared" si="10"/>
        <v>77225.25726927408</v>
      </c>
      <c r="Y236" s="251">
        <f t="shared" si="11"/>
        <v>19.30631431731852</v>
      </c>
      <c r="BP236" s="166"/>
      <c r="BQ236" s="174" t="s">
        <v>1774</v>
      </c>
    </row>
    <row r="237" spans="1:69" s="122" customFormat="1" ht="18.75" hidden="1" x14ac:dyDescent="0.25">
      <c r="A237" s="175"/>
      <c r="B237" s="176"/>
      <c r="C237" s="177" t="s">
        <v>4582</v>
      </c>
      <c r="D237" s="178"/>
      <c r="E237" s="178"/>
      <c r="F237" s="178"/>
      <c r="G237" s="179"/>
      <c r="H237" s="178"/>
      <c r="I237" s="178"/>
      <c r="J237" s="178"/>
      <c r="K237" s="178"/>
      <c r="L237" s="178"/>
      <c r="M237" s="178"/>
      <c r="N237" s="178"/>
      <c r="O237" s="180"/>
      <c r="P237" s="163"/>
      <c r="Q237" s="163"/>
      <c r="R237" s="163"/>
      <c r="S237" s="163"/>
      <c r="T237" s="163"/>
      <c r="U237" s="163"/>
      <c r="V237" s="123"/>
      <c r="W237" s="124"/>
      <c r="X237" s="125"/>
      <c r="Y237" s="126"/>
      <c r="BP237" s="166"/>
      <c r="BQ237" s="174"/>
    </row>
    <row r="238" spans="1:69" s="122" customFormat="1" ht="67.5" x14ac:dyDescent="0.25">
      <c r="A238" s="242" t="s">
        <v>482</v>
      </c>
      <c r="B238" s="243" t="s">
        <v>1771</v>
      </c>
      <c r="C238" s="368" t="s">
        <v>2779</v>
      </c>
      <c r="D238" s="368"/>
      <c r="E238" s="368"/>
      <c r="F238" s="242" t="s">
        <v>437</v>
      </c>
      <c r="G238" s="295">
        <v>360</v>
      </c>
      <c r="H238" s="171">
        <v>2.96</v>
      </c>
      <c r="I238" s="171"/>
      <c r="J238" s="171">
        <v>2.96</v>
      </c>
      <c r="K238" s="172" t="s">
        <v>42</v>
      </c>
      <c r="L238" s="171">
        <v>9122</v>
      </c>
      <c r="M238" s="171"/>
      <c r="N238" s="173"/>
      <c r="O238" s="171">
        <v>9122</v>
      </c>
      <c r="P238" s="163">
        <v>1.052</v>
      </c>
      <c r="Q238" s="163">
        <v>1.0209999999999999</v>
      </c>
      <c r="R238" s="163">
        <v>1.0349999999999999</v>
      </c>
      <c r="S238" s="163">
        <v>1.0249999999999999</v>
      </c>
      <c r="T238" s="163">
        <v>1.02</v>
      </c>
      <c r="U238" s="163">
        <v>1.03</v>
      </c>
      <c r="V238" s="248">
        <f t="shared" si="9"/>
        <v>10920.264598258804</v>
      </c>
      <c r="W238" s="249">
        <v>1.2</v>
      </c>
      <c r="X238" s="250">
        <f t="shared" si="10"/>
        <v>13104.317517910564</v>
      </c>
      <c r="Y238" s="251">
        <f t="shared" si="11"/>
        <v>36.400881994196013</v>
      </c>
      <c r="BP238" s="166"/>
      <c r="BQ238" s="174" t="s">
        <v>2779</v>
      </c>
    </row>
    <row r="239" spans="1:69" s="122" customFormat="1" ht="67.5" x14ac:dyDescent="0.25">
      <c r="A239" s="242" t="s">
        <v>484</v>
      </c>
      <c r="B239" s="243" t="s">
        <v>1741</v>
      </c>
      <c r="C239" s="368" t="s">
        <v>4164</v>
      </c>
      <c r="D239" s="368"/>
      <c r="E239" s="368"/>
      <c r="F239" s="242" t="s">
        <v>437</v>
      </c>
      <c r="G239" s="295">
        <v>360</v>
      </c>
      <c r="H239" s="171">
        <v>1.67</v>
      </c>
      <c r="I239" s="171"/>
      <c r="J239" s="171">
        <v>1.67</v>
      </c>
      <c r="K239" s="172" t="s">
        <v>42</v>
      </c>
      <c r="L239" s="171">
        <v>5146</v>
      </c>
      <c r="M239" s="171"/>
      <c r="N239" s="173"/>
      <c r="O239" s="171">
        <v>5146</v>
      </c>
      <c r="P239" s="163">
        <v>1.052</v>
      </c>
      <c r="Q239" s="163">
        <v>1.0209999999999999</v>
      </c>
      <c r="R239" s="163">
        <v>1.0349999999999999</v>
      </c>
      <c r="S239" s="163">
        <v>1.0249999999999999</v>
      </c>
      <c r="T239" s="163">
        <v>1.02</v>
      </c>
      <c r="U239" s="163">
        <v>1.03</v>
      </c>
      <c r="V239" s="248">
        <f t="shared" si="9"/>
        <v>6160.4562182240534</v>
      </c>
      <c r="W239" s="249">
        <v>1.2</v>
      </c>
      <c r="X239" s="250">
        <f t="shared" si="10"/>
        <v>7392.547461868864</v>
      </c>
      <c r="Y239" s="251">
        <f t="shared" si="11"/>
        <v>20.534854060746845</v>
      </c>
      <c r="BP239" s="166"/>
      <c r="BQ239" s="174" t="s">
        <v>4164</v>
      </c>
    </row>
    <row r="240" spans="1:69" s="122" customFormat="1" ht="67.5" x14ac:dyDescent="0.25">
      <c r="A240" s="242" t="s">
        <v>486</v>
      </c>
      <c r="B240" s="243" t="s">
        <v>1743</v>
      </c>
      <c r="C240" s="368" t="s">
        <v>3258</v>
      </c>
      <c r="D240" s="368"/>
      <c r="E240" s="368"/>
      <c r="F240" s="242" t="s">
        <v>437</v>
      </c>
      <c r="G240" s="295">
        <v>250</v>
      </c>
      <c r="H240" s="171">
        <v>76.05</v>
      </c>
      <c r="I240" s="171"/>
      <c r="J240" s="171">
        <v>76.05</v>
      </c>
      <c r="K240" s="172" t="s">
        <v>42</v>
      </c>
      <c r="L240" s="171">
        <v>162747</v>
      </c>
      <c r="M240" s="171"/>
      <c r="N240" s="173"/>
      <c r="O240" s="171">
        <v>162747</v>
      </c>
      <c r="P240" s="163">
        <v>1.052</v>
      </c>
      <c r="Q240" s="163">
        <v>1.0209999999999999</v>
      </c>
      <c r="R240" s="163">
        <v>1.0349999999999999</v>
      </c>
      <c r="S240" s="163">
        <v>1.0249999999999999</v>
      </c>
      <c r="T240" s="163">
        <v>1.02</v>
      </c>
      <c r="U240" s="163">
        <v>1.03</v>
      </c>
      <c r="V240" s="248">
        <f t="shared" si="9"/>
        <v>194830.11429213171</v>
      </c>
      <c r="W240" s="249">
        <v>1.2</v>
      </c>
      <c r="X240" s="250">
        <f t="shared" si="10"/>
        <v>233796.13715055803</v>
      </c>
      <c r="Y240" s="251">
        <f t="shared" si="11"/>
        <v>935.1845486022321</v>
      </c>
      <c r="BP240" s="166"/>
      <c r="BQ240" s="174" t="s">
        <v>3258</v>
      </c>
    </row>
    <row r="241" spans="1:69" s="122" customFormat="1" ht="67.5" x14ac:dyDescent="0.25">
      <c r="A241" s="242" t="s">
        <v>487</v>
      </c>
      <c r="B241" s="243" t="s">
        <v>1737</v>
      </c>
      <c r="C241" s="368" t="s">
        <v>3259</v>
      </c>
      <c r="D241" s="368"/>
      <c r="E241" s="368"/>
      <c r="F241" s="242" t="s">
        <v>437</v>
      </c>
      <c r="G241" s="295">
        <v>250</v>
      </c>
      <c r="H241" s="171">
        <v>213.89</v>
      </c>
      <c r="I241" s="171"/>
      <c r="J241" s="171">
        <v>213.89</v>
      </c>
      <c r="K241" s="172" t="s">
        <v>42</v>
      </c>
      <c r="L241" s="171">
        <v>457725</v>
      </c>
      <c r="M241" s="171"/>
      <c r="N241" s="173"/>
      <c r="O241" s="171">
        <v>457725</v>
      </c>
      <c r="P241" s="163">
        <v>1.052</v>
      </c>
      <c r="Q241" s="163">
        <v>1.0209999999999999</v>
      </c>
      <c r="R241" s="163">
        <v>1.0349999999999999</v>
      </c>
      <c r="S241" s="163">
        <v>1.0249999999999999</v>
      </c>
      <c r="T241" s="163">
        <v>1.02</v>
      </c>
      <c r="U241" s="163">
        <v>1.03</v>
      </c>
      <c r="V241" s="248">
        <f t="shared" si="9"/>
        <v>547958.5741326476</v>
      </c>
      <c r="W241" s="249">
        <v>1.2</v>
      </c>
      <c r="X241" s="250">
        <f t="shared" si="10"/>
        <v>657550.28895917709</v>
      </c>
      <c r="Y241" s="251">
        <f t="shared" si="11"/>
        <v>2630.2011558367085</v>
      </c>
      <c r="BP241" s="166"/>
      <c r="BQ241" s="174" t="s">
        <v>3259</v>
      </c>
    </row>
    <row r="242" spans="1:69" s="122" customFormat="1" ht="67.5" x14ac:dyDescent="0.25">
      <c r="A242" s="242" t="s">
        <v>488</v>
      </c>
      <c r="B242" s="243" t="s">
        <v>3518</v>
      </c>
      <c r="C242" s="368" t="s">
        <v>2839</v>
      </c>
      <c r="D242" s="368"/>
      <c r="E242" s="368"/>
      <c r="F242" s="242" t="s">
        <v>437</v>
      </c>
      <c r="G242" s="295">
        <v>250</v>
      </c>
      <c r="H242" s="171">
        <v>77.03</v>
      </c>
      <c r="I242" s="171"/>
      <c r="J242" s="171">
        <v>77.03</v>
      </c>
      <c r="K242" s="172" t="s">
        <v>42</v>
      </c>
      <c r="L242" s="171">
        <v>164844</v>
      </c>
      <c r="M242" s="171"/>
      <c r="N242" s="173"/>
      <c r="O242" s="171">
        <v>164844</v>
      </c>
      <c r="P242" s="163">
        <v>1.052</v>
      </c>
      <c r="Q242" s="163">
        <v>1.0209999999999999</v>
      </c>
      <c r="R242" s="163">
        <v>1.0349999999999999</v>
      </c>
      <c r="S242" s="163">
        <v>1.0249999999999999</v>
      </c>
      <c r="T242" s="163">
        <v>1.02</v>
      </c>
      <c r="U242" s="163">
        <v>1.03</v>
      </c>
      <c r="V242" s="248">
        <f t="shared" si="9"/>
        <v>197340.50618673259</v>
      </c>
      <c r="W242" s="249">
        <v>1.2</v>
      </c>
      <c r="X242" s="250">
        <f t="shared" si="10"/>
        <v>236808.60742407909</v>
      </c>
      <c r="Y242" s="251">
        <f t="shared" si="11"/>
        <v>947.2344296963164</v>
      </c>
      <c r="BP242" s="166"/>
      <c r="BQ242" s="174" t="s">
        <v>2839</v>
      </c>
    </row>
    <row r="243" spans="1:69" s="122" customFormat="1" ht="67.5" x14ac:dyDescent="0.25">
      <c r="A243" s="242" t="s">
        <v>490</v>
      </c>
      <c r="B243" s="243" t="s">
        <v>3518</v>
      </c>
      <c r="C243" s="368" t="s">
        <v>3261</v>
      </c>
      <c r="D243" s="368"/>
      <c r="E243" s="368"/>
      <c r="F243" s="242" t="s">
        <v>437</v>
      </c>
      <c r="G243" s="295">
        <v>500</v>
      </c>
      <c r="H243" s="171">
        <v>14.42</v>
      </c>
      <c r="I243" s="171"/>
      <c r="J243" s="171">
        <v>14.42</v>
      </c>
      <c r="K243" s="172" t="s">
        <v>42</v>
      </c>
      <c r="L243" s="171">
        <v>61718</v>
      </c>
      <c r="M243" s="171"/>
      <c r="N243" s="173"/>
      <c r="O243" s="171">
        <v>61718</v>
      </c>
      <c r="P243" s="163">
        <v>1.052</v>
      </c>
      <c r="Q243" s="163">
        <v>1.0209999999999999</v>
      </c>
      <c r="R243" s="163">
        <v>1.0349999999999999</v>
      </c>
      <c r="S243" s="163">
        <v>1.0249999999999999</v>
      </c>
      <c r="T243" s="163">
        <v>1.02</v>
      </c>
      <c r="U243" s="163">
        <v>1.03</v>
      </c>
      <c r="V243" s="248">
        <f t="shared" si="9"/>
        <v>73884.772031937842</v>
      </c>
      <c r="W243" s="249">
        <v>1.2</v>
      </c>
      <c r="X243" s="250">
        <f t="shared" si="10"/>
        <v>88661.726438325408</v>
      </c>
      <c r="Y243" s="251">
        <f t="shared" si="11"/>
        <v>177.3234528766508</v>
      </c>
      <c r="BP243" s="166"/>
      <c r="BQ243" s="174" t="s">
        <v>3261</v>
      </c>
    </row>
    <row r="244" spans="1:69" s="122" customFormat="1" ht="67.5" x14ac:dyDescent="0.25">
      <c r="A244" s="242" t="s">
        <v>492</v>
      </c>
      <c r="B244" s="243" t="s">
        <v>3518</v>
      </c>
      <c r="C244" s="368" t="s">
        <v>3262</v>
      </c>
      <c r="D244" s="368"/>
      <c r="E244" s="368"/>
      <c r="F244" s="242" t="s">
        <v>437</v>
      </c>
      <c r="G244" s="295">
        <v>50</v>
      </c>
      <c r="H244" s="171">
        <v>9.6199999999999992</v>
      </c>
      <c r="I244" s="171"/>
      <c r="J244" s="171">
        <v>9.6199999999999992</v>
      </c>
      <c r="K244" s="172" t="s">
        <v>42</v>
      </c>
      <c r="L244" s="171">
        <v>4117</v>
      </c>
      <c r="M244" s="171"/>
      <c r="N244" s="173"/>
      <c r="O244" s="171">
        <v>4117</v>
      </c>
      <c r="P244" s="163">
        <v>1.052</v>
      </c>
      <c r="Q244" s="163">
        <v>1.0209999999999999</v>
      </c>
      <c r="R244" s="163">
        <v>1.0349999999999999</v>
      </c>
      <c r="S244" s="163">
        <v>1.0249999999999999</v>
      </c>
      <c r="T244" s="163">
        <v>1.02</v>
      </c>
      <c r="U244" s="163">
        <v>1.03</v>
      </c>
      <c r="V244" s="248">
        <f t="shared" si="9"/>
        <v>4928.6044015601301</v>
      </c>
      <c r="W244" s="249">
        <v>1.2</v>
      </c>
      <c r="X244" s="250">
        <f t="shared" si="10"/>
        <v>5914.3252818721558</v>
      </c>
      <c r="Y244" s="251">
        <f t="shared" si="11"/>
        <v>118.28650563744311</v>
      </c>
      <c r="BP244" s="166"/>
      <c r="BQ244" s="174" t="s">
        <v>3262</v>
      </c>
    </row>
    <row r="245" spans="1:69" s="122" customFormat="1" ht="67.5" x14ac:dyDescent="0.25">
      <c r="A245" s="242" t="s">
        <v>493</v>
      </c>
      <c r="B245" s="243" t="s">
        <v>1778</v>
      </c>
      <c r="C245" s="368" t="s">
        <v>1884</v>
      </c>
      <c r="D245" s="368"/>
      <c r="E245" s="368"/>
      <c r="F245" s="242" t="s">
        <v>437</v>
      </c>
      <c r="G245" s="295">
        <v>500</v>
      </c>
      <c r="H245" s="171">
        <v>1.17</v>
      </c>
      <c r="I245" s="171"/>
      <c r="J245" s="171">
        <v>1.17</v>
      </c>
      <c r="K245" s="172" t="s">
        <v>42</v>
      </c>
      <c r="L245" s="171">
        <v>5008</v>
      </c>
      <c r="M245" s="171"/>
      <c r="N245" s="173"/>
      <c r="O245" s="171">
        <v>5008</v>
      </c>
      <c r="P245" s="163">
        <v>1.052</v>
      </c>
      <c r="Q245" s="163">
        <v>1.0209999999999999</v>
      </c>
      <c r="R245" s="163">
        <v>1.0349999999999999</v>
      </c>
      <c r="S245" s="163">
        <v>1.0249999999999999</v>
      </c>
      <c r="T245" s="163">
        <v>1.02</v>
      </c>
      <c r="U245" s="163">
        <v>1.03</v>
      </c>
      <c r="V245" s="248">
        <f t="shared" si="9"/>
        <v>5995.251601411981</v>
      </c>
      <c r="W245" s="249">
        <v>1.2</v>
      </c>
      <c r="X245" s="250">
        <f t="shared" si="10"/>
        <v>7194.3019216943767</v>
      </c>
      <c r="Y245" s="251">
        <f t="shared" si="11"/>
        <v>14.388603843388754</v>
      </c>
      <c r="BP245" s="166"/>
      <c r="BQ245" s="174" t="s">
        <v>1884</v>
      </c>
    </row>
    <row r="246" spans="1:69" s="122" customFormat="1" ht="18.75" hidden="1" x14ac:dyDescent="0.25">
      <c r="A246" s="371" t="s">
        <v>4166</v>
      </c>
      <c r="B246" s="372"/>
      <c r="C246" s="372"/>
      <c r="D246" s="372"/>
      <c r="E246" s="372"/>
      <c r="F246" s="372"/>
      <c r="G246" s="372"/>
      <c r="H246" s="372"/>
      <c r="I246" s="372"/>
      <c r="J246" s="372"/>
      <c r="K246" s="372"/>
      <c r="L246" s="372"/>
      <c r="M246" s="372"/>
      <c r="N246" s="372"/>
      <c r="O246" s="373"/>
      <c r="P246" s="163"/>
      <c r="Q246" s="163"/>
      <c r="R246" s="163"/>
      <c r="S246" s="163"/>
      <c r="T246" s="163"/>
      <c r="U246" s="163"/>
      <c r="V246" s="123"/>
      <c r="W246" s="124"/>
      <c r="X246" s="125"/>
      <c r="Y246" s="126"/>
      <c r="BP246" s="166" t="s">
        <v>4166</v>
      </c>
      <c r="BQ246" s="174"/>
    </row>
    <row r="247" spans="1:69" s="122" customFormat="1" ht="67.5" hidden="1" x14ac:dyDescent="0.25">
      <c r="A247" s="167" t="s">
        <v>494</v>
      </c>
      <c r="B247" s="168" t="s">
        <v>1717</v>
      </c>
      <c r="C247" s="370" t="s">
        <v>1718</v>
      </c>
      <c r="D247" s="370"/>
      <c r="E247" s="370"/>
      <c r="F247" s="167" t="s">
        <v>374</v>
      </c>
      <c r="G247" s="289">
        <v>5.1546200000000004</v>
      </c>
      <c r="H247" s="171" t="s">
        <v>1719</v>
      </c>
      <c r="I247" s="171" t="s">
        <v>1720</v>
      </c>
      <c r="J247" s="171">
        <v>74.510000000000005</v>
      </c>
      <c r="K247" s="172" t="s">
        <v>42</v>
      </c>
      <c r="L247" s="171">
        <v>146979</v>
      </c>
      <c r="M247" s="171">
        <v>116215</v>
      </c>
      <c r="N247" s="173" t="s">
        <v>4583</v>
      </c>
      <c r="O247" s="171">
        <v>3287</v>
      </c>
      <c r="P247" s="163">
        <v>1.052</v>
      </c>
      <c r="Q247" s="163">
        <v>1.0209999999999999</v>
      </c>
      <c r="R247" s="163">
        <v>1.0349999999999999</v>
      </c>
      <c r="S247" s="163">
        <v>1.0249999999999999</v>
      </c>
      <c r="T247" s="163">
        <v>1.02</v>
      </c>
      <c r="U247" s="163">
        <v>1.03</v>
      </c>
      <c r="V247" s="123">
        <f t="shared" si="9"/>
        <v>3934.9824308788302</v>
      </c>
      <c r="W247" s="124">
        <v>1.2</v>
      </c>
      <c r="X247" s="125">
        <f t="shared" si="10"/>
        <v>4721.9789170545964</v>
      </c>
      <c r="Y247" s="126">
        <f t="shared" si="11"/>
        <v>916.0673176790134</v>
      </c>
      <c r="BP247" s="166"/>
      <c r="BQ247" s="174" t="s">
        <v>1718</v>
      </c>
    </row>
    <row r="248" spans="1:69" s="122" customFormat="1" ht="18.75" hidden="1" x14ac:dyDescent="0.25">
      <c r="A248" s="175"/>
      <c r="B248" s="176"/>
      <c r="C248" s="177" t="s">
        <v>4584</v>
      </c>
      <c r="D248" s="178"/>
      <c r="E248" s="178"/>
      <c r="F248" s="178"/>
      <c r="G248" s="179"/>
      <c r="H248" s="178"/>
      <c r="I248" s="178"/>
      <c r="J248" s="178"/>
      <c r="K248" s="178"/>
      <c r="L248" s="178"/>
      <c r="M248" s="178"/>
      <c r="N248" s="178"/>
      <c r="O248" s="180"/>
      <c r="P248" s="163"/>
      <c r="Q248" s="163"/>
      <c r="R248" s="163"/>
      <c r="S248" s="163"/>
      <c r="T248" s="163"/>
      <c r="U248" s="163"/>
      <c r="V248" s="123"/>
      <c r="W248" s="124"/>
      <c r="X248" s="125"/>
      <c r="Y248" s="126"/>
      <c r="BP248" s="166"/>
      <c r="BQ248" s="174"/>
    </row>
    <row r="249" spans="1:69" s="122" customFormat="1" ht="18.75" hidden="1" x14ac:dyDescent="0.25">
      <c r="A249" s="181"/>
      <c r="B249" s="182"/>
      <c r="C249" s="182"/>
      <c r="D249" s="182"/>
      <c r="E249" s="183" t="s">
        <v>4585</v>
      </c>
      <c r="F249" s="183"/>
      <c r="G249" s="283"/>
      <c r="H249" s="186"/>
      <c r="I249" s="140"/>
      <c r="J249" s="140"/>
      <c r="K249" s="140"/>
      <c r="L249" s="187">
        <v>116701</v>
      </c>
      <c r="M249" s="188"/>
      <c r="N249" s="188"/>
      <c r="O249" s="189"/>
      <c r="P249" s="163"/>
      <c r="Q249" s="163"/>
      <c r="R249" s="163"/>
      <c r="S249" s="163"/>
      <c r="T249" s="163"/>
      <c r="U249" s="163"/>
      <c r="V249" s="123"/>
      <c r="W249" s="124"/>
      <c r="X249" s="125"/>
      <c r="Y249" s="126"/>
      <c r="BP249" s="166"/>
      <c r="BQ249" s="174"/>
    </row>
    <row r="250" spans="1:69" s="122" customFormat="1" ht="18.75" hidden="1" x14ac:dyDescent="0.25">
      <c r="A250" s="181"/>
      <c r="B250" s="182"/>
      <c r="C250" s="182"/>
      <c r="D250" s="182"/>
      <c r="E250" s="183" t="s">
        <v>4586</v>
      </c>
      <c r="F250" s="183"/>
      <c r="G250" s="283"/>
      <c r="H250" s="186"/>
      <c r="I250" s="140"/>
      <c r="J250" s="140"/>
      <c r="K250" s="140"/>
      <c r="L250" s="187">
        <v>61358</v>
      </c>
      <c r="M250" s="188"/>
      <c r="N250" s="188"/>
      <c r="O250" s="189"/>
      <c r="P250" s="163"/>
      <c r="Q250" s="163"/>
      <c r="R250" s="163"/>
      <c r="S250" s="163"/>
      <c r="T250" s="163"/>
      <c r="U250" s="163"/>
      <c r="V250" s="123"/>
      <c r="W250" s="124"/>
      <c r="X250" s="125"/>
      <c r="Y250" s="126"/>
      <c r="BP250" s="166"/>
      <c r="BQ250" s="174"/>
    </row>
    <row r="251" spans="1:69" s="122" customFormat="1" ht="18.75" hidden="1" x14ac:dyDescent="0.25">
      <c r="A251" s="181"/>
      <c r="B251" s="182"/>
      <c r="C251" s="182"/>
      <c r="D251" s="182"/>
      <c r="E251" s="183" t="s">
        <v>47</v>
      </c>
      <c r="F251" s="183"/>
      <c r="G251" s="283"/>
      <c r="H251" s="186"/>
      <c r="I251" s="140"/>
      <c r="J251" s="140"/>
      <c r="K251" s="140"/>
      <c r="L251" s="187">
        <v>325038</v>
      </c>
      <c r="M251" s="188"/>
      <c r="N251" s="188"/>
      <c r="O251" s="189"/>
      <c r="P251" s="163"/>
      <c r="Q251" s="163"/>
      <c r="R251" s="163"/>
      <c r="S251" s="163"/>
      <c r="T251" s="163"/>
      <c r="U251" s="163"/>
      <c r="V251" s="123"/>
      <c r="W251" s="124"/>
      <c r="X251" s="125"/>
      <c r="Y251" s="126"/>
      <c r="BP251" s="166"/>
      <c r="BQ251" s="174"/>
    </row>
    <row r="252" spans="1:69" s="122" customFormat="1" ht="67.5" x14ac:dyDescent="0.25">
      <c r="A252" s="242" t="s">
        <v>495</v>
      </c>
      <c r="B252" s="243" t="s">
        <v>1701</v>
      </c>
      <c r="C252" s="368" t="s">
        <v>4171</v>
      </c>
      <c r="D252" s="368"/>
      <c r="E252" s="368"/>
      <c r="F252" s="242" t="s">
        <v>265</v>
      </c>
      <c r="G252" s="295">
        <v>150</v>
      </c>
      <c r="H252" s="171">
        <v>2307.83</v>
      </c>
      <c r="I252" s="171"/>
      <c r="J252" s="171">
        <v>2307.83</v>
      </c>
      <c r="K252" s="172" t="s">
        <v>42</v>
      </c>
      <c r="L252" s="171">
        <v>2963254</v>
      </c>
      <c r="M252" s="171"/>
      <c r="N252" s="173"/>
      <c r="O252" s="171">
        <v>2963254</v>
      </c>
      <c r="P252" s="163">
        <v>1.052</v>
      </c>
      <c r="Q252" s="163">
        <v>1.0209999999999999</v>
      </c>
      <c r="R252" s="163">
        <v>1.0349999999999999</v>
      </c>
      <c r="S252" s="163">
        <v>1.0249999999999999</v>
      </c>
      <c r="T252" s="163">
        <v>1.02</v>
      </c>
      <c r="U252" s="163">
        <v>1.03</v>
      </c>
      <c r="V252" s="248">
        <f t="shared" si="9"/>
        <v>3547414.79410752</v>
      </c>
      <c r="W252" s="249">
        <v>1.2</v>
      </c>
      <c r="X252" s="250">
        <f t="shared" si="10"/>
        <v>4256897.7529290235</v>
      </c>
      <c r="Y252" s="251">
        <f t="shared" si="11"/>
        <v>28379.318352860155</v>
      </c>
      <c r="BP252" s="166"/>
      <c r="BQ252" s="174" t="s">
        <v>4171</v>
      </c>
    </row>
    <row r="253" spans="1:69" s="122" customFormat="1" ht="18.75" hidden="1" x14ac:dyDescent="0.25">
      <c r="A253" s="175"/>
      <c r="B253" s="176"/>
      <c r="C253" s="177" t="s">
        <v>4560</v>
      </c>
      <c r="D253" s="178"/>
      <c r="E253" s="178"/>
      <c r="F253" s="178"/>
      <c r="G253" s="179"/>
      <c r="H253" s="178"/>
      <c r="I253" s="178"/>
      <c r="J253" s="178"/>
      <c r="K253" s="178"/>
      <c r="L253" s="178"/>
      <c r="M253" s="178"/>
      <c r="N253" s="178"/>
      <c r="O253" s="180"/>
      <c r="P253" s="163"/>
      <c r="Q253" s="163"/>
      <c r="R253" s="163"/>
      <c r="S253" s="163"/>
      <c r="T253" s="163"/>
      <c r="U253" s="163"/>
      <c r="V253" s="123"/>
      <c r="W253" s="124"/>
      <c r="X253" s="125"/>
      <c r="Y253" s="126"/>
      <c r="BP253" s="166"/>
      <c r="BQ253" s="174"/>
    </row>
    <row r="254" spans="1:69" s="122" customFormat="1" ht="67.5" x14ac:dyDescent="0.25">
      <c r="A254" s="242" t="s">
        <v>496</v>
      </c>
      <c r="B254" s="243" t="s">
        <v>1833</v>
      </c>
      <c r="C254" s="368" t="s">
        <v>4587</v>
      </c>
      <c r="D254" s="368"/>
      <c r="E254" s="368"/>
      <c r="F254" s="242" t="s">
        <v>437</v>
      </c>
      <c r="G254" s="295">
        <v>2</v>
      </c>
      <c r="H254" s="171">
        <v>1156.1300000000001</v>
      </c>
      <c r="I254" s="171"/>
      <c r="J254" s="171">
        <v>1156.1300000000001</v>
      </c>
      <c r="K254" s="172" t="s">
        <v>42</v>
      </c>
      <c r="L254" s="171">
        <v>19793</v>
      </c>
      <c r="M254" s="171"/>
      <c r="N254" s="173"/>
      <c r="O254" s="171">
        <v>19793</v>
      </c>
      <c r="P254" s="163">
        <v>1.052</v>
      </c>
      <c r="Q254" s="163">
        <v>1.0209999999999999</v>
      </c>
      <c r="R254" s="163">
        <v>1.0349999999999999</v>
      </c>
      <c r="S254" s="163">
        <v>1.0249999999999999</v>
      </c>
      <c r="T254" s="163">
        <v>1.02</v>
      </c>
      <c r="U254" s="163">
        <v>1.03</v>
      </c>
      <c r="V254" s="248">
        <f t="shared" si="9"/>
        <v>23694.891163487893</v>
      </c>
      <c r="W254" s="249">
        <v>1.2</v>
      </c>
      <c r="X254" s="250">
        <f t="shared" si="10"/>
        <v>28433.86939618547</v>
      </c>
      <c r="Y254" s="251">
        <f t="shared" si="11"/>
        <v>14216.934698092735</v>
      </c>
      <c r="BP254" s="166"/>
      <c r="BQ254" s="174" t="s">
        <v>4587</v>
      </c>
    </row>
    <row r="255" spans="1:69" s="122" customFormat="1" ht="67.5" x14ac:dyDescent="0.25">
      <c r="A255" s="242" t="s">
        <v>498</v>
      </c>
      <c r="B255" s="243" t="s">
        <v>1701</v>
      </c>
      <c r="C255" s="368" t="s">
        <v>4151</v>
      </c>
      <c r="D255" s="368"/>
      <c r="E255" s="368"/>
      <c r="F255" s="242" t="s">
        <v>437</v>
      </c>
      <c r="G255" s="295">
        <v>310</v>
      </c>
      <c r="H255" s="171">
        <v>116.71</v>
      </c>
      <c r="I255" s="171"/>
      <c r="J255" s="171">
        <v>116.71</v>
      </c>
      <c r="K255" s="172" t="s">
        <v>42</v>
      </c>
      <c r="L255" s="171">
        <v>309702</v>
      </c>
      <c r="M255" s="171"/>
      <c r="N255" s="173"/>
      <c r="O255" s="171">
        <v>309702</v>
      </c>
      <c r="P255" s="163">
        <v>1.052</v>
      </c>
      <c r="Q255" s="163">
        <v>1.0209999999999999</v>
      </c>
      <c r="R255" s="163">
        <v>1.0349999999999999</v>
      </c>
      <c r="S255" s="163">
        <v>1.0249999999999999</v>
      </c>
      <c r="T255" s="163">
        <v>1.02</v>
      </c>
      <c r="U255" s="163">
        <v>1.03</v>
      </c>
      <c r="V255" s="248">
        <f t="shared" si="9"/>
        <v>370755.07417342119</v>
      </c>
      <c r="W255" s="249">
        <v>1.2</v>
      </c>
      <c r="X255" s="250">
        <f t="shared" si="10"/>
        <v>444906.08900810539</v>
      </c>
      <c r="Y255" s="251">
        <f t="shared" si="11"/>
        <v>1435.1809322842109</v>
      </c>
      <c r="BP255" s="166"/>
      <c r="BQ255" s="174" t="s">
        <v>4151</v>
      </c>
    </row>
    <row r="256" spans="1:69" s="122" customFormat="1" ht="67.5" x14ac:dyDescent="0.25">
      <c r="A256" s="242" t="s">
        <v>500</v>
      </c>
      <c r="B256" s="243" t="s">
        <v>1701</v>
      </c>
      <c r="C256" s="368" t="s">
        <v>2752</v>
      </c>
      <c r="D256" s="368"/>
      <c r="E256" s="368"/>
      <c r="F256" s="242" t="s">
        <v>437</v>
      </c>
      <c r="G256" s="295">
        <v>20</v>
      </c>
      <c r="H256" s="171">
        <v>52.35</v>
      </c>
      <c r="I256" s="171"/>
      <c r="J256" s="171">
        <v>52.35</v>
      </c>
      <c r="K256" s="172" t="s">
        <v>42</v>
      </c>
      <c r="L256" s="171">
        <v>8962</v>
      </c>
      <c r="M256" s="171"/>
      <c r="N256" s="173"/>
      <c r="O256" s="171">
        <v>8962</v>
      </c>
      <c r="P256" s="163">
        <v>1.052</v>
      </c>
      <c r="Q256" s="163">
        <v>1.0209999999999999</v>
      </c>
      <c r="R256" s="163">
        <v>1.0349999999999999</v>
      </c>
      <c r="S256" s="163">
        <v>1.0249999999999999</v>
      </c>
      <c r="T256" s="163">
        <v>1.02</v>
      </c>
      <c r="U256" s="163">
        <v>1.03</v>
      </c>
      <c r="V256" s="248">
        <f t="shared" si="9"/>
        <v>10728.723013549159</v>
      </c>
      <c r="W256" s="249">
        <v>1.2</v>
      </c>
      <c r="X256" s="250">
        <f t="shared" si="10"/>
        <v>12874.467616258991</v>
      </c>
      <c r="Y256" s="251">
        <f t="shared" si="11"/>
        <v>643.72338081294959</v>
      </c>
      <c r="BP256" s="166"/>
      <c r="BQ256" s="174" t="s">
        <v>2752</v>
      </c>
    </row>
    <row r="257" spans="1:69" s="122" customFormat="1" ht="67.5" x14ac:dyDescent="0.25">
      <c r="A257" s="242" t="s">
        <v>502</v>
      </c>
      <c r="B257" s="243" t="s">
        <v>1701</v>
      </c>
      <c r="C257" s="368" t="s">
        <v>4588</v>
      </c>
      <c r="D257" s="368"/>
      <c r="E257" s="368"/>
      <c r="F257" s="242" t="s">
        <v>437</v>
      </c>
      <c r="G257" s="295">
        <v>20</v>
      </c>
      <c r="H257" s="171">
        <v>154.41999999999999</v>
      </c>
      <c r="I257" s="171"/>
      <c r="J257" s="171">
        <v>154.41999999999999</v>
      </c>
      <c r="K257" s="172" t="s">
        <v>42</v>
      </c>
      <c r="L257" s="171">
        <v>26437</v>
      </c>
      <c r="M257" s="171"/>
      <c r="N257" s="173"/>
      <c r="O257" s="171">
        <v>26437</v>
      </c>
      <c r="P257" s="163">
        <v>1.052</v>
      </c>
      <c r="Q257" s="163">
        <v>1.0209999999999999</v>
      </c>
      <c r="R257" s="163">
        <v>1.0349999999999999</v>
      </c>
      <c r="S257" s="163">
        <v>1.0249999999999999</v>
      </c>
      <c r="T257" s="163">
        <v>1.02</v>
      </c>
      <c r="U257" s="163">
        <v>1.03</v>
      </c>
      <c r="V257" s="248">
        <f t="shared" si="9"/>
        <v>31648.655468556022</v>
      </c>
      <c r="W257" s="249">
        <v>1.2</v>
      </c>
      <c r="X257" s="250">
        <f t="shared" si="10"/>
        <v>37978.386562267224</v>
      </c>
      <c r="Y257" s="251">
        <f t="shared" si="11"/>
        <v>1898.9193281133612</v>
      </c>
      <c r="BP257" s="166"/>
      <c r="BQ257" s="174" t="s">
        <v>4588</v>
      </c>
    </row>
    <row r="258" spans="1:69" s="122" customFormat="1" ht="67.5" x14ac:dyDescent="0.25">
      <c r="A258" s="242" t="s">
        <v>504</v>
      </c>
      <c r="B258" s="243" t="s">
        <v>1791</v>
      </c>
      <c r="C258" s="368" t="s">
        <v>4155</v>
      </c>
      <c r="D258" s="368"/>
      <c r="E258" s="368"/>
      <c r="F258" s="242" t="s">
        <v>437</v>
      </c>
      <c r="G258" s="295">
        <v>600</v>
      </c>
      <c r="H258" s="171">
        <v>8.49</v>
      </c>
      <c r="I258" s="171"/>
      <c r="J258" s="171">
        <v>8.49</v>
      </c>
      <c r="K258" s="172" t="s">
        <v>42</v>
      </c>
      <c r="L258" s="171">
        <v>43605</v>
      </c>
      <c r="M258" s="171"/>
      <c r="N258" s="173"/>
      <c r="O258" s="171">
        <v>43605</v>
      </c>
      <c r="P258" s="163">
        <v>1.052</v>
      </c>
      <c r="Q258" s="163">
        <v>1.0209999999999999</v>
      </c>
      <c r="R258" s="163">
        <v>1.0349999999999999</v>
      </c>
      <c r="S258" s="163">
        <v>1.0249999999999999</v>
      </c>
      <c r="T258" s="163">
        <v>1.02</v>
      </c>
      <c r="U258" s="163">
        <v>1.03</v>
      </c>
      <c r="V258" s="248">
        <f t="shared" si="9"/>
        <v>52201.067507901244</v>
      </c>
      <c r="W258" s="249">
        <v>1.2</v>
      </c>
      <c r="X258" s="250">
        <f t="shared" si="10"/>
        <v>62641.281009481492</v>
      </c>
      <c r="Y258" s="251">
        <f t="shared" si="11"/>
        <v>104.40213501580249</v>
      </c>
      <c r="BP258" s="166"/>
      <c r="BQ258" s="174" t="s">
        <v>4155</v>
      </c>
    </row>
    <row r="259" spans="1:69" s="122" customFormat="1" ht="67.5" x14ac:dyDescent="0.25">
      <c r="A259" s="242" t="s">
        <v>506</v>
      </c>
      <c r="B259" s="243" t="s">
        <v>1776</v>
      </c>
      <c r="C259" s="368" t="s">
        <v>3231</v>
      </c>
      <c r="D259" s="368"/>
      <c r="E259" s="368"/>
      <c r="F259" s="242" t="s">
        <v>437</v>
      </c>
      <c r="G259" s="295">
        <v>4000</v>
      </c>
      <c r="H259" s="171">
        <v>4.17</v>
      </c>
      <c r="I259" s="171"/>
      <c r="J259" s="171">
        <v>4.17</v>
      </c>
      <c r="K259" s="172" t="s">
        <v>42</v>
      </c>
      <c r="L259" s="171">
        <v>142781</v>
      </c>
      <c r="M259" s="171"/>
      <c r="N259" s="173"/>
      <c r="O259" s="171">
        <v>142781</v>
      </c>
      <c r="P259" s="163">
        <v>1.052</v>
      </c>
      <c r="Q259" s="163">
        <v>1.0209999999999999</v>
      </c>
      <c r="R259" s="163">
        <v>1.0349999999999999</v>
      </c>
      <c r="S259" s="163">
        <v>1.0249999999999999</v>
      </c>
      <c r="T259" s="163">
        <v>1.02</v>
      </c>
      <c r="U259" s="163">
        <v>1.03</v>
      </c>
      <c r="V259" s="248">
        <f t="shared" si="9"/>
        <v>170928.11879017652</v>
      </c>
      <c r="W259" s="249">
        <v>1.2</v>
      </c>
      <c r="X259" s="250">
        <f t="shared" si="10"/>
        <v>205113.74254821183</v>
      </c>
      <c r="Y259" s="251">
        <f t="shared" si="11"/>
        <v>51.278435637052958</v>
      </c>
      <c r="BP259" s="166"/>
      <c r="BQ259" s="174" t="s">
        <v>3231</v>
      </c>
    </row>
    <row r="260" spans="1:69" s="122" customFormat="1" ht="67.5" x14ac:dyDescent="0.25">
      <c r="A260" s="242" t="s">
        <v>508</v>
      </c>
      <c r="B260" s="243" t="s">
        <v>1778</v>
      </c>
      <c r="C260" s="368" t="s">
        <v>3288</v>
      </c>
      <c r="D260" s="368"/>
      <c r="E260" s="368"/>
      <c r="F260" s="242" t="s">
        <v>437</v>
      </c>
      <c r="G260" s="295">
        <v>4000</v>
      </c>
      <c r="H260" s="171">
        <v>1.17</v>
      </c>
      <c r="I260" s="171"/>
      <c r="J260" s="171">
        <v>1.17</v>
      </c>
      <c r="K260" s="172" t="s">
        <v>42</v>
      </c>
      <c r="L260" s="171">
        <v>40061</v>
      </c>
      <c r="M260" s="171"/>
      <c r="N260" s="173"/>
      <c r="O260" s="171">
        <v>40061</v>
      </c>
      <c r="P260" s="163">
        <v>1.052</v>
      </c>
      <c r="Q260" s="163">
        <v>1.0209999999999999</v>
      </c>
      <c r="R260" s="163">
        <v>1.0349999999999999</v>
      </c>
      <c r="S260" s="163">
        <v>1.0249999999999999</v>
      </c>
      <c r="T260" s="163">
        <v>1.02</v>
      </c>
      <c r="U260" s="163">
        <v>1.03</v>
      </c>
      <c r="V260" s="248">
        <f t="shared" si="9"/>
        <v>47958.421406582544</v>
      </c>
      <c r="W260" s="249">
        <v>1.2</v>
      </c>
      <c r="X260" s="250">
        <f t="shared" si="10"/>
        <v>57550.105687899049</v>
      </c>
      <c r="Y260" s="251">
        <f t="shared" si="11"/>
        <v>14.387526421974762</v>
      </c>
      <c r="BP260" s="166"/>
      <c r="BQ260" s="174" t="s">
        <v>3288</v>
      </c>
    </row>
    <row r="261" spans="1:69" s="122" customFormat="1" ht="67.5" x14ac:dyDescent="0.25">
      <c r="A261" s="242" t="s">
        <v>510</v>
      </c>
      <c r="B261" s="243" t="s">
        <v>1780</v>
      </c>
      <c r="C261" s="368" t="s">
        <v>3233</v>
      </c>
      <c r="D261" s="368"/>
      <c r="E261" s="368"/>
      <c r="F261" s="242" t="s">
        <v>437</v>
      </c>
      <c r="G261" s="295">
        <v>4000</v>
      </c>
      <c r="H261" s="171">
        <v>0.34</v>
      </c>
      <c r="I261" s="171"/>
      <c r="J261" s="171">
        <v>0.34</v>
      </c>
      <c r="K261" s="172" t="s">
        <v>42</v>
      </c>
      <c r="L261" s="171">
        <v>11642</v>
      </c>
      <c r="M261" s="171"/>
      <c r="N261" s="173"/>
      <c r="O261" s="171">
        <v>11642</v>
      </c>
      <c r="P261" s="163">
        <v>1.052</v>
      </c>
      <c r="Q261" s="163">
        <v>1.0209999999999999</v>
      </c>
      <c r="R261" s="163">
        <v>1.0349999999999999</v>
      </c>
      <c r="S261" s="163">
        <v>1.0249999999999999</v>
      </c>
      <c r="T261" s="163">
        <v>1.02</v>
      </c>
      <c r="U261" s="163">
        <v>1.03</v>
      </c>
      <c r="V261" s="248">
        <f t="shared" si="9"/>
        <v>13937.04455743576</v>
      </c>
      <c r="W261" s="249">
        <v>1.2</v>
      </c>
      <c r="X261" s="250">
        <f t="shared" si="10"/>
        <v>16724.453468922911</v>
      </c>
      <c r="Y261" s="251">
        <f t="shared" si="11"/>
        <v>4.1811133672307275</v>
      </c>
      <c r="BP261" s="166"/>
      <c r="BQ261" s="174" t="s">
        <v>3233</v>
      </c>
    </row>
    <row r="262" spans="1:69" s="122" customFormat="1" ht="67.5" hidden="1" x14ac:dyDescent="0.25">
      <c r="A262" s="167" t="s">
        <v>511</v>
      </c>
      <c r="B262" s="168" t="s">
        <v>1727</v>
      </c>
      <c r="C262" s="370" t="s">
        <v>1728</v>
      </c>
      <c r="D262" s="370"/>
      <c r="E262" s="370"/>
      <c r="F262" s="167" t="s">
        <v>174</v>
      </c>
      <c r="G262" s="284">
        <v>6</v>
      </c>
      <c r="H262" s="171" t="s">
        <v>1729</v>
      </c>
      <c r="I262" s="171" t="s">
        <v>421</v>
      </c>
      <c r="J262" s="171">
        <v>67.47</v>
      </c>
      <c r="K262" s="172" t="s">
        <v>42</v>
      </c>
      <c r="L262" s="171">
        <v>79624</v>
      </c>
      <c r="M262" s="171">
        <v>64423</v>
      </c>
      <c r="N262" s="173" t="s">
        <v>4564</v>
      </c>
      <c r="O262" s="171">
        <v>3465</v>
      </c>
      <c r="P262" s="163">
        <v>1.052</v>
      </c>
      <c r="Q262" s="163">
        <v>1.0209999999999999</v>
      </c>
      <c r="R262" s="163">
        <v>1.0349999999999999</v>
      </c>
      <c r="S262" s="163">
        <v>1.0249999999999999</v>
      </c>
      <c r="T262" s="163">
        <v>1.02</v>
      </c>
      <c r="U262" s="163">
        <v>1.03</v>
      </c>
      <c r="V262" s="123">
        <f t="shared" si="9"/>
        <v>4148.0724438683137</v>
      </c>
      <c r="W262" s="124">
        <v>1.2</v>
      </c>
      <c r="X262" s="125">
        <f t="shared" si="10"/>
        <v>4977.6869326419765</v>
      </c>
      <c r="Y262" s="126">
        <f t="shared" si="11"/>
        <v>829.61448877366274</v>
      </c>
      <c r="BP262" s="166"/>
      <c r="BQ262" s="174" t="s">
        <v>1728</v>
      </c>
    </row>
    <row r="263" spans="1:69" s="122" customFormat="1" ht="18.75" hidden="1" x14ac:dyDescent="0.25">
      <c r="A263" s="175"/>
      <c r="B263" s="176"/>
      <c r="C263" s="177" t="s">
        <v>4565</v>
      </c>
      <c r="D263" s="178"/>
      <c r="E263" s="178"/>
      <c r="F263" s="178"/>
      <c r="G263" s="179"/>
      <c r="H263" s="178"/>
      <c r="I263" s="178"/>
      <c r="J263" s="178"/>
      <c r="K263" s="178"/>
      <c r="L263" s="178"/>
      <c r="M263" s="178"/>
      <c r="N263" s="178"/>
      <c r="O263" s="180"/>
      <c r="P263" s="163"/>
      <c r="Q263" s="163"/>
      <c r="R263" s="163"/>
      <c r="S263" s="163"/>
      <c r="T263" s="163"/>
      <c r="U263" s="163"/>
      <c r="V263" s="123"/>
      <c r="W263" s="124"/>
      <c r="X263" s="125"/>
      <c r="Y263" s="126"/>
      <c r="BP263" s="166"/>
      <c r="BQ263" s="174"/>
    </row>
    <row r="264" spans="1:69" s="122" customFormat="1" ht="18.75" hidden="1" x14ac:dyDescent="0.25">
      <c r="A264" s="181"/>
      <c r="B264" s="182"/>
      <c r="C264" s="182"/>
      <c r="D264" s="182"/>
      <c r="E264" s="183" t="s">
        <v>4566</v>
      </c>
      <c r="F264" s="183"/>
      <c r="G264" s="283"/>
      <c r="H264" s="186"/>
      <c r="I264" s="140"/>
      <c r="J264" s="140"/>
      <c r="K264" s="140"/>
      <c r="L264" s="187">
        <v>62528</v>
      </c>
      <c r="M264" s="188"/>
      <c r="N264" s="188"/>
      <c r="O264" s="189"/>
      <c r="P264" s="163"/>
      <c r="Q264" s="163"/>
      <c r="R264" s="163"/>
      <c r="S264" s="163"/>
      <c r="T264" s="163"/>
      <c r="U264" s="163"/>
      <c r="V264" s="123"/>
      <c r="W264" s="124"/>
      <c r="X264" s="125"/>
      <c r="Y264" s="126"/>
      <c r="BP264" s="166"/>
      <c r="BQ264" s="174"/>
    </row>
    <row r="265" spans="1:69" s="122" customFormat="1" ht="18.75" hidden="1" x14ac:dyDescent="0.25">
      <c r="A265" s="181"/>
      <c r="B265" s="182"/>
      <c r="C265" s="182"/>
      <c r="D265" s="182"/>
      <c r="E265" s="183" t="s">
        <v>4567</v>
      </c>
      <c r="F265" s="183"/>
      <c r="G265" s="283"/>
      <c r="H265" s="186"/>
      <c r="I265" s="140"/>
      <c r="J265" s="140"/>
      <c r="K265" s="140"/>
      <c r="L265" s="187">
        <v>32876</v>
      </c>
      <c r="M265" s="188"/>
      <c r="N265" s="188"/>
      <c r="O265" s="189"/>
      <c r="P265" s="163"/>
      <c r="Q265" s="163"/>
      <c r="R265" s="163"/>
      <c r="S265" s="163"/>
      <c r="T265" s="163"/>
      <c r="U265" s="163"/>
      <c r="V265" s="123"/>
      <c r="W265" s="124"/>
      <c r="X265" s="125"/>
      <c r="Y265" s="126"/>
      <c r="BP265" s="166"/>
      <c r="BQ265" s="174"/>
    </row>
    <row r="266" spans="1:69" s="122" customFormat="1" ht="18.75" hidden="1" x14ac:dyDescent="0.25">
      <c r="A266" s="181"/>
      <c r="B266" s="182"/>
      <c r="C266" s="182"/>
      <c r="D266" s="182"/>
      <c r="E266" s="183" t="s">
        <v>47</v>
      </c>
      <c r="F266" s="183"/>
      <c r="G266" s="283"/>
      <c r="H266" s="186"/>
      <c r="I266" s="140"/>
      <c r="J266" s="140"/>
      <c r="K266" s="140"/>
      <c r="L266" s="187">
        <v>175028</v>
      </c>
      <c r="M266" s="188"/>
      <c r="N266" s="188"/>
      <c r="O266" s="189"/>
      <c r="P266" s="163"/>
      <c r="Q266" s="163"/>
      <c r="R266" s="163"/>
      <c r="S266" s="163"/>
      <c r="T266" s="163"/>
      <c r="U266" s="163"/>
      <c r="V266" s="123"/>
      <c r="W266" s="124"/>
      <c r="X266" s="125"/>
      <c r="Y266" s="126"/>
      <c r="BP266" s="166"/>
      <c r="BQ266" s="174"/>
    </row>
    <row r="267" spans="1:69" s="122" customFormat="1" ht="67.5" x14ac:dyDescent="0.25">
      <c r="A267" s="242" t="s">
        <v>515</v>
      </c>
      <c r="B267" s="243" t="s">
        <v>1734</v>
      </c>
      <c r="C267" s="368" t="s">
        <v>4568</v>
      </c>
      <c r="D267" s="368"/>
      <c r="E267" s="368"/>
      <c r="F267" s="242" t="s">
        <v>437</v>
      </c>
      <c r="G267" s="295">
        <v>300</v>
      </c>
      <c r="H267" s="171">
        <v>231.34</v>
      </c>
      <c r="I267" s="171"/>
      <c r="J267" s="171">
        <v>231.34</v>
      </c>
      <c r="K267" s="172" t="s">
        <v>42</v>
      </c>
      <c r="L267" s="171">
        <v>594081</v>
      </c>
      <c r="M267" s="171"/>
      <c r="N267" s="173"/>
      <c r="O267" s="171">
        <v>594081</v>
      </c>
      <c r="P267" s="163">
        <v>1.052</v>
      </c>
      <c r="Q267" s="163">
        <v>1.0209999999999999</v>
      </c>
      <c r="R267" s="163">
        <v>1.0349999999999999</v>
      </c>
      <c r="S267" s="163">
        <v>1.0249999999999999</v>
      </c>
      <c r="T267" s="163">
        <v>1.02</v>
      </c>
      <c r="U267" s="163">
        <v>1.03</v>
      </c>
      <c r="V267" s="248">
        <f t="shared" si="9"/>
        <v>711195.10116182733</v>
      </c>
      <c r="W267" s="249">
        <v>1.2</v>
      </c>
      <c r="X267" s="250">
        <f t="shared" si="10"/>
        <v>853434.1213941928</v>
      </c>
      <c r="Y267" s="251">
        <f t="shared" si="11"/>
        <v>2844.7804046473093</v>
      </c>
      <c r="BP267" s="166"/>
      <c r="BQ267" s="174" t="s">
        <v>4568</v>
      </c>
    </row>
    <row r="268" spans="1:69" s="122" customFormat="1" ht="67.5" x14ac:dyDescent="0.25">
      <c r="A268" s="242" t="s">
        <v>517</v>
      </c>
      <c r="B268" s="243" t="s">
        <v>1734</v>
      </c>
      <c r="C268" s="368" t="s">
        <v>3677</v>
      </c>
      <c r="D268" s="368"/>
      <c r="E268" s="368"/>
      <c r="F268" s="242" t="s">
        <v>437</v>
      </c>
      <c r="G268" s="295">
        <v>300</v>
      </c>
      <c r="H268" s="171">
        <v>639.78</v>
      </c>
      <c r="I268" s="171"/>
      <c r="J268" s="171">
        <v>639.78</v>
      </c>
      <c r="K268" s="172" t="s">
        <v>42</v>
      </c>
      <c r="L268" s="171">
        <v>1642955</v>
      </c>
      <c r="M268" s="171"/>
      <c r="N268" s="173"/>
      <c r="O268" s="171">
        <v>1642955</v>
      </c>
      <c r="P268" s="163">
        <v>1.052</v>
      </c>
      <c r="Q268" s="163">
        <v>1.0209999999999999</v>
      </c>
      <c r="R268" s="163">
        <v>1.0349999999999999</v>
      </c>
      <c r="S268" s="163">
        <v>1.0249999999999999</v>
      </c>
      <c r="T268" s="163">
        <v>1.02</v>
      </c>
      <c r="U268" s="163">
        <v>1.03</v>
      </c>
      <c r="V268" s="248">
        <f t="shared" si="9"/>
        <v>1966838.7769164979</v>
      </c>
      <c r="W268" s="249">
        <v>1.2</v>
      </c>
      <c r="X268" s="250">
        <f t="shared" si="10"/>
        <v>2360206.5322997975</v>
      </c>
      <c r="Y268" s="251">
        <f t="shared" si="11"/>
        <v>7867.3551076659915</v>
      </c>
      <c r="BP268" s="166"/>
      <c r="BQ268" s="174" t="s">
        <v>3677</v>
      </c>
    </row>
    <row r="269" spans="1:69" s="122" customFormat="1" ht="67.5" x14ac:dyDescent="0.25">
      <c r="A269" s="242" t="s">
        <v>522</v>
      </c>
      <c r="B269" s="243" t="s">
        <v>1737</v>
      </c>
      <c r="C269" s="368" t="s">
        <v>4570</v>
      </c>
      <c r="D269" s="368"/>
      <c r="E269" s="368"/>
      <c r="F269" s="242" t="s">
        <v>437</v>
      </c>
      <c r="G269" s="295">
        <v>600</v>
      </c>
      <c r="H269" s="171">
        <v>16.28</v>
      </c>
      <c r="I269" s="171"/>
      <c r="J269" s="171">
        <v>16.28</v>
      </c>
      <c r="K269" s="172" t="s">
        <v>42</v>
      </c>
      <c r="L269" s="171">
        <v>83614</v>
      </c>
      <c r="M269" s="171"/>
      <c r="N269" s="173"/>
      <c r="O269" s="171">
        <v>83614</v>
      </c>
      <c r="P269" s="163">
        <v>1.052</v>
      </c>
      <c r="Q269" s="163">
        <v>1.0209999999999999</v>
      </c>
      <c r="R269" s="163">
        <v>1.0349999999999999</v>
      </c>
      <c r="S269" s="163">
        <v>1.0249999999999999</v>
      </c>
      <c r="T269" s="163">
        <v>1.02</v>
      </c>
      <c r="U269" s="163">
        <v>1.03</v>
      </c>
      <c r="V269" s="248">
        <f t="shared" si="9"/>
        <v>100097.23789945315</v>
      </c>
      <c r="W269" s="249">
        <v>1.2</v>
      </c>
      <c r="X269" s="250">
        <f t="shared" si="10"/>
        <v>120116.68547934377</v>
      </c>
      <c r="Y269" s="251">
        <f t="shared" si="11"/>
        <v>200.19447579890627</v>
      </c>
      <c r="BP269" s="166"/>
      <c r="BQ269" s="174" t="s">
        <v>4570</v>
      </c>
    </row>
    <row r="270" spans="1:69" s="122" customFormat="1" ht="67.5" x14ac:dyDescent="0.25">
      <c r="A270" s="242" t="s">
        <v>1785</v>
      </c>
      <c r="B270" s="243" t="s">
        <v>1769</v>
      </c>
      <c r="C270" s="368" t="s">
        <v>3246</v>
      </c>
      <c r="D270" s="368"/>
      <c r="E270" s="368"/>
      <c r="F270" s="242" t="s">
        <v>437</v>
      </c>
      <c r="G270" s="295">
        <v>600</v>
      </c>
      <c r="H270" s="171">
        <v>101.3</v>
      </c>
      <c r="I270" s="171"/>
      <c r="J270" s="171">
        <v>101.3</v>
      </c>
      <c r="K270" s="172" t="s">
        <v>42</v>
      </c>
      <c r="L270" s="171">
        <v>520277</v>
      </c>
      <c r="M270" s="171"/>
      <c r="N270" s="173"/>
      <c r="O270" s="171">
        <v>520277</v>
      </c>
      <c r="P270" s="163">
        <v>1.052</v>
      </c>
      <c r="Q270" s="163">
        <v>1.0209999999999999</v>
      </c>
      <c r="R270" s="163">
        <v>1.0349999999999999</v>
      </c>
      <c r="S270" s="163">
        <v>1.0249999999999999</v>
      </c>
      <c r="T270" s="163">
        <v>1.02</v>
      </c>
      <c r="U270" s="163">
        <v>1.03</v>
      </c>
      <c r="V270" s="248">
        <f t="shared" si="9"/>
        <v>622841.75667488447</v>
      </c>
      <c r="W270" s="249">
        <v>1.2</v>
      </c>
      <c r="X270" s="250">
        <f t="shared" si="10"/>
        <v>747410.10800986132</v>
      </c>
      <c r="Y270" s="251">
        <f t="shared" si="11"/>
        <v>1245.6835133497689</v>
      </c>
      <c r="BP270" s="166"/>
      <c r="BQ270" s="174" t="s">
        <v>3246</v>
      </c>
    </row>
    <row r="271" spans="1:69" s="122" customFormat="1" ht="67.5" x14ac:dyDescent="0.25">
      <c r="A271" s="242" t="s">
        <v>529</v>
      </c>
      <c r="B271" s="243" t="s">
        <v>1778</v>
      </c>
      <c r="C271" s="368" t="s">
        <v>3247</v>
      </c>
      <c r="D271" s="368"/>
      <c r="E271" s="368"/>
      <c r="F271" s="242" t="s">
        <v>437</v>
      </c>
      <c r="G271" s="295">
        <v>600</v>
      </c>
      <c r="H271" s="171">
        <v>92.59</v>
      </c>
      <c r="I271" s="171"/>
      <c r="J271" s="171">
        <v>92.59</v>
      </c>
      <c r="K271" s="172" t="s">
        <v>42</v>
      </c>
      <c r="L271" s="171">
        <v>475542</v>
      </c>
      <c r="M271" s="171"/>
      <c r="N271" s="173"/>
      <c r="O271" s="171">
        <v>475542</v>
      </c>
      <c r="P271" s="163">
        <v>1.052</v>
      </c>
      <c r="Q271" s="163">
        <v>1.0209999999999999</v>
      </c>
      <c r="R271" s="163">
        <v>1.0349999999999999</v>
      </c>
      <c r="S271" s="163">
        <v>1.0249999999999999</v>
      </c>
      <c r="T271" s="163">
        <v>1.02</v>
      </c>
      <c r="U271" s="163">
        <v>1.03</v>
      </c>
      <c r="V271" s="248">
        <f t="shared" si="9"/>
        <v>569287.92672497127</v>
      </c>
      <c r="W271" s="249">
        <v>1.2</v>
      </c>
      <c r="X271" s="250">
        <f t="shared" si="10"/>
        <v>683145.51206996548</v>
      </c>
      <c r="Y271" s="251">
        <f t="shared" si="11"/>
        <v>1138.5758534499425</v>
      </c>
      <c r="BP271" s="166"/>
      <c r="BQ271" s="174" t="s">
        <v>3247</v>
      </c>
    </row>
    <row r="272" spans="1:69" s="122" customFormat="1" ht="67.5" x14ac:dyDescent="0.25">
      <c r="A272" s="242" t="s">
        <v>531</v>
      </c>
      <c r="B272" s="243" t="s">
        <v>1801</v>
      </c>
      <c r="C272" s="368" t="s">
        <v>3248</v>
      </c>
      <c r="D272" s="368"/>
      <c r="E272" s="368"/>
      <c r="F272" s="242" t="s">
        <v>437</v>
      </c>
      <c r="G272" s="295">
        <v>600</v>
      </c>
      <c r="H272" s="171">
        <v>40.64</v>
      </c>
      <c r="I272" s="171"/>
      <c r="J272" s="171">
        <v>40.64</v>
      </c>
      <c r="K272" s="172" t="s">
        <v>42</v>
      </c>
      <c r="L272" s="171">
        <v>208727</v>
      </c>
      <c r="M272" s="171"/>
      <c r="N272" s="173"/>
      <c r="O272" s="171">
        <v>208727</v>
      </c>
      <c r="P272" s="163">
        <v>1.052</v>
      </c>
      <c r="Q272" s="163">
        <v>1.0209999999999999</v>
      </c>
      <c r="R272" s="163">
        <v>1.0349999999999999</v>
      </c>
      <c r="S272" s="163">
        <v>1.0249999999999999</v>
      </c>
      <c r="T272" s="163">
        <v>1.02</v>
      </c>
      <c r="U272" s="163">
        <v>1.03</v>
      </c>
      <c r="V272" s="248">
        <f t="shared" si="9"/>
        <v>249874.37719806682</v>
      </c>
      <c r="W272" s="249">
        <v>1.2</v>
      </c>
      <c r="X272" s="250">
        <f t="shared" si="10"/>
        <v>299849.25263768015</v>
      </c>
      <c r="Y272" s="251">
        <f t="shared" si="11"/>
        <v>499.74875439613356</v>
      </c>
      <c r="BP272" s="166"/>
      <c r="BQ272" s="174" t="s">
        <v>3248</v>
      </c>
    </row>
    <row r="273" spans="1:69" s="122" customFormat="1" ht="67.5" x14ac:dyDescent="0.25">
      <c r="A273" s="242" t="s">
        <v>533</v>
      </c>
      <c r="B273" s="243" t="s">
        <v>1778</v>
      </c>
      <c r="C273" s="368" t="s">
        <v>1822</v>
      </c>
      <c r="D273" s="368"/>
      <c r="E273" s="368"/>
      <c r="F273" s="242" t="s">
        <v>437</v>
      </c>
      <c r="G273" s="295">
        <v>600</v>
      </c>
      <c r="H273" s="171">
        <v>85.17</v>
      </c>
      <c r="I273" s="171"/>
      <c r="J273" s="171">
        <v>85.17</v>
      </c>
      <c r="K273" s="172" t="s">
        <v>42</v>
      </c>
      <c r="L273" s="171">
        <v>437433</v>
      </c>
      <c r="M273" s="171"/>
      <c r="N273" s="173"/>
      <c r="O273" s="171">
        <v>437433</v>
      </c>
      <c r="P273" s="163">
        <v>1.052</v>
      </c>
      <c r="Q273" s="163">
        <v>1.0209999999999999</v>
      </c>
      <c r="R273" s="163">
        <v>1.0349999999999999</v>
      </c>
      <c r="S273" s="163">
        <v>1.0249999999999999</v>
      </c>
      <c r="T273" s="163">
        <v>1.02</v>
      </c>
      <c r="U273" s="163">
        <v>1.03</v>
      </c>
      <c r="V273" s="248">
        <f t="shared" si="9"/>
        <v>523666.31265184644</v>
      </c>
      <c r="W273" s="249">
        <v>1.2</v>
      </c>
      <c r="X273" s="250">
        <f t="shared" si="10"/>
        <v>628399.57518221566</v>
      </c>
      <c r="Y273" s="251">
        <f t="shared" si="11"/>
        <v>1047.3326253036928</v>
      </c>
      <c r="BP273" s="166"/>
      <c r="BQ273" s="174" t="s">
        <v>1822</v>
      </c>
    </row>
    <row r="274" spans="1:69" s="122" customFormat="1" ht="67.5" x14ac:dyDescent="0.25">
      <c r="A274" s="242" t="s">
        <v>541</v>
      </c>
      <c r="B274" s="243" t="s">
        <v>1778</v>
      </c>
      <c r="C274" s="368" t="s">
        <v>4589</v>
      </c>
      <c r="D274" s="368"/>
      <c r="E274" s="368"/>
      <c r="F274" s="242" t="s">
        <v>437</v>
      </c>
      <c r="G274" s="295">
        <v>2400</v>
      </c>
      <c r="H274" s="171">
        <v>6.23</v>
      </c>
      <c r="I274" s="171"/>
      <c r="J274" s="171">
        <v>6.23</v>
      </c>
      <c r="K274" s="172" t="s">
        <v>42</v>
      </c>
      <c r="L274" s="171">
        <v>127989</v>
      </c>
      <c r="M274" s="171"/>
      <c r="N274" s="173"/>
      <c r="O274" s="171">
        <v>127989</v>
      </c>
      <c r="P274" s="163">
        <v>1.052</v>
      </c>
      <c r="Q274" s="163">
        <v>1.0209999999999999</v>
      </c>
      <c r="R274" s="163">
        <v>1.0349999999999999</v>
      </c>
      <c r="S274" s="163">
        <v>1.0249999999999999</v>
      </c>
      <c r="T274" s="163">
        <v>1.02</v>
      </c>
      <c r="U274" s="163">
        <v>1.03</v>
      </c>
      <c r="V274" s="248">
        <f t="shared" si="9"/>
        <v>153220.09928376958</v>
      </c>
      <c r="W274" s="249">
        <v>1.2</v>
      </c>
      <c r="X274" s="250">
        <f t="shared" si="10"/>
        <v>183864.11914052349</v>
      </c>
      <c r="Y274" s="251">
        <f t="shared" si="11"/>
        <v>76.610049641884785</v>
      </c>
      <c r="BP274" s="166"/>
      <c r="BQ274" s="174" t="s">
        <v>4589</v>
      </c>
    </row>
    <row r="275" spans="1:69" s="122" customFormat="1" ht="67.5" x14ac:dyDescent="0.25">
      <c r="A275" s="242" t="s">
        <v>544</v>
      </c>
      <c r="B275" s="243" t="s">
        <v>1780</v>
      </c>
      <c r="C275" s="368" t="s">
        <v>4572</v>
      </c>
      <c r="D275" s="368"/>
      <c r="E275" s="368"/>
      <c r="F275" s="242" t="s">
        <v>437</v>
      </c>
      <c r="G275" s="295">
        <v>2400</v>
      </c>
      <c r="H275" s="171">
        <v>2.63</v>
      </c>
      <c r="I275" s="171"/>
      <c r="J275" s="171">
        <v>2.63</v>
      </c>
      <c r="K275" s="172" t="s">
        <v>42</v>
      </c>
      <c r="L275" s="171">
        <v>54031</v>
      </c>
      <c r="M275" s="171"/>
      <c r="N275" s="173"/>
      <c r="O275" s="171">
        <v>54031</v>
      </c>
      <c r="P275" s="163">
        <v>1.052</v>
      </c>
      <c r="Q275" s="163">
        <v>1.0209999999999999</v>
      </c>
      <c r="R275" s="163">
        <v>1.0349999999999999</v>
      </c>
      <c r="S275" s="163">
        <v>1.0249999999999999</v>
      </c>
      <c r="T275" s="163">
        <v>1.02</v>
      </c>
      <c r="U275" s="163">
        <v>1.03</v>
      </c>
      <c r="V275" s="248">
        <f t="shared" si="9"/>
        <v>64682.396021543682</v>
      </c>
      <c r="W275" s="249">
        <v>1.2</v>
      </c>
      <c r="X275" s="250">
        <f t="shared" si="10"/>
        <v>77618.875225852418</v>
      </c>
      <c r="Y275" s="251">
        <f t="shared" si="11"/>
        <v>32.341198010771841</v>
      </c>
      <c r="BP275" s="166"/>
      <c r="BQ275" s="174" t="s">
        <v>4572</v>
      </c>
    </row>
    <row r="276" spans="1:69" s="122" customFormat="1" ht="67.5" hidden="1" x14ac:dyDescent="0.25">
      <c r="A276" s="167" t="s">
        <v>546</v>
      </c>
      <c r="B276" s="168" t="s">
        <v>1727</v>
      </c>
      <c r="C276" s="370" t="s">
        <v>1728</v>
      </c>
      <c r="D276" s="370"/>
      <c r="E276" s="370"/>
      <c r="F276" s="167" t="s">
        <v>174</v>
      </c>
      <c r="G276" s="282">
        <v>0.48</v>
      </c>
      <c r="H276" s="171" t="s">
        <v>1729</v>
      </c>
      <c r="I276" s="171" t="s">
        <v>421</v>
      </c>
      <c r="J276" s="171">
        <v>67.47</v>
      </c>
      <c r="K276" s="172" t="s">
        <v>42</v>
      </c>
      <c r="L276" s="171">
        <v>6370</v>
      </c>
      <c r="M276" s="171">
        <v>5154</v>
      </c>
      <c r="N276" s="173" t="s">
        <v>4590</v>
      </c>
      <c r="O276" s="171">
        <v>277</v>
      </c>
      <c r="P276" s="163">
        <v>1.052</v>
      </c>
      <c r="Q276" s="163">
        <v>1.0209999999999999</v>
      </c>
      <c r="R276" s="163">
        <v>1.0349999999999999</v>
      </c>
      <c r="S276" s="163">
        <v>1.0249999999999999</v>
      </c>
      <c r="T276" s="163">
        <v>1.02</v>
      </c>
      <c r="U276" s="163">
        <v>1.03</v>
      </c>
      <c r="V276" s="123">
        <f t="shared" si="9"/>
        <v>331.60636852857806</v>
      </c>
      <c r="W276" s="124">
        <v>1.2</v>
      </c>
      <c r="X276" s="125">
        <f t="shared" si="10"/>
        <v>397.92764223429367</v>
      </c>
      <c r="Y276" s="126">
        <f t="shared" si="11"/>
        <v>829.01592132144515</v>
      </c>
      <c r="BP276" s="166"/>
      <c r="BQ276" s="174" t="s">
        <v>1728</v>
      </c>
    </row>
    <row r="277" spans="1:69" s="122" customFormat="1" ht="18.75" hidden="1" x14ac:dyDescent="0.25">
      <c r="A277" s="175"/>
      <c r="B277" s="176"/>
      <c r="C277" s="177" t="s">
        <v>1552</v>
      </c>
      <c r="D277" s="178"/>
      <c r="E277" s="178"/>
      <c r="F277" s="178"/>
      <c r="G277" s="179"/>
      <c r="H277" s="178"/>
      <c r="I277" s="178"/>
      <c r="J277" s="178"/>
      <c r="K277" s="178"/>
      <c r="L277" s="178"/>
      <c r="M277" s="178"/>
      <c r="N277" s="178"/>
      <c r="O277" s="180"/>
      <c r="P277" s="163"/>
      <c r="Q277" s="163"/>
      <c r="R277" s="163"/>
      <c r="S277" s="163"/>
      <c r="T277" s="163"/>
      <c r="U277" s="163"/>
      <c r="V277" s="123"/>
      <c r="W277" s="124"/>
      <c r="X277" s="125"/>
      <c r="Y277" s="126"/>
      <c r="BP277" s="166"/>
      <c r="BQ277" s="174"/>
    </row>
    <row r="278" spans="1:69" s="122" customFormat="1" ht="18.75" hidden="1" x14ac:dyDescent="0.25">
      <c r="A278" s="181"/>
      <c r="B278" s="182"/>
      <c r="C278" s="182"/>
      <c r="D278" s="182"/>
      <c r="E278" s="183" t="s">
        <v>4591</v>
      </c>
      <c r="F278" s="183"/>
      <c r="G278" s="283"/>
      <c r="H278" s="186"/>
      <c r="I278" s="140"/>
      <c r="J278" s="140"/>
      <c r="K278" s="140"/>
      <c r="L278" s="187">
        <v>5002</v>
      </c>
      <c r="M278" s="188"/>
      <c r="N278" s="188"/>
      <c r="O278" s="189"/>
      <c r="P278" s="163"/>
      <c r="Q278" s="163"/>
      <c r="R278" s="163"/>
      <c r="S278" s="163"/>
      <c r="T278" s="163"/>
      <c r="U278" s="163"/>
      <c r="V278" s="123"/>
      <c r="W278" s="124"/>
      <c r="X278" s="125"/>
      <c r="Y278" s="126"/>
      <c r="BP278" s="166"/>
      <c r="BQ278" s="174"/>
    </row>
    <row r="279" spans="1:69" s="122" customFormat="1" ht="18.75" hidden="1" x14ac:dyDescent="0.25">
      <c r="A279" s="181"/>
      <c r="B279" s="182"/>
      <c r="C279" s="182"/>
      <c r="D279" s="182"/>
      <c r="E279" s="183" t="s">
        <v>4592</v>
      </c>
      <c r="F279" s="183"/>
      <c r="G279" s="283"/>
      <c r="H279" s="186"/>
      <c r="I279" s="140"/>
      <c r="J279" s="140"/>
      <c r="K279" s="140"/>
      <c r="L279" s="187">
        <v>2630</v>
      </c>
      <c r="M279" s="188"/>
      <c r="N279" s="188"/>
      <c r="O279" s="189"/>
      <c r="P279" s="163"/>
      <c r="Q279" s="163"/>
      <c r="R279" s="163"/>
      <c r="S279" s="163"/>
      <c r="T279" s="163"/>
      <c r="U279" s="163"/>
      <c r="V279" s="123"/>
      <c r="W279" s="124"/>
      <c r="X279" s="125"/>
      <c r="Y279" s="126"/>
      <c r="BP279" s="166"/>
      <c r="BQ279" s="174"/>
    </row>
    <row r="280" spans="1:69" s="122" customFormat="1" ht="18.75" hidden="1" x14ac:dyDescent="0.25">
      <c r="A280" s="181"/>
      <c r="B280" s="182"/>
      <c r="C280" s="182"/>
      <c r="D280" s="182"/>
      <c r="E280" s="183" t="s">
        <v>47</v>
      </c>
      <c r="F280" s="183"/>
      <c r="G280" s="283"/>
      <c r="H280" s="186"/>
      <c r="I280" s="140"/>
      <c r="J280" s="140"/>
      <c r="K280" s="140"/>
      <c r="L280" s="187">
        <v>14002</v>
      </c>
      <c r="M280" s="188"/>
      <c r="N280" s="188"/>
      <c r="O280" s="189"/>
      <c r="P280" s="163"/>
      <c r="Q280" s="163"/>
      <c r="R280" s="163"/>
      <c r="S280" s="163"/>
      <c r="T280" s="163"/>
      <c r="U280" s="163"/>
      <c r="V280" s="123"/>
      <c r="W280" s="124"/>
      <c r="X280" s="125"/>
      <c r="Y280" s="126"/>
      <c r="BP280" s="166"/>
      <c r="BQ280" s="174"/>
    </row>
    <row r="281" spans="1:69" s="122" customFormat="1" ht="67.5" x14ac:dyDescent="0.25">
      <c r="A281" s="242" t="s">
        <v>554</v>
      </c>
      <c r="B281" s="243" t="s">
        <v>1734</v>
      </c>
      <c r="C281" s="368" t="s">
        <v>3244</v>
      </c>
      <c r="D281" s="368"/>
      <c r="E281" s="368"/>
      <c r="F281" s="242" t="s">
        <v>437</v>
      </c>
      <c r="G281" s="295">
        <v>148</v>
      </c>
      <c r="H281" s="171">
        <v>639.78</v>
      </c>
      <c r="I281" s="171"/>
      <c r="J281" s="171">
        <v>639.78</v>
      </c>
      <c r="K281" s="172" t="s">
        <v>42</v>
      </c>
      <c r="L281" s="171">
        <v>810524</v>
      </c>
      <c r="M281" s="171"/>
      <c r="N281" s="173"/>
      <c r="O281" s="171">
        <v>810524</v>
      </c>
      <c r="P281" s="163">
        <v>1.052</v>
      </c>
      <c r="Q281" s="163">
        <v>1.0209999999999999</v>
      </c>
      <c r="R281" s="163">
        <v>1.0349999999999999</v>
      </c>
      <c r="S281" s="163">
        <v>1.0249999999999999</v>
      </c>
      <c r="T281" s="163">
        <v>1.02</v>
      </c>
      <c r="U281" s="163">
        <v>1.03</v>
      </c>
      <c r="V281" s="248">
        <f t="shared" si="9"/>
        <v>970306.57128251705</v>
      </c>
      <c r="W281" s="249">
        <v>1.2</v>
      </c>
      <c r="X281" s="250">
        <f t="shared" si="10"/>
        <v>1164367.8855390204</v>
      </c>
      <c r="Y281" s="251">
        <f t="shared" si="11"/>
        <v>7867.3505779663537</v>
      </c>
      <c r="BP281" s="166"/>
      <c r="BQ281" s="174" t="s">
        <v>3244</v>
      </c>
    </row>
    <row r="282" spans="1:69" s="122" customFormat="1" ht="67.5" x14ac:dyDescent="0.25">
      <c r="A282" s="242" t="s">
        <v>556</v>
      </c>
      <c r="B282" s="243" t="s">
        <v>1769</v>
      </c>
      <c r="C282" s="368" t="s">
        <v>3246</v>
      </c>
      <c r="D282" s="368"/>
      <c r="E282" s="368"/>
      <c r="F282" s="242" t="s">
        <v>437</v>
      </c>
      <c r="G282" s="295">
        <v>296</v>
      </c>
      <c r="H282" s="171">
        <v>101.3</v>
      </c>
      <c r="I282" s="171"/>
      <c r="J282" s="171">
        <v>101.3</v>
      </c>
      <c r="K282" s="172" t="s">
        <v>42</v>
      </c>
      <c r="L282" s="171">
        <v>256670</v>
      </c>
      <c r="M282" s="171"/>
      <c r="N282" s="173"/>
      <c r="O282" s="171">
        <v>256670</v>
      </c>
      <c r="P282" s="163">
        <v>1.052</v>
      </c>
      <c r="Q282" s="163">
        <v>1.0209999999999999</v>
      </c>
      <c r="R282" s="163">
        <v>1.0349999999999999</v>
      </c>
      <c r="S282" s="163">
        <v>1.0249999999999999</v>
      </c>
      <c r="T282" s="163">
        <v>1.02</v>
      </c>
      <c r="U282" s="163">
        <v>1.03</v>
      </c>
      <c r="V282" s="248">
        <f t="shared" si="9"/>
        <v>307268.6159214084</v>
      </c>
      <c r="W282" s="249">
        <v>1.2</v>
      </c>
      <c r="X282" s="250">
        <f t="shared" si="10"/>
        <v>368722.33910569007</v>
      </c>
      <c r="Y282" s="251">
        <f t="shared" si="11"/>
        <v>1245.6835780597637</v>
      </c>
      <c r="BP282" s="166"/>
      <c r="BQ282" s="174" t="s">
        <v>3246</v>
      </c>
    </row>
    <row r="283" spans="1:69" s="122" customFormat="1" ht="67.5" x14ac:dyDescent="0.25">
      <c r="A283" s="242" t="s">
        <v>558</v>
      </c>
      <c r="B283" s="243" t="s">
        <v>1778</v>
      </c>
      <c r="C283" s="368" t="s">
        <v>3247</v>
      </c>
      <c r="D283" s="368"/>
      <c r="E283" s="368"/>
      <c r="F283" s="242" t="s">
        <v>437</v>
      </c>
      <c r="G283" s="295">
        <v>296</v>
      </c>
      <c r="H283" s="171">
        <v>92.59</v>
      </c>
      <c r="I283" s="171"/>
      <c r="J283" s="171">
        <v>92.59</v>
      </c>
      <c r="K283" s="172" t="s">
        <v>42</v>
      </c>
      <c r="L283" s="171">
        <v>234601</v>
      </c>
      <c r="M283" s="171"/>
      <c r="N283" s="173"/>
      <c r="O283" s="171">
        <v>234601</v>
      </c>
      <c r="P283" s="163">
        <v>1.052</v>
      </c>
      <c r="Q283" s="163">
        <v>1.0209999999999999</v>
      </c>
      <c r="R283" s="163">
        <v>1.0349999999999999</v>
      </c>
      <c r="S283" s="163">
        <v>1.0249999999999999</v>
      </c>
      <c r="T283" s="163">
        <v>1.02</v>
      </c>
      <c r="U283" s="163">
        <v>1.03</v>
      </c>
      <c r="V283" s="248">
        <f t="shared" si="9"/>
        <v>280849.0457154258</v>
      </c>
      <c r="W283" s="249">
        <v>1.2</v>
      </c>
      <c r="X283" s="250">
        <f t="shared" si="10"/>
        <v>337018.85485851095</v>
      </c>
      <c r="Y283" s="251">
        <f t="shared" si="11"/>
        <v>1138.5772123598342</v>
      </c>
      <c r="BP283" s="166"/>
      <c r="BQ283" s="174" t="s">
        <v>3247</v>
      </c>
    </row>
    <row r="284" spans="1:69" s="122" customFormat="1" ht="67.5" x14ac:dyDescent="0.25">
      <c r="A284" s="242" t="s">
        <v>567</v>
      </c>
      <c r="B284" s="243" t="s">
        <v>1801</v>
      </c>
      <c r="C284" s="368" t="s">
        <v>3248</v>
      </c>
      <c r="D284" s="368"/>
      <c r="E284" s="368"/>
      <c r="F284" s="242" t="s">
        <v>437</v>
      </c>
      <c r="G284" s="295">
        <v>296</v>
      </c>
      <c r="H284" s="171">
        <v>40.64</v>
      </c>
      <c r="I284" s="171"/>
      <c r="J284" s="171">
        <v>40.64</v>
      </c>
      <c r="K284" s="172" t="s">
        <v>42</v>
      </c>
      <c r="L284" s="171">
        <v>102972</v>
      </c>
      <c r="M284" s="171"/>
      <c r="N284" s="173"/>
      <c r="O284" s="171">
        <v>102972</v>
      </c>
      <c r="P284" s="163">
        <v>1.052</v>
      </c>
      <c r="Q284" s="163">
        <v>1.0209999999999999</v>
      </c>
      <c r="R284" s="163">
        <v>1.0349999999999999</v>
      </c>
      <c r="S284" s="163">
        <v>1.0249999999999999</v>
      </c>
      <c r="T284" s="163">
        <v>1.02</v>
      </c>
      <c r="U284" s="163">
        <v>1.03</v>
      </c>
      <c r="V284" s="248">
        <f t="shared" si="9"/>
        <v>123271.37537951168</v>
      </c>
      <c r="W284" s="249">
        <v>1.2</v>
      </c>
      <c r="X284" s="250">
        <f t="shared" si="10"/>
        <v>147925.650455414</v>
      </c>
      <c r="Y284" s="251">
        <f t="shared" si="11"/>
        <v>499.74881910612839</v>
      </c>
      <c r="BP284" s="166"/>
      <c r="BQ284" s="174" t="s">
        <v>3248</v>
      </c>
    </row>
    <row r="285" spans="1:69" s="122" customFormat="1" ht="67.5" x14ac:dyDescent="0.25">
      <c r="A285" s="242" t="s">
        <v>569</v>
      </c>
      <c r="B285" s="243" t="s">
        <v>1778</v>
      </c>
      <c r="C285" s="368" t="s">
        <v>1822</v>
      </c>
      <c r="D285" s="368"/>
      <c r="E285" s="368"/>
      <c r="F285" s="242" t="s">
        <v>437</v>
      </c>
      <c r="G285" s="295">
        <v>296</v>
      </c>
      <c r="H285" s="171">
        <v>85.17</v>
      </c>
      <c r="I285" s="171"/>
      <c r="J285" s="171">
        <v>85.17</v>
      </c>
      <c r="K285" s="172" t="s">
        <v>42</v>
      </c>
      <c r="L285" s="171">
        <v>215800</v>
      </c>
      <c r="M285" s="171"/>
      <c r="N285" s="173"/>
      <c r="O285" s="171">
        <v>215800</v>
      </c>
      <c r="P285" s="163">
        <v>1.052</v>
      </c>
      <c r="Q285" s="163">
        <v>1.0209999999999999</v>
      </c>
      <c r="R285" s="163">
        <v>1.0349999999999999</v>
      </c>
      <c r="S285" s="163">
        <v>1.0249999999999999</v>
      </c>
      <c r="T285" s="163">
        <v>1.02</v>
      </c>
      <c r="U285" s="163">
        <v>1.03</v>
      </c>
      <c r="V285" s="248">
        <f t="shared" si="9"/>
        <v>258341.71237713771</v>
      </c>
      <c r="W285" s="249">
        <v>1.2</v>
      </c>
      <c r="X285" s="250">
        <f t="shared" si="10"/>
        <v>310010.05485256523</v>
      </c>
      <c r="Y285" s="251">
        <f t="shared" si="11"/>
        <v>1047.3312663938013</v>
      </c>
      <c r="BP285" s="166"/>
      <c r="BQ285" s="174" t="s">
        <v>1822</v>
      </c>
    </row>
    <row r="286" spans="1:69" s="122" customFormat="1" ht="67.5" hidden="1" x14ac:dyDescent="0.25">
      <c r="A286" s="167" t="s">
        <v>1808</v>
      </c>
      <c r="B286" s="168" t="s">
        <v>1757</v>
      </c>
      <c r="C286" s="370" t="s">
        <v>1758</v>
      </c>
      <c r="D286" s="370"/>
      <c r="E286" s="370"/>
      <c r="F286" s="167" t="s">
        <v>238</v>
      </c>
      <c r="G286" s="285">
        <v>16.399999999999999</v>
      </c>
      <c r="H286" s="171" t="s">
        <v>1759</v>
      </c>
      <c r="I286" s="171" t="s">
        <v>1760</v>
      </c>
      <c r="J286" s="171">
        <v>603.04999999999995</v>
      </c>
      <c r="K286" s="172" t="s">
        <v>42</v>
      </c>
      <c r="L286" s="171">
        <v>332606</v>
      </c>
      <c r="M286" s="171">
        <v>210316</v>
      </c>
      <c r="N286" s="173" t="s">
        <v>4593</v>
      </c>
      <c r="O286" s="171">
        <v>84659</v>
      </c>
      <c r="P286" s="163">
        <v>1.052</v>
      </c>
      <c r="Q286" s="163">
        <v>1.0209999999999999</v>
      </c>
      <c r="R286" s="163">
        <v>1.0349999999999999</v>
      </c>
      <c r="S286" s="163">
        <v>1.0249999999999999</v>
      </c>
      <c r="T286" s="163">
        <v>1.02</v>
      </c>
      <c r="U286" s="163">
        <v>1.03</v>
      </c>
      <c r="V286" s="123">
        <f t="shared" si="9"/>
        <v>101348.24387458804</v>
      </c>
      <c r="W286" s="124">
        <v>1.2</v>
      </c>
      <c r="X286" s="125">
        <f t="shared" si="10"/>
        <v>121617.89264950564</v>
      </c>
      <c r="Y286" s="126">
        <f t="shared" si="11"/>
        <v>7415.7251615552223</v>
      </c>
      <c r="BP286" s="166"/>
      <c r="BQ286" s="174" t="s">
        <v>1758</v>
      </c>
    </row>
    <row r="287" spans="1:69" s="122" customFormat="1" ht="18.75" hidden="1" x14ac:dyDescent="0.25">
      <c r="A287" s="175"/>
      <c r="B287" s="176"/>
      <c r="C287" s="177" t="s">
        <v>4594</v>
      </c>
      <c r="D287" s="178"/>
      <c r="E287" s="178"/>
      <c r="F287" s="178"/>
      <c r="G287" s="179"/>
      <c r="H287" s="178"/>
      <c r="I287" s="178"/>
      <c r="J287" s="178"/>
      <c r="K287" s="178"/>
      <c r="L287" s="178"/>
      <c r="M287" s="178"/>
      <c r="N287" s="178"/>
      <c r="O287" s="180"/>
      <c r="P287" s="163"/>
      <c r="Q287" s="163"/>
      <c r="R287" s="163"/>
      <c r="S287" s="163"/>
      <c r="T287" s="163"/>
      <c r="U287" s="163"/>
      <c r="V287" s="123"/>
      <c r="W287" s="124"/>
      <c r="X287" s="125"/>
      <c r="Y287" s="126"/>
      <c r="BP287" s="166"/>
      <c r="BQ287" s="174"/>
    </row>
    <row r="288" spans="1:69" s="122" customFormat="1" ht="18.75" hidden="1" x14ac:dyDescent="0.25">
      <c r="A288" s="181"/>
      <c r="B288" s="182"/>
      <c r="C288" s="182"/>
      <c r="D288" s="182"/>
      <c r="E288" s="183" t="s">
        <v>4595</v>
      </c>
      <c r="F288" s="183"/>
      <c r="G288" s="283"/>
      <c r="H288" s="186"/>
      <c r="I288" s="140"/>
      <c r="J288" s="140"/>
      <c r="K288" s="140"/>
      <c r="L288" s="187">
        <v>205828</v>
      </c>
      <c r="M288" s="188"/>
      <c r="N288" s="188"/>
      <c r="O288" s="189"/>
      <c r="P288" s="163"/>
      <c r="Q288" s="163"/>
      <c r="R288" s="163"/>
      <c r="S288" s="163"/>
      <c r="T288" s="163"/>
      <c r="U288" s="163"/>
      <c r="V288" s="123"/>
      <c r="W288" s="124"/>
      <c r="X288" s="125"/>
      <c r="Y288" s="126"/>
      <c r="BP288" s="166"/>
      <c r="BQ288" s="174"/>
    </row>
    <row r="289" spans="1:70" s="122" customFormat="1" ht="18.75" hidden="1" x14ac:dyDescent="0.25">
      <c r="A289" s="181"/>
      <c r="B289" s="182"/>
      <c r="C289" s="182"/>
      <c r="D289" s="182"/>
      <c r="E289" s="183" t="s">
        <v>4596</v>
      </c>
      <c r="F289" s="183"/>
      <c r="G289" s="283"/>
      <c r="H289" s="186"/>
      <c r="I289" s="140"/>
      <c r="J289" s="140"/>
      <c r="K289" s="140"/>
      <c r="L289" s="187">
        <v>108219</v>
      </c>
      <c r="M289" s="188"/>
      <c r="N289" s="188"/>
      <c r="O289" s="189"/>
      <c r="P289" s="163"/>
      <c r="Q289" s="163"/>
      <c r="R289" s="163"/>
      <c r="S289" s="163"/>
      <c r="T289" s="163"/>
      <c r="U289" s="163"/>
      <c r="V289" s="123"/>
      <c r="W289" s="124"/>
      <c r="X289" s="125"/>
      <c r="Y289" s="126"/>
      <c r="BP289" s="166"/>
      <c r="BQ289" s="174"/>
    </row>
    <row r="290" spans="1:70" s="122" customFormat="1" ht="18.75" hidden="1" x14ac:dyDescent="0.25">
      <c r="A290" s="181"/>
      <c r="B290" s="182"/>
      <c r="C290" s="182"/>
      <c r="D290" s="182"/>
      <c r="E290" s="183" t="s">
        <v>47</v>
      </c>
      <c r="F290" s="183"/>
      <c r="G290" s="283"/>
      <c r="H290" s="186"/>
      <c r="I290" s="140"/>
      <c r="J290" s="140"/>
      <c r="K290" s="140"/>
      <c r="L290" s="187">
        <v>646653</v>
      </c>
      <c r="M290" s="188"/>
      <c r="N290" s="188"/>
      <c r="O290" s="189"/>
      <c r="P290" s="163"/>
      <c r="Q290" s="163"/>
      <c r="R290" s="163"/>
      <c r="S290" s="163"/>
      <c r="T290" s="163"/>
      <c r="U290" s="163"/>
      <c r="V290" s="123"/>
      <c r="W290" s="124"/>
      <c r="X290" s="125"/>
      <c r="Y290" s="126"/>
      <c r="BP290" s="166"/>
      <c r="BQ290" s="174"/>
    </row>
    <row r="291" spans="1:70" s="122" customFormat="1" ht="67.5" x14ac:dyDescent="0.25">
      <c r="A291" s="242" t="s">
        <v>577</v>
      </c>
      <c r="B291" s="243" t="s">
        <v>2281</v>
      </c>
      <c r="C291" s="368" t="s">
        <v>4183</v>
      </c>
      <c r="D291" s="368"/>
      <c r="E291" s="368"/>
      <c r="F291" s="242" t="s">
        <v>265</v>
      </c>
      <c r="G291" s="297">
        <v>1689.2</v>
      </c>
      <c r="H291" s="171">
        <v>189.06</v>
      </c>
      <c r="I291" s="171"/>
      <c r="J291" s="171">
        <v>189.06</v>
      </c>
      <c r="K291" s="172" t="s">
        <v>42</v>
      </c>
      <c r="L291" s="171">
        <v>2733723</v>
      </c>
      <c r="M291" s="171"/>
      <c r="N291" s="173"/>
      <c r="O291" s="171">
        <v>2733723</v>
      </c>
      <c r="P291" s="163">
        <v>1.052</v>
      </c>
      <c r="Q291" s="163">
        <v>1.0209999999999999</v>
      </c>
      <c r="R291" s="163">
        <v>1.0349999999999999</v>
      </c>
      <c r="S291" s="163">
        <v>1.0249999999999999</v>
      </c>
      <c r="T291" s="163">
        <v>1.02</v>
      </c>
      <c r="U291" s="163">
        <v>1.03</v>
      </c>
      <c r="V291" s="248">
        <f t="shared" ref="V291:V302" si="12">O291*P291*Q291*R291*S291*T291*U291</f>
        <v>3272635.2223575804</v>
      </c>
      <c r="W291" s="249">
        <v>1.2</v>
      </c>
      <c r="X291" s="250">
        <f t="shared" ref="X291:X302" si="13">V291*W291</f>
        <v>3927162.2668290962</v>
      </c>
      <c r="Y291" s="251">
        <f t="shared" ref="Y291:Y302" si="14">X291/G291</f>
        <v>2324.8651828256548</v>
      </c>
      <c r="BP291" s="166"/>
      <c r="BQ291" s="174" t="s">
        <v>4183</v>
      </c>
    </row>
    <row r="292" spans="1:70" s="122" customFormat="1" ht="18.75" hidden="1" x14ac:dyDescent="0.25">
      <c r="A292" s="175"/>
      <c r="B292" s="176"/>
      <c r="C292" s="177" t="s">
        <v>4597</v>
      </c>
      <c r="D292" s="178"/>
      <c r="E292" s="178"/>
      <c r="F292" s="178"/>
      <c r="G292" s="179"/>
      <c r="H292" s="178"/>
      <c r="I292" s="178"/>
      <c r="J292" s="178"/>
      <c r="K292" s="178"/>
      <c r="L292" s="178"/>
      <c r="M292" s="178"/>
      <c r="N292" s="178"/>
      <c r="O292" s="180"/>
      <c r="P292" s="163"/>
      <c r="Q292" s="163"/>
      <c r="R292" s="163"/>
      <c r="S292" s="163"/>
      <c r="T292" s="163"/>
      <c r="U292" s="163"/>
      <c r="V292" s="123"/>
      <c r="W292" s="124"/>
      <c r="X292" s="125"/>
      <c r="Y292" s="126"/>
      <c r="BP292" s="166"/>
      <c r="BQ292" s="174"/>
    </row>
    <row r="293" spans="1:70" s="122" customFormat="1" ht="67.5" x14ac:dyDescent="0.25">
      <c r="A293" s="242" t="s">
        <v>1812</v>
      </c>
      <c r="B293" s="243" t="s">
        <v>2286</v>
      </c>
      <c r="C293" s="368" t="s">
        <v>4598</v>
      </c>
      <c r="D293" s="368"/>
      <c r="E293" s="368"/>
      <c r="F293" s="242" t="s">
        <v>437</v>
      </c>
      <c r="G293" s="295">
        <v>4000</v>
      </c>
      <c r="H293" s="171">
        <v>1.57</v>
      </c>
      <c r="I293" s="171"/>
      <c r="J293" s="171">
        <v>1.57</v>
      </c>
      <c r="K293" s="172" t="s">
        <v>42</v>
      </c>
      <c r="L293" s="171">
        <v>53757</v>
      </c>
      <c r="M293" s="171"/>
      <c r="N293" s="173"/>
      <c r="O293" s="171">
        <v>53757</v>
      </c>
      <c r="P293" s="163">
        <v>1.052</v>
      </c>
      <c r="Q293" s="163">
        <v>1.0209999999999999</v>
      </c>
      <c r="R293" s="163">
        <v>1.0349999999999999</v>
      </c>
      <c r="S293" s="163">
        <v>1.0249999999999999</v>
      </c>
      <c r="T293" s="163">
        <v>1.02</v>
      </c>
      <c r="U293" s="163">
        <v>1.03</v>
      </c>
      <c r="V293" s="248">
        <f t="shared" si="12"/>
        <v>64354.381057728402</v>
      </c>
      <c r="W293" s="249">
        <v>1.2</v>
      </c>
      <c r="X293" s="250">
        <f t="shared" si="13"/>
        <v>77225.25726927408</v>
      </c>
      <c r="Y293" s="251">
        <f t="shared" si="14"/>
        <v>19.30631431731852</v>
      </c>
      <c r="BP293" s="166"/>
      <c r="BQ293" s="174" t="s">
        <v>4598</v>
      </c>
    </row>
    <row r="294" spans="1:70" s="122" customFormat="1" ht="18.75" hidden="1" x14ac:dyDescent="0.25">
      <c r="A294" s="175"/>
      <c r="B294" s="176"/>
      <c r="C294" s="177" t="s">
        <v>4582</v>
      </c>
      <c r="D294" s="178"/>
      <c r="E294" s="178"/>
      <c r="F294" s="178"/>
      <c r="G294" s="179"/>
      <c r="H294" s="178"/>
      <c r="I294" s="178"/>
      <c r="J294" s="178"/>
      <c r="K294" s="178"/>
      <c r="L294" s="178"/>
      <c r="M294" s="178"/>
      <c r="N294" s="178"/>
      <c r="O294" s="180"/>
      <c r="P294" s="163"/>
      <c r="Q294" s="163"/>
      <c r="R294" s="163"/>
      <c r="S294" s="163"/>
      <c r="T294" s="163"/>
      <c r="U294" s="163"/>
      <c r="V294" s="123"/>
      <c r="W294" s="124"/>
      <c r="X294" s="125"/>
      <c r="Y294" s="126"/>
      <c r="BP294" s="166"/>
      <c r="BQ294" s="174"/>
    </row>
    <row r="295" spans="1:70" s="122" customFormat="1" ht="67.5" x14ac:dyDescent="0.25">
      <c r="A295" s="242" t="s">
        <v>588</v>
      </c>
      <c r="B295" s="243" t="s">
        <v>1771</v>
      </c>
      <c r="C295" s="368" t="s">
        <v>2779</v>
      </c>
      <c r="D295" s="368"/>
      <c r="E295" s="368"/>
      <c r="F295" s="242" t="s">
        <v>437</v>
      </c>
      <c r="G295" s="295">
        <v>1820</v>
      </c>
      <c r="H295" s="171">
        <v>2.96</v>
      </c>
      <c r="I295" s="171"/>
      <c r="J295" s="171">
        <v>2.96</v>
      </c>
      <c r="K295" s="172" t="s">
        <v>42</v>
      </c>
      <c r="L295" s="171">
        <v>46114</v>
      </c>
      <c r="M295" s="171"/>
      <c r="N295" s="173"/>
      <c r="O295" s="171">
        <v>46114</v>
      </c>
      <c r="P295" s="163">
        <v>1.052</v>
      </c>
      <c r="Q295" s="163">
        <v>1.0209999999999999</v>
      </c>
      <c r="R295" s="163">
        <v>1.0349999999999999</v>
      </c>
      <c r="S295" s="163">
        <v>1.0249999999999999</v>
      </c>
      <c r="T295" s="163">
        <v>1.02</v>
      </c>
      <c r="U295" s="163">
        <v>1.03</v>
      </c>
      <c r="V295" s="248">
        <f t="shared" si="12"/>
        <v>55204.678983129415</v>
      </c>
      <c r="W295" s="249">
        <v>1.2</v>
      </c>
      <c r="X295" s="250">
        <f t="shared" si="13"/>
        <v>66245.614779755299</v>
      </c>
      <c r="Y295" s="251">
        <f t="shared" si="14"/>
        <v>36.398689439425986</v>
      </c>
      <c r="BP295" s="166"/>
      <c r="BQ295" s="174" t="s">
        <v>2779</v>
      </c>
    </row>
    <row r="296" spans="1:70" s="122" customFormat="1" ht="67.5" x14ac:dyDescent="0.25">
      <c r="A296" s="242" t="s">
        <v>1815</v>
      </c>
      <c r="B296" s="243" t="s">
        <v>1741</v>
      </c>
      <c r="C296" s="368" t="s">
        <v>4164</v>
      </c>
      <c r="D296" s="368"/>
      <c r="E296" s="368"/>
      <c r="F296" s="242" t="s">
        <v>437</v>
      </c>
      <c r="G296" s="295">
        <v>1820</v>
      </c>
      <c r="H296" s="171">
        <v>1.67</v>
      </c>
      <c r="I296" s="171"/>
      <c r="J296" s="171">
        <v>1.67</v>
      </c>
      <c r="K296" s="172" t="s">
        <v>42</v>
      </c>
      <c r="L296" s="171">
        <v>26017</v>
      </c>
      <c r="M296" s="171"/>
      <c r="N296" s="173"/>
      <c r="O296" s="171">
        <v>26017</v>
      </c>
      <c r="P296" s="163">
        <v>1.052</v>
      </c>
      <c r="Q296" s="163">
        <v>1.0209999999999999</v>
      </c>
      <c r="R296" s="163">
        <v>1.0349999999999999</v>
      </c>
      <c r="S296" s="163">
        <v>1.0249999999999999</v>
      </c>
      <c r="T296" s="163">
        <v>1.02</v>
      </c>
      <c r="U296" s="163">
        <v>1.03</v>
      </c>
      <c r="V296" s="248">
        <f t="shared" si="12"/>
        <v>31145.858808693192</v>
      </c>
      <c r="W296" s="249">
        <v>1.2</v>
      </c>
      <c r="X296" s="250">
        <f t="shared" si="13"/>
        <v>37375.030570431831</v>
      </c>
      <c r="Y296" s="251">
        <f t="shared" si="14"/>
        <v>20.535731082654852</v>
      </c>
      <c r="BP296" s="166"/>
      <c r="BQ296" s="174" t="s">
        <v>4164</v>
      </c>
    </row>
    <row r="297" spans="1:70" s="122" customFormat="1" ht="67.5" x14ac:dyDescent="0.25">
      <c r="A297" s="242" t="s">
        <v>600</v>
      </c>
      <c r="B297" s="243" t="s">
        <v>1743</v>
      </c>
      <c r="C297" s="368" t="s">
        <v>3258</v>
      </c>
      <c r="D297" s="368"/>
      <c r="E297" s="368"/>
      <c r="F297" s="242" t="s">
        <v>437</v>
      </c>
      <c r="G297" s="295">
        <v>500</v>
      </c>
      <c r="H297" s="171">
        <v>76.05</v>
      </c>
      <c r="I297" s="171"/>
      <c r="J297" s="171">
        <v>76.05</v>
      </c>
      <c r="K297" s="172" t="s">
        <v>42</v>
      </c>
      <c r="L297" s="171">
        <v>325494</v>
      </c>
      <c r="M297" s="171"/>
      <c r="N297" s="173"/>
      <c r="O297" s="171">
        <v>325494</v>
      </c>
      <c r="P297" s="163">
        <v>1.052</v>
      </c>
      <c r="Q297" s="163">
        <v>1.0209999999999999</v>
      </c>
      <c r="R297" s="163">
        <v>1.0349999999999999</v>
      </c>
      <c r="S297" s="163">
        <v>1.0249999999999999</v>
      </c>
      <c r="T297" s="163">
        <v>1.02</v>
      </c>
      <c r="U297" s="163">
        <v>1.03</v>
      </c>
      <c r="V297" s="248">
        <f t="shared" si="12"/>
        <v>389660.22858426342</v>
      </c>
      <c r="W297" s="249">
        <v>1.2</v>
      </c>
      <c r="X297" s="250">
        <f t="shared" si="13"/>
        <v>467592.27430111606</v>
      </c>
      <c r="Y297" s="251">
        <f t="shared" si="14"/>
        <v>935.1845486022321</v>
      </c>
      <c r="BP297" s="166"/>
      <c r="BQ297" s="174" t="s">
        <v>3258</v>
      </c>
    </row>
    <row r="298" spans="1:70" s="122" customFormat="1" ht="67.5" x14ac:dyDescent="0.25">
      <c r="A298" s="242" t="s">
        <v>1820</v>
      </c>
      <c r="B298" s="243" t="s">
        <v>4569</v>
      </c>
      <c r="C298" s="368" t="s">
        <v>3259</v>
      </c>
      <c r="D298" s="368"/>
      <c r="E298" s="368"/>
      <c r="F298" s="242" t="s">
        <v>437</v>
      </c>
      <c r="G298" s="295">
        <v>500</v>
      </c>
      <c r="H298" s="171">
        <v>213.89</v>
      </c>
      <c r="I298" s="171"/>
      <c r="J298" s="171">
        <v>213.89</v>
      </c>
      <c r="K298" s="172" t="s">
        <v>42</v>
      </c>
      <c r="L298" s="171">
        <v>915449</v>
      </c>
      <c r="M298" s="171"/>
      <c r="N298" s="173"/>
      <c r="O298" s="171">
        <v>915449</v>
      </c>
      <c r="P298" s="163">
        <v>1.052</v>
      </c>
      <c r="Q298" s="163">
        <v>1.0209999999999999</v>
      </c>
      <c r="R298" s="163">
        <v>1.0349999999999999</v>
      </c>
      <c r="S298" s="163">
        <v>1.0249999999999999</v>
      </c>
      <c r="T298" s="163">
        <v>1.02</v>
      </c>
      <c r="U298" s="163">
        <v>1.03</v>
      </c>
      <c r="V298" s="248">
        <f t="shared" si="12"/>
        <v>1095915.9511303909</v>
      </c>
      <c r="W298" s="249">
        <v>1.2</v>
      </c>
      <c r="X298" s="250">
        <f t="shared" si="13"/>
        <v>1315099.1413564689</v>
      </c>
      <c r="Y298" s="251">
        <f t="shared" si="14"/>
        <v>2630.1982827129377</v>
      </c>
      <c r="BP298" s="166"/>
      <c r="BQ298" s="174" t="s">
        <v>3259</v>
      </c>
    </row>
    <row r="299" spans="1:70" s="122" customFormat="1" ht="67.5" x14ac:dyDescent="0.25">
      <c r="A299" s="242" t="s">
        <v>611</v>
      </c>
      <c r="B299" s="243" t="s">
        <v>2838</v>
      </c>
      <c r="C299" s="368" t="s">
        <v>2839</v>
      </c>
      <c r="D299" s="368"/>
      <c r="E299" s="368"/>
      <c r="F299" s="242" t="s">
        <v>437</v>
      </c>
      <c r="G299" s="295">
        <v>500</v>
      </c>
      <c r="H299" s="171">
        <v>24.63</v>
      </c>
      <c r="I299" s="171"/>
      <c r="J299" s="171">
        <v>24.63</v>
      </c>
      <c r="K299" s="172" t="s">
        <v>42</v>
      </c>
      <c r="L299" s="171">
        <v>105416</v>
      </c>
      <c r="M299" s="171"/>
      <c r="N299" s="173"/>
      <c r="O299" s="171">
        <v>105416</v>
      </c>
      <c r="P299" s="163">
        <v>1.052</v>
      </c>
      <c r="Q299" s="163">
        <v>1.0209999999999999</v>
      </c>
      <c r="R299" s="163">
        <v>1.0349999999999999</v>
      </c>
      <c r="S299" s="163">
        <v>1.0249999999999999</v>
      </c>
      <c r="T299" s="163">
        <v>1.02</v>
      </c>
      <c r="U299" s="163">
        <v>1.03</v>
      </c>
      <c r="V299" s="248">
        <f t="shared" si="12"/>
        <v>126197.17308595157</v>
      </c>
      <c r="W299" s="249">
        <v>1.2</v>
      </c>
      <c r="X299" s="250">
        <f t="shared" si="13"/>
        <v>151436.60770314187</v>
      </c>
      <c r="Y299" s="251">
        <f t="shared" si="14"/>
        <v>302.87321540628375</v>
      </c>
      <c r="BP299" s="166"/>
      <c r="BQ299" s="174" t="s">
        <v>2839</v>
      </c>
    </row>
    <row r="300" spans="1:70" s="122" customFormat="1" ht="67.5" x14ac:dyDescent="0.25">
      <c r="A300" s="242" t="s">
        <v>619</v>
      </c>
      <c r="B300" s="243" t="s">
        <v>2838</v>
      </c>
      <c r="C300" s="368" t="s">
        <v>3261</v>
      </c>
      <c r="D300" s="368"/>
      <c r="E300" s="368"/>
      <c r="F300" s="242" t="s">
        <v>437</v>
      </c>
      <c r="G300" s="295">
        <v>1000</v>
      </c>
      <c r="H300" s="171">
        <v>6.21</v>
      </c>
      <c r="I300" s="171"/>
      <c r="J300" s="171">
        <v>6.21</v>
      </c>
      <c r="K300" s="172" t="s">
        <v>42</v>
      </c>
      <c r="L300" s="171">
        <v>53158</v>
      </c>
      <c r="M300" s="171"/>
      <c r="N300" s="173"/>
      <c r="O300" s="171">
        <v>53158</v>
      </c>
      <c r="P300" s="163">
        <v>1.052</v>
      </c>
      <c r="Q300" s="163">
        <v>1.0209999999999999</v>
      </c>
      <c r="R300" s="163">
        <v>1.0349999999999999</v>
      </c>
      <c r="S300" s="163">
        <v>1.0249999999999999</v>
      </c>
      <c r="T300" s="163">
        <v>1.02</v>
      </c>
      <c r="U300" s="163">
        <v>1.03</v>
      </c>
      <c r="V300" s="248">
        <f t="shared" si="12"/>
        <v>63637.297249971663</v>
      </c>
      <c r="W300" s="249">
        <v>1.2</v>
      </c>
      <c r="X300" s="250">
        <f t="shared" si="13"/>
        <v>76364.75669996599</v>
      </c>
      <c r="Y300" s="251">
        <f t="shared" si="14"/>
        <v>76.364756699965994</v>
      </c>
      <c r="BP300" s="166"/>
      <c r="BQ300" s="174" t="s">
        <v>3261</v>
      </c>
    </row>
    <row r="301" spans="1:70" s="122" customFormat="1" ht="67.5" x14ac:dyDescent="0.25">
      <c r="A301" s="242" t="s">
        <v>623</v>
      </c>
      <c r="B301" s="243" t="s">
        <v>2838</v>
      </c>
      <c r="C301" s="368" t="s">
        <v>3262</v>
      </c>
      <c r="D301" s="368"/>
      <c r="E301" s="368"/>
      <c r="F301" s="242" t="s">
        <v>437</v>
      </c>
      <c r="G301" s="295">
        <v>1000</v>
      </c>
      <c r="H301" s="171">
        <v>3.64</v>
      </c>
      <c r="I301" s="171"/>
      <c r="J301" s="171">
        <v>3.64</v>
      </c>
      <c r="K301" s="172" t="s">
        <v>42</v>
      </c>
      <c r="L301" s="171">
        <v>31158</v>
      </c>
      <c r="M301" s="171"/>
      <c r="N301" s="173"/>
      <c r="O301" s="171">
        <v>31158</v>
      </c>
      <c r="P301" s="163">
        <v>1.052</v>
      </c>
      <c r="Q301" s="163">
        <v>1.0209999999999999</v>
      </c>
      <c r="R301" s="163">
        <v>1.0349999999999999</v>
      </c>
      <c r="S301" s="163">
        <v>1.0249999999999999</v>
      </c>
      <c r="T301" s="163">
        <v>1.02</v>
      </c>
      <c r="U301" s="163">
        <v>1.03</v>
      </c>
      <c r="V301" s="248">
        <f t="shared" si="12"/>
        <v>37300.329352395063</v>
      </c>
      <c r="W301" s="249">
        <v>1.2</v>
      </c>
      <c r="X301" s="250">
        <f t="shared" si="13"/>
        <v>44760.395222874075</v>
      </c>
      <c r="Y301" s="251">
        <f t="shared" si="14"/>
        <v>44.760395222874074</v>
      </c>
      <c r="BP301" s="166"/>
      <c r="BQ301" s="174" t="s">
        <v>3262</v>
      </c>
    </row>
    <row r="302" spans="1:70" s="122" customFormat="1" ht="68.25" thickBot="1" x14ac:dyDescent="0.3">
      <c r="A302" s="258" t="s">
        <v>627</v>
      </c>
      <c r="B302" s="259" t="s">
        <v>1778</v>
      </c>
      <c r="C302" s="369" t="s">
        <v>1884</v>
      </c>
      <c r="D302" s="369"/>
      <c r="E302" s="369"/>
      <c r="F302" s="258" t="s">
        <v>437</v>
      </c>
      <c r="G302" s="298">
        <v>1000</v>
      </c>
      <c r="H302" s="171">
        <v>1.17</v>
      </c>
      <c r="I302" s="171"/>
      <c r="J302" s="171">
        <v>1.17</v>
      </c>
      <c r="K302" s="172" t="s">
        <v>42</v>
      </c>
      <c r="L302" s="171">
        <v>10015</v>
      </c>
      <c r="M302" s="171"/>
      <c r="N302" s="173"/>
      <c r="O302" s="171">
        <v>10015</v>
      </c>
      <c r="P302" s="290">
        <v>1.052</v>
      </c>
      <c r="Q302" s="208">
        <v>1.0209999999999999</v>
      </c>
      <c r="R302" s="208">
        <v>1.0349999999999999</v>
      </c>
      <c r="S302" s="208">
        <v>1.0249999999999999</v>
      </c>
      <c r="T302" s="208">
        <v>1.02</v>
      </c>
      <c r="U302" s="208">
        <v>1.03</v>
      </c>
      <c r="V302" s="254">
        <f t="shared" si="12"/>
        <v>11989.306067919526</v>
      </c>
      <c r="W302" s="255">
        <v>1.2</v>
      </c>
      <c r="X302" s="256">
        <f t="shared" si="13"/>
        <v>14387.167281503431</v>
      </c>
      <c r="Y302" s="257">
        <f t="shared" si="14"/>
        <v>14.38716728150343</v>
      </c>
      <c r="BP302" s="166"/>
      <c r="BQ302" s="174" t="s">
        <v>1884</v>
      </c>
    </row>
    <row r="303" spans="1:70" s="122" customFormat="1" ht="23.25" customHeight="1" thickTop="1" x14ac:dyDescent="0.25">
      <c r="A303" s="275"/>
      <c r="B303" s="275" t="s">
        <v>5740</v>
      </c>
      <c r="C303" s="276"/>
      <c r="D303" s="276"/>
      <c r="E303" s="276"/>
      <c r="F303" s="276"/>
      <c r="G303" s="276"/>
      <c r="H303" s="277"/>
      <c r="I303" s="277"/>
      <c r="J303" s="277"/>
      <c r="K303" s="278"/>
      <c r="L303" s="171">
        <v>59212456</v>
      </c>
      <c r="M303" s="171">
        <v>2225161</v>
      </c>
      <c r="N303" s="171" t="s">
        <v>4599</v>
      </c>
      <c r="O303" s="171">
        <v>56010005</v>
      </c>
      <c r="P303" s="163"/>
      <c r="Q303" s="163"/>
      <c r="R303" s="163"/>
      <c r="S303" s="163"/>
      <c r="T303" s="163"/>
      <c r="U303" s="163"/>
      <c r="V303" s="123">
        <f>SUM(V30:V302)</f>
        <v>67581065.283095688</v>
      </c>
      <c r="W303" s="124"/>
      <c r="X303" s="125">
        <f>SUM(X30:X302)</f>
        <v>81097278.33971481</v>
      </c>
      <c r="Y303" s="126"/>
      <c r="BR303" s="174" t="s">
        <v>938</v>
      </c>
    </row>
    <row r="304" spans="1:70" s="122" customFormat="1" ht="18.75" hidden="1" x14ac:dyDescent="0.25">
      <c r="A304" s="359" t="s">
        <v>940</v>
      </c>
      <c r="B304" s="360"/>
      <c r="C304" s="360"/>
      <c r="D304" s="360"/>
      <c r="E304" s="360"/>
      <c r="F304" s="360"/>
      <c r="G304" s="360"/>
      <c r="H304" s="360"/>
      <c r="I304" s="360"/>
      <c r="J304" s="360"/>
      <c r="K304" s="361"/>
      <c r="L304" s="171">
        <v>2203679</v>
      </c>
      <c r="M304" s="171"/>
      <c r="N304" s="171"/>
      <c r="O304" s="171"/>
      <c r="P304" s="163"/>
      <c r="Q304" s="163"/>
      <c r="R304" s="163"/>
      <c r="S304" s="163"/>
      <c r="T304" s="163"/>
      <c r="U304" s="163"/>
      <c r="V304" s="123">
        <f>L360+L361</f>
        <v>67581065.283095658</v>
      </c>
      <c r="W304" s="124"/>
      <c r="X304" s="125">
        <f>V304*1.2</f>
        <v>81097278.33971478</v>
      </c>
      <c r="Y304" s="126"/>
      <c r="BR304" s="174" t="s">
        <v>940</v>
      </c>
    </row>
    <row r="305" spans="1:71" s="122" customFormat="1" ht="18.75" hidden="1" x14ac:dyDescent="0.25">
      <c r="A305" s="365" t="s">
        <v>941</v>
      </c>
      <c r="B305" s="366"/>
      <c r="C305" s="366"/>
      <c r="D305" s="366"/>
      <c r="E305" s="366"/>
      <c r="F305" s="366"/>
      <c r="G305" s="366"/>
      <c r="H305" s="366"/>
      <c r="I305" s="366"/>
      <c r="J305" s="366"/>
      <c r="K305" s="367"/>
      <c r="L305" s="218"/>
      <c r="M305" s="218"/>
      <c r="N305" s="218"/>
      <c r="O305" s="218"/>
      <c r="P305" s="163"/>
      <c r="Q305" s="163"/>
      <c r="R305" s="163"/>
      <c r="S305" s="163"/>
      <c r="T305" s="163"/>
      <c r="U305" s="163"/>
      <c r="V305" s="123"/>
      <c r="W305" s="124"/>
      <c r="X305" s="125"/>
      <c r="Y305" s="126"/>
      <c r="BR305" s="174"/>
      <c r="BS305" s="128" t="s">
        <v>941</v>
      </c>
    </row>
    <row r="306" spans="1:71" s="122" customFormat="1" ht="18.75" hidden="1" x14ac:dyDescent="0.25">
      <c r="A306" s="365" t="s">
        <v>4600</v>
      </c>
      <c r="B306" s="366"/>
      <c r="C306" s="366"/>
      <c r="D306" s="366"/>
      <c r="E306" s="366"/>
      <c r="F306" s="366"/>
      <c r="G306" s="366"/>
      <c r="H306" s="366"/>
      <c r="I306" s="366"/>
      <c r="J306" s="366"/>
      <c r="K306" s="367"/>
      <c r="L306" s="218">
        <v>372307</v>
      </c>
      <c r="M306" s="218"/>
      <c r="N306" s="218"/>
      <c r="O306" s="218"/>
      <c r="P306" s="163"/>
      <c r="Q306" s="163"/>
      <c r="R306" s="163"/>
      <c r="S306" s="163"/>
      <c r="T306" s="163"/>
      <c r="U306" s="163"/>
      <c r="V306" s="123"/>
      <c r="W306" s="124"/>
      <c r="X306" s="125"/>
      <c r="Y306" s="126"/>
      <c r="BR306" s="174"/>
      <c r="BS306" s="128" t="s">
        <v>4600</v>
      </c>
    </row>
    <row r="307" spans="1:71" s="122" customFormat="1" ht="18.75" hidden="1" x14ac:dyDescent="0.25">
      <c r="A307" s="365" t="s">
        <v>4601</v>
      </c>
      <c r="B307" s="366"/>
      <c r="C307" s="366"/>
      <c r="D307" s="366"/>
      <c r="E307" s="366"/>
      <c r="F307" s="366"/>
      <c r="G307" s="366"/>
      <c r="H307" s="366"/>
      <c r="I307" s="366"/>
      <c r="J307" s="366"/>
      <c r="K307" s="367"/>
      <c r="L307" s="218">
        <v>150539</v>
      </c>
      <c r="M307" s="218"/>
      <c r="N307" s="218"/>
      <c r="O307" s="218"/>
      <c r="P307" s="163"/>
      <c r="Q307" s="163"/>
      <c r="R307" s="163"/>
      <c r="S307" s="163"/>
      <c r="T307" s="163"/>
      <c r="U307" s="163"/>
      <c r="V307" s="123"/>
      <c r="W307" s="124"/>
      <c r="X307" s="125"/>
      <c r="Y307" s="126"/>
      <c r="Z307" s="220"/>
      <c r="BR307" s="174"/>
      <c r="BS307" s="128" t="s">
        <v>4601</v>
      </c>
    </row>
    <row r="308" spans="1:71" s="122" customFormat="1" ht="18.75" hidden="1" x14ac:dyDescent="0.25">
      <c r="A308" s="365" t="s">
        <v>4602</v>
      </c>
      <c r="B308" s="366"/>
      <c r="C308" s="366"/>
      <c r="D308" s="366"/>
      <c r="E308" s="366"/>
      <c r="F308" s="366"/>
      <c r="G308" s="366"/>
      <c r="H308" s="366"/>
      <c r="I308" s="366"/>
      <c r="J308" s="366"/>
      <c r="K308" s="367"/>
      <c r="L308" s="218">
        <v>1680833</v>
      </c>
      <c r="M308" s="218"/>
      <c r="N308" s="218"/>
      <c r="O308" s="218"/>
      <c r="P308" s="163"/>
      <c r="Q308" s="163"/>
      <c r="R308" s="163"/>
      <c r="S308" s="163"/>
      <c r="T308" s="163"/>
      <c r="U308" s="163"/>
      <c r="V308" s="123"/>
      <c r="W308" s="124"/>
      <c r="X308" s="125"/>
      <c r="Y308" s="126"/>
      <c r="Z308" s="220"/>
      <c r="BR308" s="174"/>
      <c r="BS308" s="128" t="s">
        <v>4602</v>
      </c>
    </row>
    <row r="309" spans="1:71" s="122" customFormat="1" ht="18.75" hidden="1" x14ac:dyDescent="0.25">
      <c r="A309" s="359" t="s">
        <v>945</v>
      </c>
      <c r="B309" s="360"/>
      <c r="C309" s="360"/>
      <c r="D309" s="360"/>
      <c r="E309" s="360"/>
      <c r="F309" s="360"/>
      <c r="G309" s="360"/>
      <c r="H309" s="360"/>
      <c r="I309" s="360"/>
      <c r="J309" s="360"/>
      <c r="K309" s="361"/>
      <c r="L309" s="171">
        <v>1128008</v>
      </c>
      <c r="M309" s="171"/>
      <c r="N309" s="171"/>
      <c r="O309" s="171"/>
      <c r="P309" s="163"/>
      <c r="Q309" s="163"/>
      <c r="R309" s="163"/>
      <c r="S309" s="163"/>
      <c r="T309" s="163"/>
      <c r="U309" s="163"/>
      <c r="V309" s="123"/>
      <c r="W309" s="124"/>
      <c r="X309" s="125"/>
      <c r="Y309" s="126"/>
      <c r="Z309" s="220"/>
      <c r="BR309" s="174" t="s">
        <v>945</v>
      </c>
    </row>
    <row r="310" spans="1:71" s="122" customFormat="1" ht="18.75" hidden="1" x14ac:dyDescent="0.25">
      <c r="A310" s="365" t="s">
        <v>941</v>
      </c>
      <c r="B310" s="366"/>
      <c r="C310" s="366"/>
      <c r="D310" s="366"/>
      <c r="E310" s="366"/>
      <c r="F310" s="366"/>
      <c r="G310" s="366"/>
      <c r="H310" s="366"/>
      <c r="I310" s="366"/>
      <c r="J310" s="366"/>
      <c r="K310" s="367"/>
      <c r="L310" s="218"/>
      <c r="M310" s="218"/>
      <c r="N310" s="218"/>
      <c r="O310" s="218"/>
      <c r="P310" s="163"/>
      <c r="Q310" s="163"/>
      <c r="R310" s="163"/>
      <c r="S310" s="163"/>
      <c r="T310" s="163"/>
      <c r="U310" s="163"/>
      <c r="V310" s="123"/>
      <c r="W310" s="124"/>
      <c r="X310" s="125"/>
      <c r="Y310" s="126"/>
      <c r="Z310" s="220"/>
      <c r="BR310" s="174"/>
      <c r="BS310" s="128" t="s">
        <v>941</v>
      </c>
    </row>
    <row r="311" spans="1:71" s="122" customFormat="1" ht="18.75" hidden="1" x14ac:dyDescent="0.25">
      <c r="A311" s="365" t="s">
        <v>4603</v>
      </c>
      <c r="B311" s="366"/>
      <c r="C311" s="366"/>
      <c r="D311" s="366"/>
      <c r="E311" s="366"/>
      <c r="F311" s="366"/>
      <c r="G311" s="366"/>
      <c r="H311" s="366"/>
      <c r="I311" s="366"/>
      <c r="J311" s="366"/>
      <c r="K311" s="367"/>
      <c r="L311" s="218">
        <v>167329</v>
      </c>
      <c r="M311" s="218"/>
      <c r="N311" s="218"/>
      <c r="O311" s="218"/>
      <c r="P311" s="163"/>
      <c r="Q311" s="163"/>
      <c r="R311" s="163"/>
      <c r="S311" s="163"/>
      <c r="T311" s="163"/>
      <c r="U311" s="163"/>
      <c r="V311" s="123"/>
      <c r="W311" s="124"/>
      <c r="X311" s="125"/>
      <c r="Y311" s="126"/>
      <c r="Z311" s="220"/>
      <c r="BR311" s="174"/>
      <c r="BS311" s="128" t="s">
        <v>4603</v>
      </c>
    </row>
    <row r="312" spans="1:71" s="122" customFormat="1" ht="18.75" hidden="1" x14ac:dyDescent="0.25">
      <c r="A312" s="365" t="s">
        <v>4604</v>
      </c>
      <c r="B312" s="366"/>
      <c r="C312" s="366"/>
      <c r="D312" s="366"/>
      <c r="E312" s="366"/>
      <c r="F312" s="366"/>
      <c r="G312" s="366"/>
      <c r="H312" s="366"/>
      <c r="I312" s="366"/>
      <c r="J312" s="366"/>
      <c r="K312" s="367"/>
      <c r="L312" s="218">
        <v>76942</v>
      </c>
      <c r="M312" s="218"/>
      <c r="N312" s="218"/>
      <c r="O312" s="218"/>
      <c r="P312" s="163"/>
      <c r="Q312" s="163"/>
      <c r="R312" s="163"/>
      <c r="S312" s="163"/>
      <c r="T312" s="163"/>
      <c r="U312" s="163"/>
      <c r="V312" s="123"/>
      <c r="W312" s="124"/>
      <c r="X312" s="125"/>
      <c r="Y312" s="126"/>
      <c r="Z312" s="220"/>
      <c r="BR312" s="174"/>
      <c r="BS312" s="128" t="s">
        <v>4604</v>
      </c>
    </row>
    <row r="313" spans="1:71" s="122" customFormat="1" ht="18.75" hidden="1" x14ac:dyDescent="0.25">
      <c r="A313" s="365" t="s">
        <v>4605</v>
      </c>
      <c r="B313" s="366"/>
      <c r="C313" s="366"/>
      <c r="D313" s="366"/>
      <c r="E313" s="366"/>
      <c r="F313" s="366"/>
      <c r="G313" s="366"/>
      <c r="H313" s="366"/>
      <c r="I313" s="366"/>
      <c r="J313" s="366"/>
      <c r="K313" s="367"/>
      <c r="L313" s="218">
        <v>883737</v>
      </c>
      <c r="M313" s="218"/>
      <c r="N313" s="218"/>
      <c r="O313" s="218"/>
      <c r="P313" s="163"/>
      <c r="Q313" s="163"/>
      <c r="R313" s="163"/>
      <c r="S313" s="163"/>
      <c r="T313" s="163"/>
      <c r="U313" s="163"/>
      <c r="V313" s="123"/>
      <c r="W313" s="124"/>
      <c r="X313" s="125"/>
      <c r="Y313" s="126"/>
      <c r="Z313" s="220"/>
      <c r="BR313" s="174"/>
      <c r="BS313" s="128" t="s">
        <v>4605</v>
      </c>
    </row>
    <row r="314" spans="1:71" s="122" customFormat="1" ht="18.75" hidden="1" x14ac:dyDescent="0.25">
      <c r="A314" s="359" t="s">
        <v>951</v>
      </c>
      <c r="B314" s="360"/>
      <c r="C314" s="360"/>
      <c r="D314" s="360"/>
      <c r="E314" s="360"/>
      <c r="F314" s="360"/>
      <c r="G314" s="360"/>
      <c r="H314" s="360"/>
      <c r="I314" s="360"/>
      <c r="J314" s="360"/>
      <c r="K314" s="361"/>
      <c r="L314" s="171"/>
      <c r="M314" s="171"/>
      <c r="N314" s="171"/>
      <c r="O314" s="171"/>
      <c r="P314" s="163"/>
      <c r="Q314" s="163"/>
      <c r="R314" s="163"/>
      <c r="S314" s="163"/>
      <c r="T314" s="163"/>
      <c r="U314" s="163"/>
      <c r="V314" s="123"/>
      <c r="W314" s="124"/>
      <c r="X314" s="125"/>
      <c r="Y314" s="126"/>
      <c r="Z314" s="220"/>
      <c r="BR314" s="174" t="s">
        <v>951</v>
      </c>
    </row>
    <row r="315" spans="1:71" s="122" customFormat="1" ht="18.75" hidden="1" x14ac:dyDescent="0.25">
      <c r="A315" s="365" t="s">
        <v>952</v>
      </c>
      <c r="B315" s="366"/>
      <c r="C315" s="366"/>
      <c r="D315" s="366"/>
      <c r="E315" s="366"/>
      <c r="F315" s="366"/>
      <c r="G315" s="366"/>
      <c r="H315" s="366"/>
      <c r="I315" s="366"/>
      <c r="J315" s="366"/>
      <c r="K315" s="367"/>
      <c r="L315" s="218"/>
      <c r="M315" s="218"/>
      <c r="N315" s="218"/>
      <c r="O315" s="218"/>
      <c r="P315" s="163"/>
      <c r="Q315" s="163"/>
      <c r="R315" s="163"/>
      <c r="S315" s="163"/>
      <c r="T315" s="163"/>
      <c r="U315" s="163"/>
      <c r="V315" s="123"/>
      <c r="W315" s="124"/>
      <c r="X315" s="125"/>
      <c r="Y315" s="126"/>
      <c r="Z315" s="291"/>
      <c r="BR315" s="174"/>
      <c r="BS315" s="128" t="s">
        <v>952</v>
      </c>
    </row>
    <row r="316" spans="1:71" s="122" customFormat="1" ht="18.75" hidden="1" x14ac:dyDescent="0.25">
      <c r="A316" s="365" t="s">
        <v>2007</v>
      </c>
      <c r="B316" s="366"/>
      <c r="C316" s="366"/>
      <c r="D316" s="366"/>
      <c r="E316" s="366"/>
      <c r="F316" s="366"/>
      <c r="G316" s="366"/>
      <c r="H316" s="366"/>
      <c r="I316" s="366"/>
      <c r="J316" s="366"/>
      <c r="K316" s="367"/>
      <c r="L316" s="218"/>
      <c r="M316" s="218"/>
      <c r="N316" s="218"/>
      <c r="O316" s="218"/>
      <c r="P316" s="163"/>
      <c r="Q316" s="163"/>
      <c r="R316" s="163"/>
      <c r="S316" s="163"/>
      <c r="T316" s="163"/>
      <c r="U316" s="163"/>
      <c r="V316" s="123"/>
      <c r="W316" s="124"/>
      <c r="X316" s="125"/>
      <c r="Y316" s="126"/>
      <c r="Z316" s="292"/>
      <c r="BR316" s="174"/>
      <c r="BS316" s="128" t="s">
        <v>2007</v>
      </c>
    </row>
    <row r="317" spans="1:71" s="122" customFormat="1" ht="18.75" hidden="1" x14ac:dyDescent="0.25">
      <c r="A317" s="365" t="s">
        <v>4606</v>
      </c>
      <c r="B317" s="366"/>
      <c r="C317" s="366"/>
      <c r="D317" s="366"/>
      <c r="E317" s="366"/>
      <c r="F317" s="366"/>
      <c r="G317" s="366"/>
      <c r="H317" s="366"/>
      <c r="I317" s="366"/>
      <c r="J317" s="366"/>
      <c r="K317" s="367"/>
      <c r="L317" s="218">
        <v>55127749</v>
      </c>
      <c r="M317" s="218"/>
      <c r="N317" s="218"/>
      <c r="O317" s="218">
        <v>55127749</v>
      </c>
      <c r="P317" s="163"/>
      <c r="Q317" s="163"/>
      <c r="R317" s="163"/>
      <c r="S317" s="163"/>
      <c r="T317" s="163"/>
      <c r="U317" s="163"/>
      <c r="V317" s="123"/>
      <c r="W317" s="124"/>
      <c r="X317" s="125"/>
      <c r="Y317" s="126"/>
      <c r="Z317" s="291"/>
      <c r="BR317" s="174"/>
      <c r="BS317" s="128" t="s">
        <v>4606</v>
      </c>
    </row>
    <row r="318" spans="1:71" s="122" customFormat="1" ht="18.75" hidden="1" x14ac:dyDescent="0.25">
      <c r="A318" s="365" t="s">
        <v>2012</v>
      </c>
      <c r="B318" s="366"/>
      <c r="C318" s="366"/>
      <c r="D318" s="366"/>
      <c r="E318" s="366"/>
      <c r="F318" s="366"/>
      <c r="G318" s="366"/>
      <c r="H318" s="366"/>
      <c r="I318" s="366"/>
      <c r="J318" s="366"/>
      <c r="K318" s="367"/>
      <c r="L318" s="218"/>
      <c r="M318" s="218"/>
      <c r="N318" s="218"/>
      <c r="O318" s="218"/>
      <c r="P318" s="163"/>
      <c r="Q318" s="163"/>
      <c r="R318" s="163"/>
      <c r="S318" s="163"/>
      <c r="T318" s="163"/>
      <c r="U318" s="163"/>
      <c r="V318" s="123"/>
      <c r="W318" s="124"/>
      <c r="X318" s="125"/>
      <c r="Y318" s="126"/>
      <c r="BR318" s="174"/>
      <c r="BS318" s="128" t="s">
        <v>2012</v>
      </c>
    </row>
    <row r="319" spans="1:71" s="122" customFormat="1" ht="18.75" hidden="1" x14ac:dyDescent="0.25">
      <c r="A319" s="365" t="s">
        <v>4193</v>
      </c>
      <c r="B319" s="366"/>
      <c r="C319" s="366"/>
      <c r="D319" s="366"/>
      <c r="E319" s="366"/>
      <c r="F319" s="366"/>
      <c r="G319" s="366"/>
      <c r="H319" s="366"/>
      <c r="I319" s="366"/>
      <c r="J319" s="366"/>
      <c r="K319" s="367"/>
      <c r="L319" s="218">
        <v>1027864</v>
      </c>
      <c r="M319" s="218">
        <v>418323</v>
      </c>
      <c r="N319" s="218"/>
      <c r="O319" s="218">
        <v>609541</v>
      </c>
      <c r="P319" s="163"/>
      <c r="Q319" s="163"/>
      <c r="R319" s="163"/>
      <c r="S319" s="163"/>
      <c r="T319" s="163"/>
      <c r="U319" s="163"/>
      <c r="V319" s="123"/>
      <c r="W319" s="124"/>
      <c r="X319" s="125"/>
      <c r="Y319" s="126"/>
      <c r="Z319" s="292"/>
      <c r="BR319" s="174"/>
      <c r="BS319" s="128" t="s">
        <v>4193</v>
      </c>
    </row>
    <row r="320" spans="1:71" s="122" customFormat="1" ht="18.75" hidden="1" x14ac:dyDescent="0.25">
      <c r="A320" s="365" t="s">
        <v>4607</v>
      </c>
      <c r="B320" s="366"/>
      <c r="C320" s="366"/>
      <c r="D320" s="366"/>
      <c r="E320" s="366"/>
      <c r="F320" s="366"/>
      <c r="G320" s="366"/>
      <c r="H320" s="366"/>
      <c r="I320" s="366"/>
      <c r="J320" s="366"/>
      <c r="K320" s="367"/>
      <c r="L320" s="218">
        <v>372307</v>
      </c>
      <c r="M320" s="218"/>
      <c r="N320" s="218"/>
      <c r="O320" s="218"/>
      <c r="P320" s="163"/>
      <c r="Q320" s="163"/>
      <c r="R320" s="163"/>
      <c r="S320" s="163"/>
      <c r="T320" s="163"/>
      <c r="U320" s="163"/>
      <c r="V320" s="123"/>
      <c r="W320" s="124"/>
      <c r="X320" s="125"/>
      <c r="Y320" s="126"/>
      <c r="Z320" s="291"/>
      <c r="BR320" s="174"/>
      <c r="BS320" s="128" t="s">
        <v>4607</v>
      </c>
    </row>
    <row r="321" spans="1:71" s="122" customFormat="1" ht="18.75" hidden="1" x14ac:dyDescent="0.25">
      <c r="A321" s="365" t="s">
        <v>4608</v>
      </c>
      <c r="B321" s="366"/>
      <c r="C321" s="366"/>
      <c r="D321" s="366"/>
      <c r="E321" s="366"/>
      <c r="F321" s="366"/>
      <c r="G321" s="366"/>
      <c r="H321" s="366"/>
      <c r="I321" s="366"/>
      <c r="J321" s="366"/>
      <c r="K321" s="367"/>
      <c r="L321" s="218">
        <v>167329</v>
      </c>
      <c r="M321" s="218"/>
      <c r="N321" s="218"/>
      <c r="O321" s="218"/>
      <c r="P321" s="163"/>
      <c r="Q321" s="163"/>
      <c r="R321" s="163"/>
      <c r="S321" s="163"/>
      <c r="T321" s="163"/>
      <c r="U321" s="163"/>
      <c r="V321" s="123"/>
      <c r="W321" s="124"/>
      <c r="X321" s="125"/>
      <c r="Y321" s="126"/>
      <c r="BR321" s="174"/>
      <c r="BS321" s="128" t="s">
        <v>4608</v>
      </c>
    </row>
    <row r="322" spans="1:71" s="122" customFormat="1" ht="18.75" hidden="1" x14ac:dyDescent="0.25">
      <c r="A322" s="365" t="s">
        <v>957</v>
      </c>
      <c r="B322" s="366"/>
      <c r="C322" s="366"/>
      <c r="D322" s="366"/>
      <c r="E322" s="366"/>
      <c r="F322" s="366"/>
      <c r="G322" s="366"/>
      <c r="H322" s="366"/>
      <c r="I322" s="366"/>
      <c r="J322" s="366"/>
      <c r="K322" s="367"/>
      <c r="L322" s="218">
        <v>1567500</v>
      </c>
      <c r="M322" s="218"/>
      <c r="N322" s="218"/>
      <c r="O322" s="218"/>
      <c r="P322" s="163"/>
      <c r="Q322" s="163"/>
      <c r="R322" s="163"/>
      <c r="S322" s="163"/>
      <c r="T322" s="163"/>
      <c r="U322" s="163"/>
      <c r="V322" s="123"/>
      <c r="W322" s="124"/>
      <c r="X322" s="125"/>
      <c r="Y322" s="126"/>
      <c r="Z322" s="213"/>
      <c r="BR322" s="174"/>
      <c r="BS322" s="128" t="s">
        <v>957</v>
      </c>
    </row>
    <row r="323" spans="1:71" s="122" customFormat="1" ht="18.75" hidden="1" x14ac:dyDescent="0.25">
      <c r="A323" s="365" t="s">
        <v>958</v>
      </c>
      <c r="B323" s="366"/>
      <c r="C323" s="366"/>
      <c r="D323" s="366"/>
      <c r="E323" s="366"/>
      <c r="F323" s="366"/>
      <c r="G323" s="366"/>
      <c r="H323" s="366"/>
      <c r="I323" s="366"/>
      <c r="J323" s="366"/>
      <c r="K323" s="367"/>
      <c r="L323" s="218">
        <v>56695249</v>
      </c>
      <c r="M323" s="218"/>
      <c r="N323" s="218"/>
      <c r="O323" s="218"/>
      <c r="P323" s="163"/>
      <c r="Q323" s="163"/>
      <c r="R323" s="163"/>
      <c r="S323" s="163"/>
      <c r="T323" s="163"/>
      <c r="U323" s="163"/>
      <c r="V323" s="123"/>
      <c r="W323" s="124"/>
      <c r="X323" s="125"/>
      <c r="Y323" s="126"/>
      <c r="Z323" s="213"/>
      <c r="BR323" s="174"/>
      <c r="BS323" s="128" t="s">
        <v>958</v>
      </c>
    </row>
    <row r="324" spans="1:71" s="122" customFormat="1" ht="18.75" hidden="1" x14ac:dyDescent="0.25">
      <c r="A324" s="365" t="s">
        <v>959</v>
      </c>
      <c r="B324" s="366"/>
      <c r="C324" s="366"/>
      <c r="D324" s="366"/>
      <c r="E324" s="366"/>
      <c r="F324" s="366"/>
      <c r="G324" s="366"/>
      <c r="H324" s="366"/>
      <c r="I324" s="366"/>
      <c r="J324" s="366"/>
      <c r="K324" s="367"/>
      <c r="L324" s="218"/>
      <c r="M324" s="218"/>
      <c r="N324" s="218"/>
      <c r="O324" s="218"/>
      <c r="P324" s="163"/>
      <c r="Q324" s="163"/>
      <c r="R324" s="163"/>
      <c r="S324" s="163"/>
      <c r="T324" s="163"/>
      <c r="U324" s="163"/>
      <c r="V324" s="123"/>
      <c r="W324" s="124"/>
      <c r="X324" s="125"/>
      <c r="Y324" s="126"/>
      <c r="Z324" s="213"/>
      <c r="BR324" s="174"/>
      <c r="BS324" s="128" t="s">
        <v>959</v>
      </c>
    </row>
    <row r="325" spans="1:71" s="122" customFormat="1" ht="18.75" hidden="1" x14ac:dyDescent="0.25">
      <c r="A325" s="365" t="s">
        <v>960</v>
      </c>
      <c r="B325" s="366"/>
      <c r="C325" s="366"/>
      <c r="D325" s="366"/>
      <c r="E325" s="366"/>
      <c r="F325" s="366"/>
      <c r="G325" s="366"/>
      <c r="H325" s="366"/>
      <c r="I325" s="366"/>
      <c r="J325" s="366"/>
      <c r="K325" s="367"/>
      <c r="L325" s="218"/>
      <c r="M325" s="218"/>
      <c r="N325" s="218"/>
      <c r="O325" s="218"/>
      <c r="P325" s="163"/>
      <c r="Q325" s="163"/>
      <c r="R325" s="163"/>
      <c r="S325" s="163"/>
      <c r="T325" s="163"/>
      <c r="U325" s="163"/>
      <c r="V325" s="123"/>
      <c r="W325" s="124"/>
      <c r="X325" s="125"/>
      <c r="Y325" s="126"/>
      <c r="Z325" s="213"/>
      <c r="BR325" s="174"/>
      <c r="BS325" s="128" t="s">
        <v>960</v>
      </c>
    </row>
    <row r="326" spans="1:71" s="122" customFormat="1" ht="22.5" hidden="1" x14ac:dyDescent="0.25">
      <c r="A326" s="365" t="s">
        <v>4609</v>
      </c>
      <c r="B326" s="366"/>
      <c r="C326" s="366"/>
      <c r="D326" s="366"/>
      <c r="E326" s="366"/>
      <c r="F326" s="366"/>
      <c r="G326" s="366"/>
      <c r="H326" s="366"/>
      <c r="I326" s="366"/>
      <c r="J326" s="366"/>
      <c r="K326" s="367"/>
      <c r="L326" s="218">
        <v>2301332</v>
      </c>
      <c r="M326" s="218">
        <v>1666952</v>
      </c>
      <c r="N326" s="218" t="s">
        <v>4610</v>
      </c>
      <c r="O326" s="218">
        <v>256081</v>
      </c>
      <c r="P326" s="163"/>
      <c r="Q326" s="163"/>
      <c r="R326" s="163"/>
      <c r="S326" s="163"/>
      <c r="T326" s="163"/>
      <c r="U326" s="163"/>
      <c r="V326" s="123"/>
      <c r="W326" s="124"/>
      <c r="X326" s="125"/>
      <c r="Y326" s="126"/>
      <c r="Z326" s="213"/>
      <c r="BR326" s="174"/>
      <c r="BS326" s="128" t="s">
        <v>4609</v>
      </c>
    </row>
    <row r="327" spans="1:71" s="122" customFormat="1" ht="18.75" hidden="1" x14ac:dyDescent="0.25">
      <c r="A327" s="365" t="s">
        <v>4611</v>
      </c>
      <c r="B327" s="366"/>
      <c r="C327" s="366"/>
      <c r="D327" s="366"/>
      <c r="E327" s="366"/>
      <c r="F327" s="366"/>
      <c r="G327" s="366"/>
      <c r="H327" s="366"/>
      <c r="I327" s="366"/>
      <c r="J327" s="366"/>
      <c r="K327" s="367"/>
      <c r="L327" s="218">
        <v>1680833</v>
      </c>
      <c r="M327" s="218"/>
      <c r="N327" s="218"/>
      <c r="O327" s="218"/>
      <c r="P327" s="163"/>
      <c r="Q327" s="163"/>
      <c r="R327" s="163"/>
      <c r="S327" s="163"/>
      <c r="T327" s="163"/>
      <c r="U327" s="163"/>
      <c r="V327" s="123"/>
      <c r="W327" s="124"/>
      <c r="X327" s="125"/>
      <c r="Y327" s="126"/>
      <c r="Z327" s="213"/>
      <c r="BR327" s="174"/>
      <c r="BS327" s="128" t="s">
        <v>4611</v>
      </c>
    </row>
    <row r="328" spans="1:71" s="122" customFormat="1" ht="18.75" hidden="1" x14ac:dyDescent="0.25">
      <c r="A328" s="365" t="s">
        <v>4612</v>
      </c>
      <c r="B328" s="366"/>
      <c r="C328" s="366"/>
      <c r="D328" s="366"/>
      <c r="E328" s="366"/>
      <c r="F328" s="366"/>
      <c r="G328" s="366"/>
      <c r="H328" s="366"/>
      <c r="I328" s="366"/>
      <c r="J328" s="366"/>
      <c r="K328" s="367"/>
      <c r="L328" s="218">
        <v>883737</v>
      </c>
      <c r="M328" s="218"/>
      <c r="N328" s="218"/>
      <c r="O328" s="218"/>
      <c r="P328" s="163"/>
      <c r="Q328" s="163"/>
      <c r="R328" s="163"/>
      <c r="S328" s="163"/>
      <c r="T328" s="163"/>
      <c r="U328" s="163"/>
      <c r="V328" s="123"/>
      <c r="W328" s="124"/>
      <c r="X328" s="125"/>
      <c r="Y328" s="126"/>
      <c r="Z328" s="213"/>
      <c r="BR328" s="174"/>
      <c r="BS328" s="128" t="s">
        <v>4612</v>
      </c>
    </row>
    <row r="329" spans="1:71" s="122" customFormat="1" ht="18.75" hidden="1" x14ac:dyDescent="0.25">
      <c r="A329" s="365" t="s">
        <v>957</v>
      </c>
      <c r="B329" s="366"/>
      <c r="C329" s="366"/>
      <c r="D329" s="366"/>
      <c r="E329" s="366"/>
      <c r="F329" s="366"/>
      <c r="G329" s="366"/>
      <c r="H329" s="366"/>
      <c r="I329" s="366"/>
      <c r="J329" s="366"/>
      <c r="K329" s="367"/>
      <c r="L329" s="218">
        <v>4865902</v>
      </c>
      <c r="M329" s="218"/>
      <c r="N329" s="218"/>
      <c r="O329" s="218"/>
      <c r="P329" s="163"/>
      <c r="Q329" s="163"/>
      <c r="R329" s="163"/>
      <c r="S329" s="163"/>
      <c r="T329" s="163"/>
      <c r="U329" s="163"/>
      <c r="V329" s="123"/>
      <c r="W329" s="124"/>
      <c r="X329" s="125"/>
      <c r="Y329" s="126"/>
      <c r="Z329" s="213"/>
      <c r="BR329" s="174"/>
      <c r="BS329" s="128" t="s">
        <v>957</v>
      </c>
    </row>
    <row r="330" spans="1:71" s="122" customFormat="1" ht="18.75" hidden="1" x14ac:dyDescent="0.25">
      <c r="A330" s="365" t="s">
        <v>972</v>
      </c>
      <c r="B330" s="366"/>
      <c r="C330" s="366"/>
      <c r="D330" s="366"/>
      <c r="E330" s="366"/>
      <c r="F330" s="366"/>
      <c r="G330" s="366"/>
      <c r="H330" s="366"/>
      <c r="I330" s="366"/>
      <c r="J330" s="366"/>
      <c r="K330" s="367"/>
      <c r="L330" s="218"/>
      <c r="M330" s="218"/>
      <c r="N330" s="218"/>
      <c r="O330" s="218"/>
      <c r="P330" s="163"/>
      <c r="Q330" s="163"/>
      <c r="R330" s="163"/>
      <c r="S330" s="163"/>
      <c r="T330" s="163"/>
      <c r="U330" s="163"/>
      <c r="V330" s="123"/>
      <c r="W330" s="124"/>
      <c r="X330" s="125"/>
      <c r="Y330" s="126"/>
      <c r="Z330" s="213"/>
      <c r="BR330" s="174"/>
      <c r="BS330" s="128" t="s">
        <v>972</v>
      </c>
    </row>
    <row r="331" spans="1:71" s="122" customFormat="1" ht="22.5" hidden="1" x14ac:dyDescent="0.25">
      <c r="A331" s="365" t="s">
        <v>4613</v>
      </c>
      <c r="B331" s="366"/>
      <c r="C331" s="366"/>
      <c r="D331" s="366"/>
      <c r="E331" s="366"/>
      <c r="F331" s="366"/>
      <c r="G331" s="366"/>
      <c r="H331" s="366"/>
      <c r="I331" s="366"/>
      <c r="J331" s="366"/>
      <c r="K331" s="367"/>
      <c r="L331" s="218">
        <v>241401</v>
      </c>
      <c r="M331" s="218">
        <v>139886</v>
      </c>
      <c r="N331" s="218" t="s">
        <v>4525</v>
      </c>
      <c r="O331" s="218">
        <v>16634</v>
      </c>
      <c r="P331" s="163"/>
      <c r="Q331" s="163"/>
      <c r="R331" s="163"/>
      <c r="S331" s="163"/>
      <c r="T331" s="163"/>
      <c r="U331" s="163"/>
      <c r="V331" s="123"/>
      <c r="W331" s="124"/>
      <c r="X331" s="125"/>
      <c r="Y331" s="126"/>
      <c r="Z331" s="213"/>
      <c r="BR331" s="174"/>
      <c r="BS331" s="128" t="s">
        <v>4613</v>
      </c>
    </row>
    <row r="332" spans="1:71" s="122" customFormat="1" ht="18.75" hidden="1" x14ac:dyDescent="0.25">
      <c r="A332" s="365" t="s">
        <v>4614</v>
      </c>
      <c r="B332" s="366"/>
      <c r="C332" s="366"/>
      <c r="D332" s="366"/>
      <c r="E332" s="366"/>
      <c r="F332" s="366"/>
      <c r="G332" s="366"/>
      <c r="H332" s="366"/>
      <c r="I332" s="366"/>
      <c r="J332" s="366"/>
      <c r="K332" s="367"/>
      <c r="L332" s="218">
        <v>150539</v>
      </c>
      <c r="M332" s="218"/>
      <c r="N332" s="218"/>
      <c r="O332" s="218"/>
      <c r="P332" s="163"/>
      <c r="Q332" s="163"/>
      <c r="R332" s="163"/>
      <c r="S332" s="163"/>
      <c r="T332" s="163"/>
      <c r="U332" s="163"/>
      <c r="V332" s="123"/>
      <c r="W332" s="124"/>
      <c r="X332" s="125"/>
      <c r="Y332" s="126"/>
      <c r="Z332" s="213"/>
      <c r="BR332" s="174"/>
      <c r="BS332" s="128" t="s">
        <v>4614</v>
      </c>
    </row>
    <row r="333" spans="1:71" s="122" customFormat="1" ht="18.75" hidden="1" x14ac:dyDescent="0.25">
      <c r="A333" s="365" t="s">
        <v>4615</v>
      </c>
      <c r="B333" s="366"/>
      <c r="C333" s="366"/>
      <c r="D333" s="366"/>
      <c r="E333" s="366"/>
      <c r="F333" s="366"/>
      <c r="G333" s="366"/>
      <c r="H333" s="366"/>
      <c r="I333" s="366"/>
      <c r="J333" s="366"/>
      <c r="K333" s="367"/>
      <c r="L333" s="218">
        <v>76942</v>
      </c>
      <c r="M333" s="218"/>
      <c r="N333" s="218"/>
      <c r="O333" s="218"/>
      <c r="P333" s="163"/>
      <c r="Q333" s="163"/>
      <c r="R333" s="163"/>
      <c r="S333" s="163"/>
      <c r="T333" s="163"/>
      <c r="U333" s="163"/>
      <c r="V333" s="123"/>
      <c r="W333" s="124"/>
      <c r="X333" s="125"/>
      <c r="Y333" s="126"/>
      <c r="Z333" s="213"/>
      <c r="BR333" s="174"/>
      <c r="BS333" s="128" t="s">
        <v>4615</v>
      </c>
    </row>
    <row r="334" spans="1:71" s="122" customFormat="1" ht="18.75" hidden="1" x14ac:dyDescent="0.25">
      <c r="A334" s="365" t="s">
        <v>957</v>
      </c>
      <c r="B334" s="366"/>
      <c r="C334" s="366"/>
      <c r="D334" s="366"/>
      <c r="E334" s="366"/>
      <c r="F334" s="366"/>
      <c r="G334" s="366"/>
      <c r="H334" s="366"/>
      <c r="I334" s="366"/>
      <c r="J334" s="366"/>
      <c r="K334" s="367"/>
      <c r="L334" s="218">
        <v>468882</v>
      </c>
      <c r="M334" s="218"/>
      <c r="N334" s="218"/>
      <c r="O334" s="218"/>
      <c r="P334" s="163"/>
      <c r="Q334" s="163"/>
      <c r="R334" s="163"/>
      <c r="S334" s="163"/>
      <c r="T334" s="163"/>
      <c r="U334" s="163"/>
      <c r="V334" s="123"/>
      <c r="W334" s="124"/>
      <c r="X334" s="125"/>
      <c r="Y334" s="126"/>
      <c r="Z334" s="213"/>
      <c r="BR334" s="174"/>
      <c r="BS334" s="128" t="s">
        <v>957</v>
      </c>
    </row>
    <row r="335" spans="1:71" s="122" customFormat="1" ht="18.75" hidden="1" x14ac:dyDescent="0.25">
      <c r="A335" s="365" t="s">
        <v>958</v>
      </c>
      <c r="B335" s="366"/>
      <c r="C335" s="366"/>
      <c r="D335" s="366"/>
      <c r="E335" s="366"/>
      <c r="F335" s="366"/>
      <c r="G335" s="366"/>
      <c r="H335" s="366"/>
      <c r="I335" s="366"/>
      <c r="J335" s="366"/>
      <c r="K335" s="367"/>
      <c r="L335" s="218">
        <v>5334784</v>
      </c>
      <c r="M335" s="218"/>
      <c r="N335" s="218"/>
      <c r="O335" s="218"/>
      <c r="P335" s="163"/>
      <c r="Q335" s="163"/>
      <c r="R335" s="163"/>
      <c r="S335" s="163"/>
      <c r="T335" s="163"/>
      <c r="U335" s="163"/>
      <c r="V335" s="123"/>
      <c r="W335" s="124"/>
      <c r="X335" s="125"/>
      <c r="Y335" s="126"/>
      <c r="Z335" s="213"/>
      <c r="BR335" s="174"/>
      <c r="BS335" s="128" t="s">
        <v>958</v>
      </c>
    </row>
    <row r="336" spans="1:71" s="122" customFormat="1" ht="18.75" hidden="1" x14ac:dyDescent="0.25">
      <c r="A336" s="365" t="s">
        <v>983</v>
      </c>
      <c r="B336" s="366"/>
      <c r="C336" s="366"/>
      <c r="D336" s="366"/>
      <c r="E336" s="366"/>
      <c r="F336" s="366"/>
      <c r="G336" s="366"/>
      <c r="H336" s="366"/>
      <c r="I336" s="366"/>
      <c r="J336" s="366"/>
      <c r="K336" s="367"/>
      <c r="L336" s="218"/>
      <c r="M336" s="218"/>
      <c r="N336" s="218"/>
      <c r="O336" s="218"/>
      <c r="P336" s="163"/>
      <c r="Q336" s="163"/>
      <c r="R336" s="163"/>
      <c r="S336" s="163"/>
      <c r="T336" s="163"/>
      <c r="U336" s="163"/>
      <c r="V336" s="123"/>
      <c r="W336" s="124"/>
      <c r="X336" s="125"/>
      <c r="Y336" s="126"/>
      <c r="Z336" s="213"/>
      <c r="BR336" s="174"/>
      <c r="BS336" s="128" t="s">
        <v>983</v>
      </c>
    </row>
    <row r="337" spans="1:72" s="122" customFormat="1" ht="18.75" hidden="1" x14ac:dyDescent="0.25">
      <c r="A337" s="365" t="s">
        <v>986</v>
      </c>
      <c r="B337" s="366"/>
      <c r="C337" s="366"/>
      <c r="D337" s="366"/>
      <c r="E337" s="366"/>
      <c r="F337" s="366"/>
      <c r="G337" s="366"/>
      <c r="H337" s="366"/>
      <c r="I337" s="366"/>
      <c r="J337" s="366"/>
      <c r="K337" s="367"/>
      <c r="L337" s="218"/>
      <c r="M337" s="218"/>
      <c r="N337" s="218"/>
      <c r="O337" s="218"/>
      <c r="P337" s="163"/>
      <c r="Q337" s="163"/>
      <c r="R337" s="163"/>
      <c r="S337" s="163"/>
      <c r="T337" s="163"/>
      <c r="U337" s="163"/>
      <c r="V337" s="123"/>
      <c r="W337" s="124"/>
      <c r="X337" s="125"/>
      <c r="Y337" s="126"/>
      <c r="Z337" s="213"/>
      <c r="BR337" s="174"/>
      <c r="BS337" s="128" t="s">
        <v>986</v>
      </c>
    </row>
    <row r="338" spans="1:72" s="122" customFormat="1" ht="18.75" hidden="1" x14ac:dyDescent="0.25">
      <c r="A338" s="365" t="s">
        <v>4616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7"/>
      <c r="L338" s="218">
        <v>514110</v>
      </c>
      <c r="M338" s="218"/>
      <c r="N338" s="218"/>
      <c r="O338" s="218"/>
      <c r="P338" s="163"/>
      <c r="Q338" s="163"/>
      <c r="R338" s="163"/>
      <c r="S338" s="163"/>
      <c r="T338" s="163"/>
      <c r="U338" s="163"/>
      <c r="V338" s="123"/>
      <c r="W338" s="124"/>
      <c r="X338" s="125"/>
      <c r="Y338" s="126"/>
      <c r="Z338" s="213"/>
      <c r="BR338" s="174"/>
      <c r="BS338" s="128" t="s">
        <v>4616</v>
      </c>
    </row>
    <row r="339" spans="1:72" s="122" customFormat="1" ht="18.75" hidden="1" x14ac:dyDescent="0.25">
      <c r="A339" s="365" t="s">
        <v>958</v>
      </c>
      <c r="B339" s="366"/>
      <c r="C339" s="366"/>
      <c r="D339" s="366"/>
      <c r="E339" s="366"/>
      <c r="F339" s="366"/>
      <c r="G339" s="366"/>
      <c r="H339" s="366"/>
      <c r="I339" s="366"/>
      <c r="J339" s="366"/>
      <c r="K339" s="367"/>
      <c r="L339" s="218">
        <v>514110</v>
      </c>
      <c r="M339" s="218"/>
      <c r="N339" s="218"/>
      <c r="O339" s="218"/>
      <c r="P339" s="163"/>
      <c r="Q339" s="163"/>
      <c r="R339" s="163"/>
      <c r="S339" s="163"/>
      <c r="T339" s="163"/>
      <c r="U339" s="163"/>
      <c r="V339" s="123"/>
      <c r="W339" s="124"/>
      <c r="X339" s="125"/>
      <c r="Y339" s="126"/>
      <c r="Z339" s="213"/>
      <c r="BR339" s="174"/>
      <c r="BS339" s="128" t="s">
        <v>958</v>
      </c>
    </row>
    <row r="340" spans="1:72" s="122" customFormat="1" ht="18.75" hidden="1" x14ac:dyDescent="0.25">
      <c r="A340" s="365" t="s">
        <v>988</v>
      </c>
      <c r="B340" s="366"/>
      <c r="C340" s="366"/>
      <c r="D340" s="366"/>
      <c r="E340" s="366"/>
      <c r="F340" s="366"/>
      <c r="G340" s="366"/>
      <c r="H340" s="366"/>
      <c r="I340" s="366"/>
      <c r="J340" s="366"/>
      <c r="K340" s="367"/>
      <c r="L340" s="218">
        <v>62544143</v>
      </c>
      <c r="M340" s="218"/>
      <c r="N340" s="218"/>
      <c r="O340" s="218"/>
      <c r="P340" s="163"/>
      <c r="Q340" s="163"/>
      <c r="R340" s="163"/>
      <c r="S340" s="163"/>
      <c r="T340" s="163"/>
      <c r="U340" s="163"/>
      <c r="V340" s="123"/>
      <c r="W340" s="124"/>
      <c r="X340" s="125"/>
      <c r="Y340" s="126"/>
      <c r="Z340" s="213"/>
      <c r="BR340" s="174"/>
      <c r="BS340" s="128" t="s">
        <v>988</v>
      </c>
    </row>
    <row r="341" spans="1:72" s="122" customFormat="1" ht="18.75" hidden="1" x14ac:dyDescent="0.25">
      <c r="A341" s="365" t="s">
        <v>989</v>
      </c>
      <c r="B341" s="366"/>
      <c r="C341" s="366"/>
      <c r="D341" s="366"/>
      <c r="E341" s="366"/>
      <c r="F341" s="366"/>
      <c r="G341" s="366"/>
      <c r="H341" s="366"/>
      <c r="I341" s="366"/>
      <c r="J341" s="366"/>
      <c r="K341" s="367"/>
      <c r="L341" s="218"/>
      <c r="M341" s="218"/>
      <c r="N341" s="218"/>
      <c r="O341" s="218"/>
      <c r="P341" s="163"/>
      <c r="Q341" s="163"/>
      <c r="R341" s="163"/>
      <c r="S341" s="163"/>
      <c r="T341" s="163"/>
      <c r="U341" s="163"/>
      <c r="V341" s="123"/>
      <c r="W341" s="124"/>
      <c r="X341" s="125"/>
      <c r="Y341" s="126"/>
      <c r="Z341" s="213"/>
      <c r="BR341" s="174"/>
      <c r="BS341" s="128" t="s">
        <v>989</v>
      </c>
    </row>
    <row r="342" spans="1:72" s="122" customFormat="1" ht="18.75" hidden="1" x14ac:dyDescent="0.25">
      <c r="A342" s="365" t="s">
        <v>1254</v>
      </c>
      <c r="B342" s="366"/>
      <c r="C342" s="366"/>
      <c r="D342" s="366"/>
      <c r="E342" s="366"/>
      <c r="F342" s="366"/>
      <c r="G342" s="366"/>
      <c r="H342" s="366"/>
      <c r="I342" s="366"/>
      <c r="J342" s="366"/>
      <c r="K342" s="367"/>
      <c r="L342" s="218">
        <v>2225161</v>
      </c>
      <c r="M342" s="218"/>
      <c r="N342" s="218"/>
      <c r="O342" s="218"/>
      <c r="P342" s="163"/>
      <c r="Q342" s="163"/>
      <c r="R342" s="163"/>
      <c r="S342" s="163"/>
      <c r="T342" s="163"/>
      <c r="U342" s="163"/>
      <c r="V342" s="123"/>
      <c r="W342" s="124"/>
      <c r="X342" s="125"/>
      <c r="Y342" s="126"/>
      <c r="Z342" s="213"/>
      <c r="BR342" s="174"/>
      <c r="BS342" s="128" t="s">
        <v>1254</v>
      </c>
    </row>
    <row r="343" spans="1:72" s="122" customFormat="1" ht="18.75" hidden="1" x14ac:dyDescent="0.25">
      <c r="A343" s="365" t="s">
        <v>990</v>
      </c>
      <c r="B343" s="366"/>
      <c r="C343" s="366"/>
      <c r="D343" s="366"/>
      <c r="E343" s="366"/>
      <c r="F343" s="366"/>
      <c r="G343" s="366"/>
      <c r="H343" s="366"/>
      <c r="I343" s="366"/>
      <c r="J343" s="366"/>
      <c r="K343" s="367"/>
      <c r="L343" s="218">
        <v>56010005</v>
      </c>
      <c r="M343" s="218"/>
      <c r="N343" s="218"/>
      <c r="O343" s="218"/>
      <c r="P343" s="163"/>
      <c r="Q343" s="163"/>
      <c r="R343" s="163"/>
      <c r="S343" s="163"/>
      <c r="T343" s="163"/>
      <c r="U343" s="163"/>
      <c r="V343" s="123"/>
      <c r="W343" s="124"/>
      <c r="X343" s="125"/>
      <c r="Y343" s="126"/>
      <c r="Z343" s="213"/>
      <c r="BR343" s="174"/>
      <c r="BS343" s="128" t="s">
        <v>990</v>
      </c>
    </row>
    <row r="344" spans="1:72" s="122" customFormat="1" ht="18.75" hidden="1" x14ac:dyDescent="0.25">
      <c r="A344" s="365" t="s">
        <v>991</v>
      </c>
      <c r="B344" s="366"/>
      <c r="C344" s="366"/>
      <c r="D344" s="366"/>
      <c r="E344" s="366"/>
      <c r="F344" s="366"/>
      <c r="G344" s="366"/>
      <c r="H344" s="366"/>
      <c r="I344" s="366"/>
      <c r="J344" s="366"/>
      <c r="K344" s="367"/>
      <c r="L344" s="218">
        <v>463180</v>
      </c>
      <c r="M344" s="218"/>
      <c r="N344" s="218"/>
      <c r="O344" s="218"/>
      <c r="P344" s="163"/>
      <c r="Q344" s="163"/>
      <c r="R344" s="163"/>
      <c r="S344" s="163"/>
      <c r="T344" s="163"/>
      <c r="U344" s="163"/>
      <c r="V344" s="123"/>
      <c r="W344" s="124"/>
      <c r="X344" s="125"/>
      <c r="Y344" s="126"/>
      <c r="Z344" s="213"/>
      <c r="BR344" s="174"/>
      <c r="BS344" s="128" t="s">
        <v>991</v>
      </c>
    </row>
    <row r="345" spans="1:72" s="122" customFormat="1" ht="18.75" hidden="1" x14ac:dyDescent="0.25">
      <c r="A345" s="365" t="s">
        <v>1255</v>
      </c>
      <c r="B345" s="366"/>
      <c r="C345" s="366"/>
      <c r="D345" s="366"/>
      <c r="E345" s="366"/>
      <c r="F345" s="366"/>
      <c r="G345" s="366"/>
      <c r="H345" s="366"/>
      <c r="I345" s="366"/>
      <c r="J345" s="366"/>
      <c r="K345" s="367"/>
      <c r="L345" s="218">
        <v>93245</v>
      </c>
      <c r="M345" s="218"/>
      <c r="N345" s="218"/>
      <c r="O345" s="218"/>
      <c r="P345" s="163"/>
      <c r="Q345" s="163"/>
      <c r="R345" s="163"/>
      <c r="S345" s="163"/>
      <c r="T345" s="163"/>
      <c r="U345" s="163"/>
      <c r="V345" s="123"/>
      <c r="W345" s="124"/>
      <c r="X345" s="125"/>
      <c r="Y345" s="126"/>
      <c r="Z345" s="213"/>
      <c r="BR345" s="174"/>
      <c r="BS345" s="128" t="s">
        <v>1255</v>
      </c>
    </row>
    <row r="346" spans="1:72" s="122" customFormat="1" ht="18.75" hidden="1" x14ac:dyDescent="0.25">
      <c r="A346" s="365" t="s">
        <v>993</v>
      </c>
      <c r="B346" s="366"/>
      <c r="C346" s="366"/>
      <c r="D346" s="366"/>
      <c r="E346" s="366"/>
      <c r="F346" s="366"/>
      <c r="G346" s="366"/>
      <c r="H346" s="366"/>
      <c r="I346" s="366"/>
      <c r="J346" s="366"/>
      <c r="K346" s="367"/>
      <c r="L346" s="218">
        <v>514110</v>
      </c>
      <c r="M346" s="218"/>
      <c r="N346" s="218"/>
      <c r="O346" s="218"/>
      <c r="P346" s="163"/>
      <c r="Q346" s="163"/>
      <c r="R346" s="163"/>
      <c r="S346" s="163"/>
      <c r="T346" s="163"/>
      <c r="U346" s="163"/>
      <c r="V346" s="123"/>
      <c r="W346" s="124"/>
      <c r="X346" s="125"/>
      <c r="Y346" s="126"/>
      <c r="Z346" s="213"/>
      <c r="BR346" s="174"/>
      <c r="BS346" s="128" t="s">
        <v>993</v>
      </c>
    </row>
    <row r="347" spans="1:72" s="122" customFormat="1" ht="18.75" hidden="1" x14ac:dyDescent="0.25">
      <c r="A347" s="365" t="s">
        <v>994</v>
      </c>
      <c r="B347" s="366"/>
      <c r="C347" s="366"/>
      <c r="D347" s="366"/>
      <c r="E347" s="366"/>
      <c r="F347" s="366"/>
      <c r="G347" s="366"/>
      <c r="H347" s="366"/>
      <c r="I347" s="366"/>
      <c r="J347" s="366"/>
      <c r="K347" s="367"/>
      <c r="L347" s="218">
        <v>2203679</v>
      </c>
      <c r="M347" s="218"/>
      <c r="N347" s="218"/>
      <c r="O347" s="218"/>
      <c r="P347" s="163"/>
      <c r="Q347" s="163"/>
      <c r="R347" s="163"/>
      <c r="S347" s="163"/>
      <c r="T347" s="163"/>
      <c r="U347" s="163"/>
      <c r="V347" s="123"/>
      <c r="W347" s="124"/>
      <c r="X347" s="125"/>
      <c r="Y347" s="126"/>
      <c r="Z347" s="213"/>
      <c r="BR347" s="174"/>
      <c r="BS347" s="128" t="s">
        <v>994</v>
      </c>
    </row>
    <row r="348" spans="1:72" s="122" customFormat="1" ht="18.75" hidden="1" x14ac:dyDescent="0.25">
      <c r="A348" s="365" t="s">
        <v>995</v>
      </c>
      <c r="B348" s="366"/>
      <c r="C348" s="366"/>
      <c r="D348" s="366"/>
      <c r="E348" s="366"/>
      <c r="F348" s="366"/>
      <c r="G348" s="366"/>
      <c r="H348" s="366"/>
      <c r="I348" s="366"/>
      <c r="J348" s="366"/>
      <c r="K348" s="367"/>
      <c r="L348" s="218">
        <v>1128008</v>
      </c>
      <c r="M348" s="218"/>
      <c r="N348" s="218"/>
      <c r="O348" s="218"/>
      <c r="P348" s="163"/>
      <c r="Q348" s="163"/>
      <c r="R348" s="163"/>
      <c r="S348" s="163"/>
      <c r="T348" s="163"/>
      <c r="U348" s="163"/>
      <c r="V348" s="123"/>
      <c r="W348" s="124"/>
      <c r="X348" s="125"/>
      <c r="Y348" s="126"/>
      <c r="Z348" s="213"/>
      <c r="BR348" s="174"/>
      <c r="BS348" s="128" t="s">
        <v>995</v>
      </c>
    </row>
    <row r="349" spans="1:72" s="122" customFormat="1" ht="18.75" hidden="1" x14ac:dyDescent="0.25">
      <c r="A349" s="365" t="s">
        <v>996</v>
      </c>
      <c r="B349" s="366"/>
      <c r="C349" s="366"/>
      <c r="D349" s="366"/>
      <c r="E349" s="366"/>
      <c r="F349" s="366"/>
      <c r="G349" s="366"/>
      <c r="H349" s="366"/>
      <c r="I349" s="366"/>
      <c r="J349" s="366"/>
      <c r="K349" s="367"/>
      <c r="L349" s="218">
        <v>62030033</v>
      </c>
      <c r="M349" s="218"/>
      <c r="N349" s="218"/>
      <c r="O349" s="218"/>
      <c r="P349" s="163"/>
      <c r="Q349" s="163"/>
      <c r="R349" s="163"/>
      <c r="S349" s="163"/>
      <c r="T349" s="163"/>
      <c r="U349" s="163"/>
      <c r="V349" s="123"/>
      <c r="W349" s="124"/>
      <c r="X349" s="125"/>
      <c r="Y349" s="126"/>
      <c r="Z349" s="213"/>
      <c r="BR349" s="174"/>
      <c r="BS349" s="128" t="s">
        <v>996</v>
      </c>
    </row>
    <row r="350" spans="1:72" s="122" customFormat="1" ht="18.75" hidden="1" x14ac:dyDescent="0.25">
      <c r="A350" s="365" t="s">
        <v>997</v>
      </c>
      <c r="B350" s="366"/>
      <c r="C350" s="366"/>
      <c r="D350" s="366"/>
      <c r="E350" s="366"/>
      <c r="F350" s="366"/>
      <c r="G350" s="366"/>
      <c r="H350" s="366"/>
      <c r="I350" s="366"/>
      <c r="J350" s="366"/>
      <c r="K350" s="367"/>
      <c r="L350" s="218">
        <v>3225562</v>
      </c>
      <c r="M350" s="218"/>
      <c r="N350" s="218"/>
      <c r="O350" s="218"/>
      <c r="P350" s="163"/>
      <c r="Q350" s="163"/>
      <c r="R350" s="163"/>
      <c r="S350" s="163"/>
      <c r="T350" s="163"/>
      <c r="U350" s="163"/>
      <c r="V350" s="123"/>
      <c r="W350" s="124"/>
      <c r="X350" s="125"/>
      <c r="Y350" s="126"/>
      <c r="Z350" s="213"/>
      <c r="BR350" s="174"/>
      <c r="BS350" s="128" t="s">
        <v>997</v>
      </c>
    </row>
    <row r="351" spans="1:72" s="122" customFormat="1" ht="18.75" hidden="1" x14ac:dyDescent="0.25">
      <c r="A351" s="359" t="s">
        <v>988</v>
      </c>
      <c r="B351" s="360"/>
      <c r="C351" s="360"/>
      <c r="D351" s="360"/>
      <c r="E351" s="360"/>
      <c r="F351" s="360"/>
      <c r="G351" s="360"/>
      <c r="H351" s="360"/>
      <c r="I351" s="360"/>
      <c r="J351" s="360"/>
      <c r="K351" s="361"/>
      <c r="L351" s="171">
        <v>65255595</v>
      </c>
      <c r="M351" s="171"/>
      <c r="N351" s="171"/>
      <c r="O351" s="171"/>
      <c r="P351" s="163"/>
      <c r="Q351" s="163"/>
      <c r="R351" s="163"/>
      <c r="S351" s="163"/>
      <c r="T351" s="163"/>
      <c r="U351" s="163"/>
      <c r="V351" s="123"/>
      <c r="W351" s="124"/>
      <c r="X351" s="125"/>
      <c r="Y351" s="126"/>
      <c r="Z351" s="213"/>
      <c r="BR351" s="174"/>
      <c r="BT351" s="174" t="s">
        <v>988</v>
      </c>
    </row>
    <row r="352" spans="1:72" s="122" customFormat="1" ht="18.75" hidden="1" x14ac:dyDescent="0.25">
      <c r="A352" s="365" t="s">
        <v>998</v>
      </c>
      <c r="B352" s="366"/>
      <c r="C352" s="366"/>
      <c r="D352" s="366"/>
      <c r="E352" s="366"/>
      <c r="F352" s="366"/>
      <c r="G352" s="366"/>
      <c r="H352" s="366"/>
      <c r="I352" s="366"/>
      <c r="J352" s="366"/>
      <c r="K352" s="367"/>
      <c r="L352" s="218">
        <v>1370367</v>
      </c>
      <c r="M352" s="218"/>
      <c r="N352" s="218"/>
      <c r="O352" s="218"/>
      <c r="P352" s="163"/>
      <c r="Q352" s="163"/>
      <c r="R352" s="163"/>
      <c r="S352" s="163"/>
      <c r="T352" s="163"/>
      <c r="U352" s="163"/>
      <c r="V352" s="123"/>
      <c r="W352" s="124"/>
      <c r="X352" s="125"/>
      <c r="Y352" s="126"/>
      <c r="Z352" s="213"/>
      <c r="BR352" s="174"/>
      <c r="BS352" s="128" t="s">
        <v>998</v>
      </c>
      <c r="BT352" s="174"/>
    </row>
    <row r="353" spans="1:95" s="122" customFormat="1" ht="18.75" hidden="1" x14ac:dyDescent="0.25">
      <c r="A353" s="365" t="s">
        <v>999</v>
      </c>
      <c r="B353" s="366"/>
      <c r="C353" s="366"/>
      <c r="D353" s="366"/>
      <c r="E353" s="366"/>
      <c r="F353" s="366"/>
      <c r="G353" s="366"/>
      <c r="H353" s="366"/>
      <c r="I353" s="366"/>
      <c r="J353" s="366"/>
      <c r="K353" s="367"/>
      <c r="L353" s="218">
        <v>2283946</v>
      </c>
      <c r="M353" s="218"/>
      <c r="N353" s="218"/>
      <c r="O353" s="218"/>
      <c r="P353" s="163"/>
      <c r="Q353" s="163"/>
      <c r="R353" s="163"/>
      <c r="S353" s="163"/>
      <c r="T353" s="163"/>
      <c r="U353" s="163"/>
      <c r="V353" s="123"/>
      <c r="W353" s="124"/>
      <c r="X353" s="125"/>
      <c r="Y353" s="126"/>
      <c r="Z353" s="213"/>
      <c r="BR353" s="174"/>
      <c r="BS353" s="128" t="s">
        <v>999</v>
      </c>
      <c r="BT353" s="174"/>
    </row>
    <row r="354" spans="1:95" s="122" customFormat="1" ht="18.75" hidden="1" x14ac:dyDescent="0.25">
      <c r="A354" s="365" t="s">
        <v>1000</v>
      </c>
      <c r="B354" s="366"/>
      <c r="C354" s="366"/>
      <c r="D354" s="366"/>
      <c r="E354" s="366"/>
      <c r="F354" s="366"/>
      <c r="G354" s="366"/>
      <c r="H354" s="366"/>
      <c r="I354" s="366"/>
      <c r="J354" s="366"/>
      <c r="K354" s="367"/>
      <c r="L354" s="218">
        <v>1631390</v>
      </c>
      <c r="M354" s="218"/>
      <c r="N354" s="218"/>
      <c r="O354" s="218"/>
      <c r="P354" s="163"/>
      <c r="Q354" s="163"/>
      <c r="R354" s="163"/>
      <c r="S354" s="163"/>
      <c r="T354" s="163"/>
      <c r="U354" s="163"/>
      <c r="V354" s="123"/>
      <c r="W354" s="124"/>
      <c r="X354" s="125"/>
      <c r="Y354" s="126"/>
      <c r="Z354" s="213"/>
      <c r="BR354" s="174"/>
      <c r="BS354" s="128" t="s">
        <v>1000</v>
      </c>
      <c r="BT354" s="174"/>
    </row>
    <row r="355" spans="1:95" s="122" customFormat="1" ht="18.75" hidden="1" x14ac:dyDescent="0.25">
      <c r="A355" s="365" t="s">
        <v>1001</v>
      </c>
      <c r="B355" s="366"/>
      <c r="C355" s="366"/>
      <c r="D355" s="366"/>
      <c r="E355" s="366"/>
      <c r="F355" s="366"/>
      <c r="G355" s="366"/>
      <c r="H355" s="366"/>
      <c r="I355" s="366"/>
      <c r="J355" s="366"/>
      <c r="K355" s="367"/>
      <c r="L355" s="218">
        <v>1305112</v>
      </c>
      <c r="M355" s="218"/>
      <c r="N355" s="218"/>
      <c r="O355" s="218"/>
      <c r="P355" s="163"/>
      <c r="Q355" s="163"/>
      <c r="R355" s="163"/>
      <c r="S355" s="163"/>
      <c r="T355" s="163"/>
      <c r="U355" s="163"/>
      <c r="V355" s="123"/>
      <c r="W355" s="124"/>
      <c r="X355" s="125"/>
      <c r="Y355" s="126"/>
      <c r="Z355" s="213"/>
      <c r="BR355" s="174"/>
      <c r="BS355" s="128" t="s">
        <v>1001</v>
      </c>
      <c r="BT355" s="174"/>
    </row>
    <row r="356" spans="1:95" s="122" customFormat="1" ht="18.75" hidden="1" x14ac:dyDescent="0.25">
      <c r="A356" s="359" t="s">
        <v>988</v>
      </c>
      <c r="B356" s="360"/>
      <c r="C356" s="360"/>
      <c r="D356" s="360"/>
      <c r="E356" s="360"/>
      <c r="F356" s="360"/>
      <c r="G356" s="360"/>
      <c r="H356" s="360"/>
      <c r="I356" s="360"/>
      <c r="J356" s="360"/>
      <c r="K356" s="361"/>
      <c r="L356" s="171">
        <v>71846410</v>
      </c>
      <c r="M356" s="171"/>
      <c r="N356" s="171"/>
      <c r="O356" s="171"/>
      <c r="P356" s="163"/>
      <c r="Q356" s="163"/>
      <c r="R356" s="163"/>
      <c r="S356" s="163"/>
      <c r="T356" s="163"/>
      <c r="U356" s="163"/>
      <c r="V356" s="123"/>
      <c r="W356" s="124"/>
      <c r="X356" s="125"/>
      <c r="Y356" s="126"/>
      <c r="Z356" s="213"/>
      <c r="BR356" s="174"/>
      <c r="BT356" s="174" t="s">
        <v>988</v>
      </c>
    </row>
    <row r="357" spans="1:95" s="122" customFormat="1" ht="18.75" hidden="1" x14ac:dyDescent="0.25">
      <c r="A357" s="365" t="s">
        <v>4617</v>
      </c>
      <c r="B357" s="366"/>
      <c r="C357" s="366"/>
      <c r="D357" s="366"/>
      <c r="E357" s="366"/>
      <c r="F357" s="366"/>
      <c r="G357" s="366"/>
      <c r="H357" s="366"/>
      <c r="I357" s="366"/>
      <c r="J357" s="366"/>
      <c r="K357" s="367"/>
      <c r="L357" s="218">
        <v>72360520</v>
      </c>
      <c r="M357" s="218"/>
      <c r="N357" s="218"/>
      <c r="O357" s="218"/>
      <c r="P357" s="163"/>
      <c r="Q357" s="163"/>
      <c r="R357" s="163"/>
      <c r="S357" s="163"/>
      <c r="T357" s="163"/>
      <c r="U357" s="163"/>
      <c r="V357" s="123"/>
      <c r="W357" s="124"/>
      <c r="X357" s="125"/>
      <c r="Y357" s="126"/>
      <c r="Z357" s="213"/>
      <c r="BR357" s="174"/>
      <c r="BS357" s="128" t="s">
        <v>4617</v>
      </c>
      <c r="BT357" s="174"/>
    </row>
    <row r="358" spans="1:95" s="122" customFormat="1" ht="18.75" hidden="1" x14ac:dyDescent="0.25">
      <c r="A358" s="365" t="s">
        <v>1003</v>
      </c>
      <c r="B358" s="366"/>
      <c r="C358" s="366"/>
      <c r="D358" s="366"/>
      <c r="E358" s="366"/>
      <c r="F358" s="366"/>
      <c r="G358" s="366"/>
      <c r="H358" s="366"/>
      <c r="I358" s="366"/>
      <c r="J358" s="366"/>
      <c r="K358" s="367"/>
      <c r="L358" s="218">
        <v>2170816</v>
      </c>
      <c r="M358" s="218"/>
      <c r="N358" s="218"/>
      <c r="O358" s="218"/>
      <c r="P358" s="163"/>
      <c r="Q358" s="163"/>
      <c r="R358" s="163"/>
      <c r="S358" s="163"/>
      <c r="T358" s="163"/>
      <c r="U358" s="163"/>
      <c r="V358" s="123"/>
      <c r="W358" s="124"/>
      <c r="X358" s="125"/>
      <c r="Y358" s="126"/>
      <c r="Z358" s="213"/>
      <c r="BR358" s="174"/>
      <c r="BS358" s="128" t="s">
        <v>1003</v>
      </c>
      <c r="BT358" s="174"/>
    </row>
    <row r="359" spans="1:95" s="122" customFormat="1" ht="18.75" hidden="1" x14ac:dyDescent="0.25">
      <c r="A359" s="359" t="s">
        <v>5731</v>
      </c>
      <c r="B359" s="360"/>
      <c r="C359" s="360"/>
      <c r="D359" s="360"/>
      <c r="E359" s="360"/>
      <c r="F359" s="360"/>
      <c r="G359" s="360"/>
      <c r="H359" s="360"/>
      <c r="I359" s="360"/>
      <c r="J359" s="360"/>
      <c r="K359" s="361"/>
      <c r="L359" s="171">
        <f>L357+L358</f>
        <v>74531336</v>
      </c>
      <c r="M359" s="171"/>
      <c r="N359" s="171"/>
      <c r="O359" s="171"/>
      <c r="P359" s="163"/>
      <c r="Q359" s="163"/>
      <c r="R359" s="163"/>
      <c r="S359" s="163"/>
      <c r="T359" s="163"/>
      <c r="U359" s="163"/>
      <c r="V359" s="123"/>
      <c r="W359" s="124"/>
      <c r="X359" s="125"/>
      <c r="Y359" s="126"/>
      <c r="Z359" s="213"/>
      <c r="AA359" s="220"/>
      <c r="AB359" s="220"/>
      <c r="AC359" s="220"/>
      <c r="AD359" s="220"/>
      <c r="AE359" s="220"/>
      <c r="AF359" s="220"/>
      <c r="AG359" s="220"/>
      <c r="AH359" s="220"/>
      <c r="AI359" s="220"/>
      <c r="AJ359" s="220"/>
      <c r="AK359" s="220"/>
      <c r="AL359" s="220"/>
      <c r="AM359" s="220"/>
      <c r="AN359" s="220"/>
      <c r="AO359" s="220"/>
      <c r="AP359" s="220"/>
      <c r="AQ359" s="220"/>
      <c r="AR359" s="220"/>
      <c r="AS359" s="220"/>
      <c r="AT359" s="220"/>
      <c r="AU359" s="220"/>
      <c r="AV359" s="220"/>
      <c r="AW359" s="220"/>
      <c r="AX359" s="220"/>
      <c r="AY359" s="220"/>
      <c r="AZ359" s="220"/>
      <c r="BA359" s="220"/>
      <c r="BB359" s="220"/>
      <c r="BC359" s="220"/>
      <c r="BD359" s="220"/>
      <c r="BE359" s="220"/>
      <c r="BF359" s="220"/>
      <c r="BG359" s="220"/>
      <c r="BH359" s="220"/>
      <c r="BI359" s="220"/>
      <c r="BJ359" s="220"/>
      <c r="BK359" s="220"/>
      <c r="BL359" s="220"/>
      <c r="BM359" s="220"/>
      <c r="BN359" s="220"/>
      <c r="BO359" s="220"/>
      <c r="BP359" s="220"/>
      <c r="BQ359" s="220"/>
      <c r="BR359" s="220"/>
      <c r="BS359" s="220"/>
      <c r="BT359" s="220"/>
      <c r="BU359" s="220" t="s">
        <v>1004</v>
      </c>
      <c r="BV359" s="220"/>
      <c r="BW359" s="220"/>
    </row>
    <row r="360" spans="1:95" s="224" customFormat="1" ht="15" hidden="1" customHeight="1" x14ac:dyDescent="0.25">
      <c r="A360" s="362" t="s">
        <v>5732</v>
      </c>
      <c r="B360" s="363"/>
      <c r="C360" s="363"/>
      <c r="D360" s="363"/>
      <c r="E360" s="363"/>
      <c r="F360" s="363"/>
      <c r="G360" s="363"/>
      <c r="H360" s="363"/>
      <c r="I360" s="363"/>
      <c r="J360" s="363"/>
      <c r="K360" s="364"/>
      <c r="L360" s="221">
        <f>L343*1.052*1.021*1.035*1.025*1.02*1.03</f>
        <v>67051531.983095661</v>
      </c>
      <c r="M360" s="222"/>
      <c r="N360" s="223"/>
      <c r="O360" s="223"/>
      <c r="P360" s="163"/>
      <c r="Q360" s="163"/>
      <c r="R360" s="163"/>
      <c r="S360" s="163"/>
      <c r="T360" s="163"/>
      <c r="U360" s="163"/>
      <c r="V360" s="123"/>
      <c r="W360" s="124"/>
      <c r="X360" s="125"/>
      <c r="Y360" s="126"/>
      <c r="Z360" s="213"/>
      <c r="AA360" s="220"/>
      <c r="AB360" s="220"/>
      <c r="AC360" s="220"/>
      <c r="AD360" s="220"/>
      <c r="AE360" s="220"/>
      <c r="AF360" s="220"/>
      <c r="AG360" s="220"/>
      <c r="AH360" s="220"/>
      <c r="AI360" s="220"/>
      <c r="AJ360" s="220"/>
      <c r="AK360" s="220"/>
      <c r="AL360" s="220"/>
      <c r="AM360" s="220"/>
      <c r="AN360" s="220"/>
      <c r="AO360" s="220"/>
      <c r="AP360" s="220"/>
      <c r="AQ360" s="220"/>
      <c r="AR360" s="220"/>
      <c r="AS360" s="220"/>
      <c r="AT360" s="220"/>
      <c r="AU360" s="220"/>
      <c r="AV360" s="220"/>
      <c r="AW360" s="220"/>
      <c r="AX360" s="220"/>
      <c r="AY360" s="220"/>
      <c r="AZ360" s="220"/>
      <c r="BA360" s="220"/>
      <c r="BB360" s="220"/>
      <c r="BC360" s="220"/>
      <c r="BD360" s="220"/>
      <c r="BE360" s="220"/>
      <c r="BF360" s="220"/>
      <c r="BG360" s="220"/>
      <c r="BH360" s="220"/>
      <c r="BI360" s="220"/>
      <c r="BJ360" s="220"/>
      <c r="BK360" s="220"/>
      <c r="BL360" s="220"/>
      <c r="BM360" s="220"/>
      <c r="BN360" s="220"/>
      <c r="BO360" s="220"/>
      <c r="BP360" s="220"/>
      <c r="BQ360" s="220"/>
      <c r="BR360" s="220"/>
      <c r="BS360" s="220"/>
      <c r="BT360" s="220"/>
      <c r="BU360" s="220"/>
      <c r="BV360" s="220"/>
      <c r="BW360" s="220"/>
      <c r="CG360" s="225"/>
      <c r="CI360" s="225" t="s">
        <v>1004</v>
      </c>
      <c r="CK360" s="226"/>
      <c r="CL360" s="227"/>
      <c r="CM360" s="227"/>
      <c r="CN360" s="227"/>
      <c r="CO360" s="227"/>
      <c r="CP360" s="227"/>
      <c r="CQ360" s="227"/>
    </row>
    <row r="361" spans="1:95" s="224" customFormat="1" ht="15" hidden="1" customHeight="1" x14ac:dyDescent="0.25">
      <c r="A361" s="362" t="s">
        <v>5733</v>
      </c>
      <c r="B361" s="363"/>
      <c r="C361" s="363"/>
      <c r="D361" s="363"/>
      <c r="E361" s="363"/>
      <c r="F361" s="363"/>
      <c r="G361" s="363"/>
      <c r="H361" s="363"/>
      <c r="I361" s="363"/>
      <c r="J361" s="363"/>
      <c r="K361" s="364"/>
      <c r="L361" s="221">
        <f>L346*1.03</f>
        <v>529533.30000000005</v>
      </c>
      <c r="M361" s="222"/>
      <c r="N361" s="223"/>
      <c r="O361" s="223"/>
      <c r="P361" s="163"/>
      <c r="Q361" s="163"/>
      <c r="R361" s="163"/>
      <c r="S361" s="163"/>
      <c r="T361" s="163"/>
      <c r="U361" s="163"/>
      <c r="V361" s="123"/>
      <c r="W361" s="124"/>
      <c r="X361" s="125"/>
      <c r="Y361" s="126"/>
      <c r="Z361" s="213"/>
      <c r="AA361" s="220"/>
      <c r="AB361" s="220"/>
      <c r="AC361" s="220"/>
      <c r="AD361" s="220"/>
      <c r="AE361" s="220"/>
      <c r="AF361" s="220"/>
      <c r="AG361" s="220"/>
      <c r="AH361" s="220"/>
      <c r="AI361" s="220"/>
      <c r="AJ361" s="220"/>
      <c r="AK361" s="220"/>
      <c r="AL361" s="220"/>
      <c r="AM361" s="220"/>
      <c r="AN361" s="220"/>
      <c r="AO361" s="220"/>
      <c r="AP361" s="220"/>
      <c r="AQ361" s="220"/>
      <c r="AR361" s="220"/>
      <c r="AS361" s="220"/>
      <c r="AT361" s="220"/>
      <c r="AU361" s="220"/>
      <c r="AV361" s="220"/>
      <c r="AW361" s="220"/>
      <c r="AX361" s="220"/>
      <c r="AY361" s="220"/>
      <c r="AZ361" s="220"/>
      <c r="BA361" s="220"/>
      <c r="BB361" s="220"/>
      <c r="BC361" s="220"/>
      <c r="BD361" s="220"/>
      <c r="BE361" s="220"/>
      <c r="BF361" s="220"/>
      <c r="BG361" s="220"/>
      <c r="BH361" s="220"/>
      <c r="BI361" s="220"/>
      <c r="BJ361" s="220"/>
      <c r="BK361" s="220"/>
      <c r="BL361" s="220"/>
      <c r="BM361" s="220"/>
      <c r="BN361" s="220"/>
      <c r="BO361" s="220"/>
      <c r="BP361" s="220"/>
      <c r="BQ361" s="220"/>
      <c r="BR361" s="220"/>
      <c r="BS361" s="220"/>
      <c r="BT361" s="220"/>
      <c r="BU361" s="220"/>
      <c r="BV361" s="220"/>
      <c r="BW361" s="220"/>
      <c r="CG361" s="225"/>
      <c r="CI361" s="225" t="s">
        <v>1004</v>
      </c>
      <c r="CK361" s="226"/>
      <c r="CL361" s="227"/>
      <c r="CM361" s="227"/>
      <c r="CN361" s="227"/>
      <c r="CO361" s="227"/>
      <c r="CP361" s="227"/>
      <c r="CQ361" s="227"/>
    </row>
    <row r="362" spans="1:95" s="224" customFormat="1" ht="15" hidden="1" customHeight="1" x14ac:dyDescent="0.25">
      <c r="A362" s="362" t="s">
        <v>5734</v>
      </c>
      <c r="B362" s="363"/>
      <c r="C362" s="363"/>
      <c r="D362" s="363"/>
      <c r="E362" s="363"/>
      <c r="F362" s="363"/>
      <c r="G362" s="363"/>
      <c r="H362" s="363"/>
      <c r="I362" s="363"/>
      <c r="J362" s="363"/>
      <c r="K362" s="364"/>
      <c r="L362" s="221">
        <f>L359-L360-L361</f>
        <v>6950270.7169043394</v>
      </c>
      <c r="M362" s="222"/>
      <c r="N362" s="223"/>
      <c r="O362" s="223"/>
      <c r="P362" s="163"/>
      <c r="Q362" s="163"/>
      <c r="R362" s="163"/>
      <c r="S362" s="163"/>
      <c r="T362" s="163"/>
      <c r="U362" s="163"/>
      <c r="V362" s="123"/>
      <c r="W362" s="124"/>
      <c r="X362" s="125"/>
      <c r="Y362" s="126"/>
      <c r="Z362" s="213"/>
      <c r="AA362" s="220"/>
      <c r="AB362" s="220"/>
      <c r="AC362" s="220"/>
      <c r="AD362" s="220"/>
      <c r="AE362" s="220"/>
      <c r="AF362" s="220"/>
      <c r="AG362" s="220"/>
      <c r="AH362" s="220"/>
      <c r="AI362" s="220"/>
      <c r="AJ362" s="220"/>
      <c r="AK362" s="220"/>
      <c r="AL362" s="220"/>
      <c r="AM362" s="220"/>
      <c r="AN362" s="220"/>
      <c r="AO362" s="220"/>
      <c r="AP362" s="220"/>
      <c r="AQ362" s="220"/>
      <c r="AR362" s="220"/>
      <c r="AS362" s="220"/>
      <c r="AT362" s="220"/>
      <c r="AU362" s="220"/>
      <c r="AV362" s="220"/>
      <c r="AW362" s="220"/>
      <c r="AX362" s="220"/>
      <c r="AY362" s="220"/>
      <c r="AZ362" s="220"/>
      <c r="BA362" s="220"/>
      <c r="BB362" s="220"/>
      <c r="BC362" s="220"/>
      <c r="BD362" s="220"/>
      <c r="BE362" s="220"/>
      <c r="BF362" s="220"/>
      <c r="BG362" s="220"/>
      <c r="BH362" s="220"/>
      <c r="BI362" s="220"/>
      <c r="BJ362" s="220"/>
      <c r="BK362" s="220"/>
      <c r="BL362" s="220"/>
      <c r="BM362" s="220"/>
      <c r="BN362" s="220"/>
      <c r="BO362" s="220"/>
      <c r="BP362" s="220"/>
      <c r="BQ362" s="220"/>
      <c r="BR362" s="220"/>
      <c r="BS362" s="220"/>
      <c r="BT362" s="220"/>
      <c r="BU362" s="220"/>
      <c r="BV362" s="220"/>
      <c r="BW362" s="220"/>
      <c r="CG362" s="225"/>
      <c r="CI362" s="225" t="s">
        <v>1004</v>
      </c>
      <c r="CK362" s="226"/>
      <c r="CL362" s="227"/>
      <c r="CM362" s="227"/>
      <c r="CN362" s="227"/>
      <c r="CO362" s="227"/>
      <c r="CP362" s="227"/>
      <c r="CQ362" s="227"/>
    </row>
    <row r="363" spans="1:95" s="220" customFormat="1" ht="15" hidden="1" customHeight="1" x14ac:dyDescent="0.25">
      <c r="A363" s="354" t="s">
        <v>5735</v>
      </c>
      <c r="B363" s="355"/>
      <c r="C363" s="355"/>
      <c r="D363" s="355"/>
      <c r="E363" s="355"/>
      <c r="F363" s="355"/>
      <c r="G363" s="355"/>
      <c r="H363" s="355"/>
      <c r="I363" s="355"/>
      <c r="J363" s="355"/>
      <c r="K363" s="356"/>
      <c r="L363" s="228">
        <f>'[1]00-ЭС1.СУБ'!L202</f>
        <v>2</v>
      </c>
      <c r="M363" s="229"/>
      <c r="N363" s="230"/>
      <c r="O363" s="229"/>
      <c r="P363" s="163"/>
      <c r="Q363" s="163"/>
      <c r="R363" s="163"/>
      <c r="S363" s="163"/>
      <c r="T363" s="163"/>
      <c r="U363" s="163"/>
      <c r="V363" s="123"/>
      <c r="W363" s="124"/>
      <c r="X363" s="125"/>
      <c r="Y363" s="126"/>
      <c r="Z363" s="213"/>
      <c r="CG363" s="231"/>
      <c r="CH363" s="232" t="s">
        <v>1003</v>
      </c>
      <c r="CI363" s="231"/>
      <c r="CK363" s="233"/>
    </row>
    <row r="364" spans="1:95" s="220" customFormat="1" ht="28.5" hidden="1" customHeight="1" x14ac:dyDescent="0.25">
      <c r="A364" s="354" t="s">
        <v>5736</v>
      </c>
      <c r="B364" s="355"/>
      <c r="C364" s="355"/>
      <c r="D364" s="355"/>
      <c r="E364" s="355"/>
      <c r="F364" s="355"/>
      <c r="G364" s="355"/>
      <c r="H364" s="355"/>
      <c r="I364" s="355"/>
      <c r="J364" s="355"/>
      <c r="K364" s="356"/>
      <c r="L364" s="234">
        <f>L360+L361+L362*L363</f>
        <v>81481606.716904342</v>
      </c>
      <c r="M364" s="235"/>
      <c r="N364" s="236"/>
      <c r="O364" s="236"/>
      <c r="P364" s="163"/>
      <c r="Q364" s="163"/>
      <c r="R364" s="163"/>
      <c r="S364" s="163"/>
      <c r="T364" s="163"/>
      <c r="U364" s="163"/>
      <c r="V364" s="123"/>
      <c r="W364" s="124"/>
      <c r="X364" s="125"/>
      <c r="Y364" s="126"/>
      <c r="Z364" s="213"/>
      <c r="CG364" s="231"/>
      <c r="CI364" s="231" t="s">
        <v>1004</v>
      </c>
      <c r="CK364" s="237"/>
    </row>
    <row r="365" spans="1:95" s="220" customFormat="1" ht="15" hidden="1" customHeight="1" x14ac:dyDescent="0.25">
      <c r="A365" s="351" t="s">
        <v>1005</v>
      </c>
      <c r="B365" s="352"/>
      <c r="C365" s="352"/>
      <c r="D365" s="352"/>
      <c r="E365" s="352"/>
      <c r="F365" s="352"/>
      <c r="G365" s="352"/>
      <c r="H365" s="352"/>
      <c r="I365" s="352"/>
      <c r="J365" s="352"/>
      <c r="K365" s="353"/>
      <c r="L365" s="238">
        <f>L364*0.2</f>
        <v>16296321.343380868</v>
      </c>
      <c r="M365" s="229"/>
      <c r="N365" s="229"/>
      <c r="O365" s="229"/>
      <c r="P365" s="163"/>
      <c r="Q365" s="163"/>
      <c r="R365" s="163"/>
      <c r="S365" s="163"/>
      <c r="T365" s="163"/>
      <c r="U365" s="163"/>
      <c r="V365" s="123"/>
      <c r="W365" s="124"/>
      <c r="X365" s="125"/>
      <c r="Y365" s="126"/>
      <c r="Z365" s="213"/>
      <c r="CG365" s="231"/>
      <c r="CH365" s="232" t="s">
        <v>1005</v>
      </c>
      <c r="CI365" s="231"/>
    </row>
    <row r="366" spans="1:95" s="220" customFormat="1" ht="15" hidden="1" customHeight="1" x14ac:dyDescent="0.25">
      <c r="A366" s="354" t="s">
        <v>1006</v>
      </c>
      <c r="B366" s="355"/>
      <c r="C366" s="355"/>
      <c r="D366" s="355"/>
      <c r="E366" s="355"/>
      <c r="F366" s="355"/>
      <c r="G366" s="355"/>
      <c r="H366" s="355"/>
      <c r="I366" s="355"/>
      <c r="J366" s="355"/>
      <c r="K366" s="356"/>
      <c r="L366" s="239">
        <f>L364+L365</f>
        <v>97777928.060285211</v>
      </c>
      <c r="M366" s="236"/>
      <c r="N366" s="236"/>
      <c r="O366" s="236"/>
      <c r="P366" s="163"/>
      <c r="Q366" s="163"/>
      <c r="R366" s="163"/>
      <c r="S366" s="163"/>
      <c r="T366" s="163"/>
      <c r="U366" s="163"/>
      <c r="V366" s="123"/>
      <c r="W366" s="124"/>
      <c r="X366" s="125"/>
      <c r="Y366" s="126"/>
      <c r="Z366" s="213"/>
      <c r="CG366" s="231"/>
      <c r="CI366" s="231"/>
      <c r="CJ366" s="231" t="s">
        <v>1006</v>
      </c>
      <c r="CM366" s="233"/>
    </row>
    <row r="367" spans="1:95" s="139" customFormat="1" ht="12.75" customHeight="1" x14ac:dyDescent="0.2">
      <c r="A367" s="357"/>
      <c r="B367" s="357"/>
      <c r="C367" s="357"/>
      <c r="D367" s="357"/>
      <c r="E367" s="357"/>
      <c r="F367" s="357"/>
      <c r="G367" s="357"/>
      <c r="H367" s="357"/>
      <c r="I367" s="357"/>
      <c r="J367" s="357"/>
      <c r="K367" s="357"/>
      <c r="L367" s="357"/>
      <c r="M367" s="357"/>
      <c r="N367" s="357"/>
      <c r="O367" s="357"/>
      <c r="P367" s="163"/>
      <c r="Q367" s="163"/>
      <c r="R367" s="163"/>
      <c r="S367" s="163"/>
      <c r="T367" s="163"/>
      <c r="U367" s="163"/>
      <c r="V367" s="123"/>
      <c r="W367" s="124"/>
      <c r="X367" s="125"/>
      <c r="Y367" s="126"/>
      <c r="Z367" s="213"/>
      <c r="AA367" s="149"/>
      <c r="AB367" s="149"/>
      <c r="AC367" s="149"/>
      <c r="AD367" s="149"/>
      <c r="AE367" s="149"/>
      <c r="AF367" s="149"/>
      <c r="AG367" s="149"/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  <c r="BI367" s="149"/>
      <c r="BJ367" s="149"/>
      <c r="BK367" s="149"/>
      <c r="BL367" s="149"/>
      <c r="BM367" s="149"/>
      <c r="BN367" s="149"/>
      <c r="BO367" s="149"/>
      <c r="BP367" s="149"/>
      <c r="BQ367" s="149"/>
      <c r="BR367" s="149"/>
      <c r="BS367" s="149"/>
      <c r="BT367" s="149"/>
      <c r="BU367" s="149"/>
      <c r="BV367" s="149"/>
    </row>
    <row r="368" spans="1:95" s="139" customFormat="1" ht="12.75" customHeight="1" x14ac:dyDescent="0.2">
      <c r="A368" s="358" t="s">
        <v>5737</v>
      </c>
      <c r="B368" s="358"/>
      <c r="C368" s="358"/>
      <c r="D368" s="358"/>
      <c r="E368" s="358"/>
      <c r="F368" s="358"/>
      <c r="G368" s="358"/>
      <c r="H368" s="358"/>
      <c r="I368" s="358"/>
      <c r="J368" s="358"/>
      <c r="K368" s="358"/>
      <c r="L368" s="358"/>
      <c r="M368" s="358"/>
      <c r="N368" s="358"/>
      <c r="O368" s="358"/>
      <c r="P368" s="163"/>
      <c r="Q368" s="163"/>
      <c r="R368" s="163"/>
      <c r="S368" s="163"/>
      <c r="T368" s="163"/>
      <c r="U368" s="163"/>
      <c r="V368" s="123"/>
      <c r="W368" s="124"/>
      <c r="X368" s="125"/>
      <c r="Y368" s="126"/>
      <c r="Z368" s="213"/>
      <c r="AA368" s="149"/>
      <c r="AB368" s="149"/>
      <c r="AC368" s="149"/>
      <c r="AD368" s="149"/>
      <c r="AE368" s="149"/>
      <c r="AF368" s="149"/>
      <c r="AG368" s="149"/>
      <c r="AH368" s="149"/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  <c r="BI368" s="149"/>
      <c r="BJ368" s="149"/>
      <c r="BK368" s="149"/>
      <c r="BL368" s="149"/>
      <c r="BM368" s="149"/>
      <c r="BN368" s="149"/>
      <c r="BO368" s="149"/>
      <c r="BP368" s="149"/>
      <c r="BQ368" s="149"/>
      <c r="BR368" s="149"/>
      <c r="BS368" s="149"/>
      <c r="BT368" s="149"/>
      <c r="BU368" s="149"/>
      <c r="BV368" s="149"/>
    </row>
    <row r="369" spans="1:74" s="139" customFormat="1" ht="12.75" customHeight="1" x14ac:dyDescent="0.2">
      <c r="A369" s="350" t="s">
        <v>1008</v>
      </c>
      <c r="B369" s="350"/>
      <c r="C369" s="350"/>
      <c r="D369" s="350"/>
      <c r="E369" s="350"/>
      <c r="F369" s="350"/>
      <c r="G369" s="350"/>
      <c r="H369" s="350"/>
      <c r="I369" s="350"/>
      <c r="J369" s="350"/>
      <c r="K369" s="350"/>
      <c r="L369" s="350"/>
      <c r="M369" s="350"/>
      <c r="N369" s="350"/>
      <c r="O369" s="350"/>
      <c r="P369" s="163"/>
      <c r="Q369" s="163"/>
      <c r="R369" s="163"/>
      <c r="S369" s="163"/>
      <c r="T369" s="163"/>
      <c r="U369" s="163"/>
      <c r="V369" s="123"/>
      <c r="W369" s="124"/>
      <c r="X369" s="125"/>
      <c r="Y369" s="126"/>
      <c r="Z369" s="213"/>
      <c r="AA369" s="149"/>
      <c r="AB369" s="149"/>
      <c r="AC369" s="149"/>
      <c r="AD369" s="149"/>
      <c r="AE369" s="149"/>
      <c r="AF369" s="149"/>
      <c r="AG369" s="149"/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  <c r="BI369" s="149"/>
      <c r="BJ369" s="149"/>
      <c r="BK369" s="149"/>
      <c r="BL369" s="149"/>
      <c r="BM369" s="149"/>
      <c r="BN369" s="149"/>
      <c r="BO369" s="149"/>
      <c r="BP369" s="149"/>
      <c r="BQ369" s="149"/>
      <c r="BR369" s="149"/>
      <c r="BS369" s="149"/>
      <c r="BT369" s="149"/>
      <c r="BU369" s="149"/>
      <c r="BV369" s="149"/>
    </row>
    <row r="370" spans="1:74" s="139" customFormat="1" ht="13.5" customHeight="1" x14ac:dyDescent="0.2">
      <c r="A370" s="137"/>
      <c r="B370" s="137"/>
      <c r="C370" s="137"/>
      <c r="D370" s="137"/>
      <c r="E370" s="137"/>
      <c r="F370" s="137"/>
      <c r="G370" s="120"/>
      <c r="H370" s="240"/>
      <c r="I370" s="132"/>
      <c r="J370" s="132"/>
      <c r="K370" s="132"/>
      <c r="L370" s="132"/>
      <c r="M370" s="137"/>
      <c r="N370" s="137"/>
      <c r="O370" s="137"/>
      <c r="P370" s="163"/>
      <c r="Q370" s="163"/>
      <c r="R370" s="163"/>
      <c r="S370" s="163"/>
      <c r="T370" s="163"/>
      <c r="U370" s="163"/>
      <c r="V370" s="123"/>
      <c r="W370" s="124"/>
      <c r="X370" s="125"/>
      <c r="Y370" s="126"/>
      <c r="Z370" s="213"/>
      <c r="AA370" s="149"/>
      <c r="AB370" s="149"/>
      <c r="AC370" s="149"/>
      <c r="AD370" s="149"/>
      <c r="AE370" s="149"/>
      <c r="AF370" s="149"/>
      <c r="AG370" s="149"/>
      <c r="AH370" s="149"/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  <c r="BI370" s="149"/>
      <c r="BJ370" s="149"/>
      <c r="BK370" s="149"/>
      <c r="BL370" s="149"/>
      <c r="BM370" s="149"/>
      <c r="BN370" s="149"/>
      <c r="BO370" s="149"/>
      <c r="BP370" s="149"/>
      <c r="BQ370" s="149"/>
      <c r="BR370" s="149"/>
      <c r="BS370" s="149"/>
      <c r="BT370" s="149"/>
      <c r="BU370" s="149"/>
      <c r="BV370" s="149"/>
    </row>
    <row r="371" spans="1:74" s="139" customFormat="1" ht="12.75" customHeight="1" x14ac:dyDescent="0.2">
      <c r="A371" s="358" t="s">
        <v>5738</v>
      </c>
      <c r="B371" s="358"/>
      <c r="C371" s="358"/>
      <c r="D371" s="358"/>
      <c r="E371" s="358"/>
      <c r="F371" s="358"/>
      <c r="G371" s="358"/>
      <c r="H371" s="358"/>
      <c r="I371" s="358"/>
      <c r="J371" s="358"/>
      <c r="K371" s="358"/>
      <c r="L371" s="358"/>
      <c r="M371" s="358"/>
      <c r="N371" s="358"/>
      <c r="O371" s="358"/>
      <c r="P371" s="163"/>
      <c r="Q371" s="163"/>
      <c r="R371" s="163"/>
      <c r="S371" s="163"/>
      <c r="T371" s="163"/>
      <c r="U371" s="163"/>
      <c r="V371" s="123"/>
      <c r="W371" s="124"/>
      <c r="X371" s="125"/>
      <c r="Y371" s="126"/>
      <c r="Z371" s="213"/>
      <c r="AA371" s="149"/>
      <c r="AB371" s="149"/>
      <c r="AC371" s="149"/>
      <c r="AD371" s="149"/>
      <c r="AE371" s="149"/>
      <c r="AF371" s="149"/>
      <c r="AG371" s="149"/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  <c r="BI371" s="149"/>
      <c r="BJ371" s="149"/>
      <c r="BK371" s="149"/>
      <c r="BL371" s="149"/>
      <c r="BM371" s="149"/>
      <c r="BN371" s="149"/>
      <c r="BO371" s="149"/>
      <c r="BP371" s="149"/>
      <c r="BQ371" s="149"/>
      <c r="BR371" s="149"/>
      <c r="BS371" s="149"/>
      <c r="BT371" s="149"/>
      <c r="BU371" s="149"/>
      <c r="BV371" s="149"/>
    </row>
    <row r="372" spans="1:74" s="139" customFormat="1" ht="12.75" customHeight="1" x14ac:dyDescent="0.2">
      <c r="A372" s="350" t="s">
        <v>1008</v>
      </c>
      <c r="B372" s="350"/>
      <c r="C372" s="350"/>
      <c r="D372" s="350"/>
      <c r="E372" s="350"/>
      <c r="F372" s="350"/>
      <c r="G372" s="350"/>
      <c r="H372" s="350"/>
      <c r="I372" s="350"/>
      <c r="J372" s="350"/>
      <c r="K372" s="350"/>
      <c r="L372" s="350"/>
      <c r="M372" s="350"/>
      <c r="N372" s="350"/>
      <c r="O372" s="350"/>
      <c r="P372" s="163"/>
      <c r="Q372" s="163"/>
      <c r="R372" s="163"/>
      <c r="S372" s="163"/>
      <c r="T372" s="163"/>
      <c r="U372" s="163"/>
      <c r="V372" s="123"/>
      <c r="W372" s="124"/>
      <c r="X372" s="125"/>
      <c r="Y372" s="126"/>
      <c r="Z372" s="213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  <c r="BI372" s="149"/>
      <c r="BJ372" s="149"/>
      <c r="BK372" s="149"/>
      <c r="BL372" s="149"/>
      <c r="BM372" s="149"/>
      <c r="BN372" s="149"/>
      <c r="BO372" s="149"/>
      <c r="BP372" s="149"/>
      <c r="BQ372" s="149"/>
      <c r="BR372" s="149"/>
      <c r="BS372" s="149"/>
      <c r="BT372" s="149"/>
      <c r="BU372" s="149"/>
      <c r="BV372" s="149"/>
    </row>
    <row r="373" spans="1:74" s="139" customFormat="1" ht="13.5" customHeight="1" x14ac:dyDescent="0.2">
      <c r="A373" s="137"/>
      <c r="B373" s="137"/>
      <c r="C373" s="137"/>
      <c r="D373" s="137"/>
      <c r="E373" s="137"/>
      <c r="F373" s="137"/>
      <c r="G373" s="120"/>
      <c r="H373" s="240"/>
      <c r="I373" s="132"/>
      <c r="J373" s="132"/>
      <c r="K373" s="132"/>
      <c r="L373" s="132"/>
      <c r="M373" s="137"/>
      <c r="N373" s="137"/>
      <c r="O373" s="137"/>
      <c r="P373" s="163"/>
      <c r="Q373" s="163"/>
      <c r="R373" s="163"/>
      <c r="S373" s="163"/>
      <c r="T373" s="163"/>
      <c r="U373" s="163"/>
      <c r="V373" s="123"/>
      <c r="W373" s="124"/>
      <c r="X373" s="125"/>
      <c r="Y373" s="126"/>
      <c r="Z373" s="213"/>
      <c r="AA373" s="149"/>
      <c r="AB373" s="149"/>
      <c r="AC373" s="149"/>
      <c r="AD373" s="149"/>
      <c r="AE373" s="149"/>
      <c r="AF373" s="149"/>
      <c r="AG373" s="149"/>
      <c r="AH373" s="149"/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  <c r="BI373" s="149"/>
      <c r="BJ373" s="149"/>
      <c r="BK373" s="149"/>
      <c r="BL373" s="149"/>
      <c r="BM373" s="149"/>
      <c r="BN373" s="149"/>
      <c r="BO373" s="149"/>
      <c r="BP373" s="149"/>
      <c r="BQ373" s="149"/>
      <c r="BR373" s="149"/>
      <c r="BS373" s="149"/>
      <c r="BT373" s="149"/>
      <c r="BU373" s="149"/>
      <c r="BV373" s="149"/>
    </row>
    <row r="374" spans="1:74" s="122" customFormat="1" ht="18.75" x14ac:dyDescent="0.25">
      <c r="A374" s="119"/>
      <c r="B374" s="119"/>
      <c r="C374" s="119"/>
      <c r="D374" s="119"/>
      <c r="E374" s="119"/>
      <c r="F374" s="119"/>
      <c r="G374" s="120"/>
      <c r="H374" s="137"/>
      <c r="I374" s="293"/>
      <c r="J374" s="293"/>
      <c r="K374" s="293"/>
      <c r="L374" s="293"/>
      <c r="M374" s="119"/>
      <c r="N374" s="119"/>
      <c r="O374" s="119"/>
      <c r="P374" s="163"/>
      <c r="Q374" s="163"/>
      <c r="R374" s="163"/>
      <c r="S374" s="163"/>
      <c r="T374" s="163"/>
      <c r="U374" s="163"/>
      <c r="V374" s="123"/>
      <c r="W374" s="124"/>
      <c r="X374" s="125"/>
      <c r="Y374" s="126"/>
      <c r="Z374" s="213"/>
    </row>
    <row r="375" spans="1:74" ht="11.25" customHeight="1" x14ac:dyDescent="0.2">
      <c r="P375" s="163"/>
      <c r="Q375" s="163"/>
      <c r="R375" s="163"/>
      <c r="S375" s="163"/>
      <c r="T375" s="163"/>
      <c r="U375" s="163"/>
      <c r="V375" s="123"/>
      <c r="W375" s="124"/>
      <c r="X375" s="125"/>
      <c r="Y375" s="126"/>
    </row>
    <row r="376" spans="1:74" ht="11.25" customHeight="1" x14ac:dyDescent="0.2">
      <c r="P376" s="163"/>
      <c r="Q376" s="163"/>
      <c r="R376" s="163"/>
      <c r="S376" s="163"/>
      <c r="T376" s="163"/>
      <c r="U376" s="163"/>
      <c r="V376" s="123"/>
      <c r="W376" s="124"/>
      <c r="X376" s="125"/>
      <c r="Y376" s="126"/>
    </row>
    <row r="377" spans="1:74" ht="11.25" customHeight="1" x14ac:dyDescent="0.2">
      <c r="P377" s="163"/>
      <c r="Q377" s="163"/>
      <c r="R377" s="163"/>
      <c r="S377" s="163"/>
      <c r="T377" s="163"/>
      <c r="U377" s="163"/>
      <c r="V377" s="123"/>
      <c r="W377" s="124"/>
      <c r="X377" s="125"/>
      <c r="Y377" s="126"/>
    </row>
    <row r="378" spans="1:74" ht="11.25" customHeight="1" x14ac:dyDescent="0.2">
      <c r="P378" s="163"/>
      <c r="Q378" s="163"/>
      <c r="R378" s="163"/>
      <c r="S378" s="163"/>
      <c r="T378" s="163"/>
      <c r="U378" s="163"/>
      <c r="V378" s="123"/>
      <c r="W378" s="124"/>
      <c r="X378" s="125"/>
      <c r="Y378" s="126"/>
    </row>
    <row r="379" spans="1:74" ht="11.25" customHeight="1" x14ac:dyDescent="0.2">
      <c r="P379" s="163"/>
      <c r="Q379" s="163"/>
      <c r="R379" s="163"/>
      <c r="S379" s="163"/>
      <c r="T379" s="163"/>
      <c r="U379" s="163"/>
      <c r="V379" s="123"/>
      <c r="W379" s="124"/>
      <c r="X379" s="125"/>
      <c r="Y379" s="126"/>
    </row>
    <row r="380" spans="1:74" ht="11.25" customHeight="1" x14ac:dyDescent="0.2">
      <c r="P380" s="163"/>
      <c r="Q380" s="163"/>
      <c r="R380" s="163"/>
      <c r="S380" s="163"/>
      <c r="T380" s="163"/>
      <c r="U380" s="163"/>
      <c r="V380" s="123"/>
      <c r="W380" s="124"/>
      <c r="X380" s="125"/>
      <c r="Y380" s="126"/>
    </row>
    <row r="381" spans="1:74" ht="11.25" customHeight="1" x14ac:dyDescent="0.2">
      <c r="P381" s="163"/>
      <c r="Q381" s="163"/>
      <c r="R381" s="163"/>
      <c r="S381" s="163"/>
      <c r="T381" s="163"/>
      <c r="U381" s="163"/>
      <c r="V381" s="123"/>
      <c r="W381" s="124"/>
      <c r="X381" s="125"/>
      <c r="Y381" s="126"/>
    </row>
    <row r="382" spans="1:74" ht="11.25" customHeight="1" x14ac:dyDescent="0.2">
      <c r="P382" s="163"/>
      <c r="Q382" s="163"/>
      <c r="R382" s="163"/>
      <c r="S382" s="163"/>
      <c r="T382" s="163"/>
      <c r="U382" s="163"/>
      <c r="V382" s="123"/>
      <c r="W382" s="124"/>
      <c r="X382" s="125"/>
      <c r="Y382" s="126"/>
    </row>
    <row r="383" spans="1:74" ht="11.25" customHeight="1" x14ac:dyDescent="0.2">
      <c r="P383" s="163"/>
      <c r="Q383" s="163"/>
      <c r="R383" s="163"/>
      <c r="S383" s="163"/>
      <c r="T383" s="163"/>
      <c r="U383" s="163"/>
      <c r="V383" s="123"/>
      <c r="W383" s="124"/>
      <c r="X383" s="125"/>
      <c r="Y383" s="126"/>
    </row>
    <row r="384" spans="1:74" ht="11.25" customHeight="1" x14ac:dyDescent="0.2">
      <c r="P384" s="163"/>
      <c r="Q384" s="163"/>
      <c r="R384" s="163"/>
      <c r="S384" s="163"/>
      <c r="T384" s="163"/>
      <c r="U384" s="163"/>
      <c r="V384" s="123"/>
      <c r="W384" s="124"/>
      <c r="X384" s="125"/>
      <c r="Y384" s="126"/>
    </row>
    <row r="385" spans="16:25" ht="11.25" customHeight="1" x14ac:dyDescent="0.2">
      <c r="P385" s="163"/>
      <c r="Q385" s="163"/>
      <c r="R385" s="163"/>
      <c r="S385" s="163"/>
      <c r="T385" s="163"/>
      <c r="U385" s="163"/>
      <c r="V385" s="123"/>
      <c r="W385" s="124"/>
      <c r="X385" s="125"/>
      <c r="Y385" s="126"/>
    </row>
    <row r="386" spans="16:25" ht="11.25" customHeight="1" x14ac:dyDescent="0.2">
      <c r="P386" s="163"/>
      <c r="Q386" s="163"/>
      <c r="R386" s="163"/>
      <c r="S386" s="163"/>
      <c r="T386" s="163"/>
      <c r="U386" s="163"/>
      <c r="V386" s="123"/>
      <c r="W386" s="124"/>
      <c r="X386" s="125"/>
      <c r="Y386" s="126"/>
    </row>
    <row r="387" spans="16:25" ht="11.25" customHeight="1" x14ac:dyDescent="0.2">
      <c r="P387" s="163"/>
      <c r="Q387" s="163"/>
      <c r="R387" s="163"/>
      <c r="S387" s="163"/>
      <c r="T387" s="163"/>
      <c r="U387" s="163"/>
      <c r="V387" s="123"/>
      <c r="W387" s="124"/>
      <c r="X387" s="125"/>
      <c r="Y387" s="126"/>
    </row>
    <row r="388" spans="16:25" ht="11.25" customHeight="1" x14ac:dyDescent="0.2">
      <c r="P388" s="163"/>
      <c r="Q388" s="163"/>
      <c r="R388" s="163"/>
      <c r="S388" s="163"/>
      <c r="T388" s="163"/>
      <c r="U388" s="163"/>
      <c r="V388" s="123"/>
      <c r="W388" s="124"/>
      <c r="X388" s="125"/>
      <c r="Y388" s="126"/>
    </row>
    <row r="389" spans="16:25" ht="11.25" customHeight="1" x14ac:dyDescent="0.2">
      <c r="P389" s="163"/>
      <c r="Q389" s="163"/>
      <c r="R389" s="163"/>
      <c r="S389" s="163"/>
      <c r="T389" s="163"/>
      <c r="U389" s="163"/>
      <c r="V389" s="123"/>
      <c r="W389" s="124"/>
      <c r="X389" s="125"/>
      <c r="Y389" s="126"/>
    </row>
    <row r="390" spans="16:25" ht="11.25" customHeight="1" x14ac:dyDescent="0.2">
      <c r="P390" s="163"/>
      <c r="Q390" s="163"/>
      <c r="R390" s="163"/>
      <c r="S390" s="163"/>
      <c r="T390" s="163"/>
      <c r="U390" s="163"/>
      <c r="V390" s="123"/>
      <c r="W390" s="124"/>
      <c r="X390" s="125"/>
      <c r="Y390" s="126"/>
    </row>
    <row r="391" spans="16:25" ht="11.25" customHeight="1" x14ac:dyDescent="0.2">
      <c r="P391" s="163"/>
      <c r="Q391" s="163"/>
      <c r="R391" s="163"/>
      <c r="S391" s="163"/>
      <c r="T391" s="163"/>
      <c r="U391" s="163"/>
      <c r="V391" s="123"/>
      <c r="W391" s="124"/>
      <c r="X391" s="125"/>
      <c r="Y391" s="126"/>
    </row>
    <row r="392" spans="16:25" ht="11.25" customHeight="1" x14ac:dyDescent="0.2">
      <c r="P392" s="163"/>
      <c r="Q392" s="163"/>
      <c r="R392" s="163"/>
      <c r="S392" s="163"/>
      <c r="T392" s="163"/>
      <c r="U392" s="163"/>
      <c r="V392" s="123"/>
      <c r="W392" s="124"/>
      <c r="X392" s="125"/>
      <c r="Y392" s="126"/>
    </row>
    <row r="393" spans="16:25" ht="11.25" customHeight="1" x14ac:dyDescent="0.2">
      <c r="P393" s="163"/>
      <c r="Q393" s="163"/>
      <c r="R393" s="163"/>
      <c r="S393" s="163"/>
      <c r="T393" s="163"/>
      <c r="U393" s="163"/>
      <c r="V393" s="123"/>
      <c r="W393" s="124"/>
      <c r="X393" s="125"/>
      <c r="Y393" s="214"/>
    </row>
    <row r="394" spans="16:25" ht="11.25" customHeight="1" x14ac:dyDescent="0.2">
      <c r="P394" s="163"/>
      <c r="Q394" s="163"/>
      <c r="R394" s="163"/>
      <c r="S394" s="163"/>
      <c r="T394" s="163"/>
      <c r="U394" s="163"/>
      <c r="V394" s="123"/>
      <c r="W394" s="124"/>
      <c r="X394" s="125"/>
    </row>
    <row r="395" spans="16:25" ht="11.25" customHeight="1" x14ac:dyDescent="0.2">
      <c r="P395" s="163"/>
      <c r="Q395" s="163"/>
      <c r="R395" s="163"/>
      <c r="S395" s="163"/>
      <c r="T395" s="163"/>
      <c r="U395" s="163"/>
      <c r="V395" s="123"/>
      <c r="W395" s="124"/>
      <c r="X395" s="125"/>
    </row>
    <row r="396" spans="16:25" ht="11.25" customHeight="1" x14ac:dyDescent="0.2">
      <c r="P396" s="163"/>
      <c r="Q396" s="163"/>
      <c r="R396" s="163"/>
      <c r="S396" s="163"/>
      <c r="T396" s="163"/>
      <c r="U396" s="163"/>
      <c r="V396" s="123"/>
      <c r="W396" s="124"/>
      <c r="X396" s="125"/>
    </row>
    <row r="453" spans="22:22" ht="11.25" customHeight="1" x14ac:dyDescent="0.2">
      <c r="V453" s="214">
        <v>0</v>
      </c>
    </row>
  </sheetData>
  <autoFilter ref="A28:CQ366" xr:uid="{00000000-0001-0000-1100-000000000000}">
    <filterColumn colId="1">
      <filters>
        <filter val="Итого прямые затраты по смете в текущих ценах"/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2_2_0278204832_15.05.2024_02"/>
        <filter val="ТЦ_01.7.15.12_2_0278204832_15.05.2024_02_x000a_Аналог ТССЦ-101-4949 10,26/10,03=2%"/>
        <filter val="ТЦ_01.7.15.14_78_7804526950_15.05.2024_02_x000a_Аналог ТССЦ-101-6794 25,60/25,05=2%"/>
        <filter val="ТЦ_07.2.06.04_2_0278204832_15.05.2024_02"/>
        <filter val="ТЦ_07.2.06.04_2_0278204832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6593 340,00/333,27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07_78_7804526950_15.05.2024_02_x000a_Аналог ТССЦ-101-2901 51,49/50,41=2%"/>
        <filter val="ТЦ_14.5.01.10_78_7804526950_15.05.2024_02_x000a_Аналог ТССЦ-101-2415 52,74/51,66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13-0395 95,68/93,73=2%"/>
        <filter val="ТЦ_20.2.05.02_2_0278204832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2.07.03_2_0278204832_15.05.2024_02_x000a_Аналог ТССЦ-509-3465 24,16/23,67=2%"/>
        <filter val="ТЦ_20.3.03.07_78_7806155468_15.05.2024_02_x000a_Аналог ТССЦ-509-0765 129,31/126,54=2%"/>
        <filter val="ТЦ_20.4.03.07_78_7804526950_15.05.2024_02_x000a_Аналог ТССЦ-503-0474 1223/1198,58=2%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01.02.2024_02_x000a_Аналог ТССЦ-501-2377 178,91/175,39=2%"/>
        <filter val="ТЦ_21.1.00.00_78_7804526950_15.05.2024_02_x000a_Аналог ТССЦ-111-0126 335,61/328,92=2%"/>
        <filter val="ТЦ_21.1.06.05_2_0276132981_15.05.2024_02_x000a_Аналог ТССЦ-501-7965 29794,41/29199,32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4 22018,43/21572,51=2%"/>
        <filter val="ТЦ_21.1.06.09_2_0276132981_15.05.2024_02_x000a_Аналог ТССЦ-501-8629 32908,54/32244,30=2%"/>
        <filter val="ТЦ_21.2.03.05_78_7804526950_15.05.2024_02_x000a_Аналог ТССЦ-502-0505 17170,22/16817,89=2%"/>
        <filter val="ТЦ_27.2.01.08_2_0278204832_15.05.2024_02_x000a_Аналог ТССЦ-101-2091 64,20/62,89=2%"/>
        <filter val="ТЦ_27.2.01.08_78_7804526950_15.05.2024_02_x000a_Аналог ТССЦ-101-2091 64,20/62,89=2%"/>
        <filter val="ТЦ_62.3.02.01_78_7806155468_15.05.2024_02_x000a_Аналог ТССЦ-509-2228 8,88/8,7=2%"/>
      </filters>
    </filterColumn>
    <filterColumn colId="2" showButton="0"/>
    <filterColumn colId="3" showButton="0"/>
  </autoFilter>
  <mergeCells count="236"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A29:O29"/>
    <mergeCell ref="C30:E30"/>
    <mergeCell ref="C35:E35"/>
    <mergeCell ref="C36:E36"/>
    <mergeCell ref="A38:O38"/>
    <mergeCell ref="C39:E39"/>
    <mergeCell ref="L25:O25"/>
    <mergeCell ref="J26:J27"/>
    <mergeCell ref="L26:L27"/>
    <mergeCell ref="M26:M27"/>
    <mergeCell ref="O26:O27"/>
    <mergeCell ref="C28:E28"/>
    <mergeCell ref="C74:E74"/>
    <mergeCell ref="C76:E76"/>
    <mergeCell ref="C78:E78"/>
    <mergeCell ref="C80:E80"/>
    <mergeCell ref="C82:E82"/>
    <mergeCell ref="C84:E84"/>
    <mergeCell ref="C44:E44"/>
    <mergeCell ref="C49:E49"/>
    <mergeCell ref="C54:E54"/>
    <mergeCell ref="C59:E59"/>
    <mergeCell ref="C64:E64"/>
    <mergeCell ref="C69:E69"/>
    <mergeCell ref="C101:E101"/>
    <mergeCell ref="A103:O103"/>
    <mergeCell ref="C104:E104"/>
    <mergeCell ref="C108:E108"/>
    <mergeCell ref="C109:E109"/>
    <mergeCell ref="C113:E113"/>
    <mergeCell ref="C86:E86"/>
    <mergeCell ref="C88:E88"/>
    <mergeCell ref="C90:E90"/>
    <mergeCell ref="C92:E92"/>
    <mergeCell ref="C97:E97"/>
    <mergeCell ref="C99:E99"/>
    <mergeCell ref="C134:E134"/>
    <mergeCell ref="C139:E139"/>
    <mergeCell ref="C140:E140"/>
    <mergeCell ref="C145:E145"/>
    <mergeCell ref="C149:E149"/>
    <mergeCell ref="C150:E150"/>
    <mergeCell ref="C114:E114"/>
    <mergeCell ref="C118:E118"/>
    <mergeCell ref="A119:O119"/>
    <mergeCell ref="C120:E120"/>
    <mergeCell ref="C125:E125"/>
    <mergeCell ref="C129:E129"/>
    <mergeCell ref="C160:E160"/>
    <mergeCell ref="A161:O161"/>
    <mergeCell ref="C162:E162"/>
    <mergeCell ref="C167:E167"/>
    <mergeCell ref="C169:E169"/>
    <mergeCell ref="C170:E170"/>
    <mergeCell ref="C151:E151"/>
    <mergeCell ref="C152:E152"/>
    <mergeCell ref="A153:O153"/>
    <mergeCell ref="C154:E154"/>
    <mergeCell ref="C158:E158"/>
    <mergeCell ref="C159:E159"/>
    <mergeCell ref="C182:E182"/>
    <mergeCell ref="C183:E183"/>
    <mergeCell ref="C187:E187"/>
    <mergeCell ref="A188:O188"/>
    <mergeCell ref="C189:E189"/>
    <mergeCell ref="C194:E194"/>
    <mergeCell ref="C175:E175"/>
    <mergeCell ref="C177:E177"/>
    <mergeCell ref="C178:E178"/>
    <mergeCell ref="C179:E179"/>
    <mergeCell ref="C180:E180"/>
    <mergeCell ref="C181:E181"/>
    <mergeCell ref="C202:E202"/>
    <mergeCell ref="C203:E203"/>
    <mergeCell ref="C204:E204"/>
    <mergeCell ref="C209:E209"/>
    <mergeCell ref="C210:E210"/>
    <mergeCell ref="C211:E211"/>
    <mergeCell ref="C196:E196"/>
    <mergeCell ref="C197:E197"/>
    <mergeCell ref="C198:E198"/>
    <mergeCell ref="C199:E199"/>
    <mergeCell ref="C200:E200"/>
    <mergeCell ref="C201:E201"/>
    <mergeCell ref="C218:E218"/>
    <mergeCell ref="C223:E223"/>
    <mergeCell ref="C224:E224"/>
    <mergeCell ref="C225:E225"/>
    <mergeCell ref="C226:E226"/>
    <mergeCell ref="C227:E227"/>
    <mergeCell ref="C212:E212"/>
    <mergeCell ref="C213:E213"/>
    <mergeCell ref="C214:E214"/>
    <mergeCell ref="C215:E215"/>
    <mergeCell ref="C216:E216"/>
    <mergeCell ref="C217:E217"/>
    <mergeCell ref="C240:E240"/>
    <mergeCell ref="C241:E241"/>
    <mergeCell ref="C242:E242"/>
    <mergeCell ref="C243:E243"/>
    <mergeCell ref="C244:E244"/>
    <mergeCell ref="C245:E245"/>
    <mergeCell ref="C228:E228"/>
    <mergeCell ref="C229:E229"/>
    <mergeCell ref="C234:E234"/>
    <mergeCell ref="C236:E236"/>
    <mergeCell ref="C238:E238"/>
    <mergeCell ref="C239:E239"/>
    <mergeCell ref="C257:E257"/>
    <mergeCell ref="C258:E258"/>
    <mergeCell ref="C259:E259"/>
    <mergeCell ref="C260:E260"/>
    <mergeCell ref="C261:E261"/>
    <mergeCell ref="C262:E262"/>
    <mergeCell ref="A246:O246"/>
    <mergeCell ref="C247:E247"/>
    <mergeCell ref="C252:E252"/>
    <mergeCell ref="C254:E254"/>
    <mergeCell ref="C255:E255"/>
    <mergeCell ref="C256:E256"/>
    <mergeCell ref="C273:E273"/>
    <mergeCell ref="C274:E274"/>
    <mergeCell ref="C275:E275"/>
    <mergeCell ref="C276:E276"/>
    <mergeCell ref="C281:E281"/>
    <mergeCell ref="C282:E282"/>
    <mergeCell ref="C267:E267"/>
    <mergeCell ref="C268:E268"/>
    <mergeCell ref="C269:E269"/>
    <mergeCell ref="C270:E270"/>
    <mergeCell ref="C271:E271"/>
    <mergeCell ref="C272:E272"/>
    <mergeCell ref="C295:E295"/>
    <mergeCell ref="C296:E296"/>
    <mergeCell ref="C297:E297"/>
    <mergeCell ref="C298:E298"/>
    <mergeCell ref="C299:E299"/>
    <mergeCell ref="C300:E300"/>
    <mergeCell ref="C283:E283"/>
    <mergeCell ref="C284:E284"/>
    <mergeCell ref="C285:E285"/>
    <mergeCell ref="C286:E286"/>
    <mergeCell ref="C291:E291"/>
    <mergeCell ref="C293:E293"/>
    <mergeCell ref="A307:K307"/>
    <mergeCell ref="A308:K308"/>
    <mergeCell ref="A309:K309"/>
    <mergeCell ref="A310:K310"/>
    <mergeCell ref="A311:K311"/>
    <mergeCell ref="A312:K312"/>
    <mergeCell ref="C301:E301"/>
    <mergeCell ref="C302:E302"/>
    <mergeCell ref="A304:K304"/>
    <mergeCell ref="A305:K305"/>
    <mergeCell ref="A306:K306"/>
    <mergeCell ref="A319:K319"/>
    <mergeCell ref="A320:K320"/>
    <mergeCell ref="A321:K321"/>
    <mergeCell ref="A322:K322"/>
    <mergeCell ref="A323:K323"/>
    <mergeCell ref="A324:K324"/>
    <mergeCell ref="A313:K313"/>
    <mergeCell ref="A314:K314"/>
    <mergeCell ref="A315:K315"/>
    <mergeCell ref="A316:K316"/>
    <mergeCell ref="A317:K317"/>
    <mergeCell ref="A318:K318"/>
    <mergeCell ref="A331:K331"/>
    <mergeCell ref="A332:K332"/>
    <mergeCell ref="A333:K333"/>
    <mergeCell ref="A334:K334"/>
    <mergeCell ref="A335:K335"/>
    <mergeCell ref="A336:K336"/>
    <mergeCell ref="A325:K325"/>
    <mergeCell ref="A326:K326"/>
    <mergeCell ref="A327:K327"/>
    <mergeCell ref="A328:K328"/>
    <mergeCell ref="A329:K329"/>
    <mergeCell ref="A330:K330"/>
    <mergeCell ref="A343:K343"/>
    <mergeCell ref="A344:K344"/>
    <mergeCell ref="A345:K345"/>
    <mergeCell ref="A346:K346"/>
    <mergeCell ref="A347:K347"/>
    <mergeCell ref="A348:K348"/>
    <mergeCell ref="A337:K337"/>
    <mergeCell ref="A338:K338"/>
    <mergeCell ref="A339:K339"/>
    <mergeCell ref="A340:K340"/>
    <mergeCell ref="A341:K341"/>
    <mergeCell ref="A342:K342"/>
    <mergeCell ref="A355:K355"/>
    <mergeCell ref="A356:K356"/>
    <mergeCell ref="A357:K357"/>
    <mergeCell ref="A358:K358"/>
    <mergeCell ref="A359:K359"/>
    <mergeCell ref="A360:K360"/>
    <mergeCell ref="A349:K349"/>
    <mergeCell ref="A350:K350"/>
    <mergeCell ref="A351:K351"/>
    <mergeCell ref="A352:K352"/>
    <mergeCell ref="A353:K353"/>
    <mergeCell ref="A354:K354"/>
    <mergeCell ref="A367:O367"/>
    <mergeCell ref="A368:O368"/>
    <mergeCell ref="A369:O369"/>
    <mergeCell ref="A371:O371"/>
    <mergeCell ref="A372:O372"/>
    <mergeCell ref="A361:K361"/>
    <mergeCell ref="A362:K362"/>
    <mergeCell ref="A363:K363"/>
    <mergeCell ref="A364:K364"/>
    <mergeCell ref="A365:K365"/>
    <mergeCell ref="A366:K36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U208"/>
  <sheetViews>
    <sheetView workbookViewId="0">
      <selection activeCell="P15" sqref="P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1012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5462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26.25" x14ac:dyDescent="0.25">
      <c r="A13" s="411" t="s">
        <v>5463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5463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5464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8688.7469999999994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203.55500000000001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5776.5540000000001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103.258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927.54399999999998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2210.41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34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34</v>
      </c>
    </row>
    <row r="30" spans="1:69" s="3" customFormat="1" ht="67.5" x14ac:dyDescent="0.25">
      <c r="A30" s="35" t="s">
        <v>36</v>
      </c>
      <c r="B30" s="36" t="s">
        <v>107</v>
      </c>
      <c r="C30" s="432" t="s">
        <v>108</v>
      </c>
      <c r="D30" s="432"/>
      <c r="E30" s="432"/>
      <c r="F30" s="35" t="s">
        <v>109</v>
      </c>
      <c r="G30" s="55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5465</v>
      </c>
      <c r="O30" s="39">
        <v>5787.33</v>
      </c>
      <c r="BP30" s="33"/>
      <c r="BQ30" s="41" t="s">
        <v>108</v>
      </c>
    </row>
    <row r="31" spans="1:69" s="3" customFormat="1" ht="15" x14ac:dyDescent="0.25">
      <c r="A31" s="47"/>
      <c r="B31" s="48"/>
      <c r="C31" s="48"/>
      <c r="D31" s="48"/>
      <c r="E31" s="49" t="s">
        <v>5466</v>
      </c>
      <c r="F31" s="49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5467</v>
      </c>
      <c r="F32" s="49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59315.18</v>
      </c>
      <c r="M33" s="53"/>
      <c r="N33" s="53"/>
      <c r="O33" s="54"/>
      <c r="BP33" s="33"/>
      <c r="BQ33" s="41"/>
    </row>
    <row r="34" spans="1:69" s="3" customFormat="1" ht="67.5" x14ac:dyDescent="0.25">
      <c r="A34" s="35" t="s">
        <v>1029</v>
      </c>
      <c r="B34" s="36" t="s">
        <v>5468</v>
      </c>
      <c r="C34" s="432" t="s">
        <v>5469</v>
      </c>
      <c r="D34" s="432"/>
      <c r="E34" s="432"/>
      <c r="F34" s="3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BP34" s="33"/>
      <c r="BQ34" s="41" t="s">
        <v>5469</v>
      </c>
    </row>
    <row r="35" spans="1:69" s="3" customFormat="1" ht="67.5" x14ac:dyDescent="0.25">
      <c r="A35" s="35" t="s">
        <v>53</v>
      </c>
      <c r="B35" s="36" t="s">
        <v>5470</v>
      </c>
      <c r="C35" s="432" t="s">
        <v>5471</v>
      </c>
      <c r="D35" s="432"/>
      <c r="E35" s="432"/>
      <c r="F35" s="35" t="s">
        <v>109</v>
      </c>
      <c r="G35" s="55">
        <v>122</v>
      </c>
      <c r="H35" s="39" t="s">
        <v>5472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BP35" s="33"/>
      <c r="BQ35" s="41" t="s">
        <v>5471</v>
      </c>
    </row>
    <row r="36" spans="1:69" s="3" customFormat="1" ht="15" x14ac:dyDescent="0.25">
      <c r="A36" s="42"/>
      <c r="B36" s="43"/>
      <c r="C36" s="44" t="s">
        <v>5473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5474</v>
      </c>
      <c r="F37" s="49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5475</v>
      </c>
      <c r="F38" s="49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242916.45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5476</v>
      </c>
      <c r="C40" s="432" t="s">
        <v>5477</v>
      </c>
      <c r="D40" s="432"/>
      <c r="E40" s="432"/>
      <c r="F40" s="35" t="s">
        <v>437</v>
      </c>
      <c r="G40" s="55">
        <v>4</v>
      </c>
      <c r="H40" s="39">
        <v>120.23</v>
      </c>
      <c r="I40" s="39"/>
      <c r="J40" s="39"/>
      <c r="K40" s="37" t="s">
        <v>52</v>
      </c>
      <c r="L40" s="39">
        <v>2996.13</v>
      </c>
      <c r="M40" s="39"/>
      <c r="N40" s="40"/>
      <c r="O40" s="39"/>
      <c r="BP40" s="33"/>
      <c r="BQ40" s="41" t="s">
        <v>5477</v>
      </c>
    </row>
    <row r="41" spans="1:69" s="3" customFormat="1" ht="45" x14ac:dyDescent="0.25">
      <c r="A41" s="35" t="s">
        <v>2045</v>
      </c>
      <c r="B41" s="36" t="s">
        <v>5478</v>
      </c>
      <c r="C41" s="432" t="s">
        <v>5479</v>
      </c>
      <c r="D41" s="432"/>
      <c r="E41" s="432"/>
      <c r="F41" s="35" t="s">
        <v>437</v>
      </c>
      <c r="G41" s="55">
        <v>75</v>
      </c>
      <c r="H41" s="39">
        <v>36.49</v>
      </c>
      <c r="I41" s="39"/>
      <c r="J41" s="39"/>
      <c r="K41" s="37" t="s">
        <v>52</v>
      </c>
      <c r="L41" s="39">
        <v>17049.95</v>
      </c>
      <c r="M41" s="39"/>
      <c r="N41" s="40"/>
      <c r="O41" s="39"/>
      <c r="BP41" s="33"/>
      <c r="BQ41" s="41" t="s">
        <v>5479</v>
      </c>
    </row>
    <row r="42" spans="1:69" s="3" customFormat="1" ht="45" x14ac:dyDescent="0.25">
      <c r="A42" s="35" t="s">
        <v>2046</v>
      </c>
      <c r="B42" s="36" t="s">
        <v>5480</v>
      </c>
      <c r="C42" s="432" t="s">
        <v>5481</v>
      </c>
      <c r="D42" s="432"/>
      <c r="E42" s="432"/>
      <c r="F42" s="35" t="s">
        <v>437</v>
      </c>
      <c r="G42" s="55">
        <v>24</v>
      </c>
      <c r="H42" s="39">
        <v>31.9</v>
      </c>
      <c r="I42" s="39"/>
      <c r="J42" s="39"/>
      <c r="K42" s="37" t="s">
        <v>52</v>
      </c>
      <c r="L42" s="39">
        <v>4769.6899999999996</v>
      </c>
      <c r="M42" s="39"/>
      <c r="N42" s="40"/>
      <c r="O42" s="39"/>
      <c r="BP42" s="33"/>
      <c r="BQ42" s="41" t="s">
        <v>5481</v>
      </c>
    </row>
    <row r="43" spans="1:69" s="3" customFormat="1" ht="45" x14ac:dyDescent="0.25">
      <c r="A43" s="35" t="s">
        <v>2873</v>
      </c>
      <c r="B43" s="36" t="s">
        <v>5482</v>
      </c>
      <c r="C43" s="432" t="s">
        <v>5483</v>
      </c>
      <c r="D43" s="432"/>
      <c r="E43" s="432"/>
      <c r="F43" s="35" t="s">
        <v>437</v>
      </c>
      <c r="G43" s="55">
        <v>13</v>
      </c>
      <c r="H43" s="39">
        <v>117.99</v>
      </c>
      <c r="I43" s="39"/>
      <c r="J43" s="39"/>
      <c r="K43" s="37" t="s">
        <v>52</v>
      </c>
      <c r="L43" s="39">
        <v>9556.01</v>
      </c>
      <c r="M43" s="39"/>
      <c r="N43" s="40"/>
      <c r="O43" s="39"/>
      <c r="BP43" s="33"/>
      <c r="BQ43" s="41" t="s">
        <v>5483</v>
      </c>
    </row>
    <row r="44" spans="1:69" s="3" customFormat="1" ht="45" x14ac:dyDescent="0.25">
      <c r="A44" s="35" t="s">
        <v>98</v>
      </c>
      <c r="B44" s="36" t="s">
        <v>5484</v>
      </c>
      <c r="C44" s="432" t="s">
        <v>5485</v>
      </c>
      <c r="D44" s="432"/>
      <c r="E44" s="432"/>
      <c r="F44" s="35" t="s">
        <v>437</v>
      </c>
      <c r="G44" s="55">
        <v>2</v>
      </c>
      <c r="H44" s="39">
        <v>38.409999999999997</v>
      </c>
      <c r="I44" s="39"/>
      <c r="J44" s="39"/>
      <c r="K44" s="37" t="s">
        <v>52</v>
      </c>
      <c r="L44" s="39">
        <v>478.59</v>
      </c>
      <c r="M44" s="39"/>
      <c r="N44" s="40"/>
      <c r="O44" s="39"/>
      <c r="BP44" s="33"/>
      <c r="BQ44" s="41" t="s">
        <v>5485</v>
      </c>
    </row>
    <row r="45" spans="1:69" s="3" customFormat="1" ht="45" x14ac:dyDescent="0.25">
      <c r="A45" s="35" t="s">
        <v>2609</v>
      </c>
      <c r="B45" s="36" t="s">
        <v>5486</v>
      </c>
      <c r="C45" s="432" t="s">
        <v>5487</v>
      </c>
      <c r="D45" s="432"/>
      <c r="E45" s="432"/>
      <c r="F45" s="35" t="s">
        <v>437</v>
      </c>
      <c r="G45" s="55">
        <v>1</v>
      </c>
      <c r="H45" s="39">
        <v>1033.03</v>
      </c>
      <c r="I45" s="39"/>
      <c r="J45" s="39"/>
      <c r="K45" s="37" t="s">
        <v>52</v>
      </c>
      <c r="L45" s="39">
        <v>6435.78</v>
      </c>
      <c r="M45" s="39"/>
      <c r="N45" s="40"/>
      <c r="O45" s="39"/>
      <c r="BP45" s="33"/>
      <c r="BQ45" s="41" t="s">
        <v>5487</v>
      </c>
    </row>
    <row r="46" spans="1:69" s="3" customFormat="1" ht="45" x14ac:dyDescent="0.25">
      <c r="A46" s="35" t="s">
        <v>5206</v>
      </c>
      <c r="B46" s="36" t="s">
        <v>5488</v>
      </c>
      <c r="C46" s="432" t="s">
        <v>5489</v>
      </c>
      <c r="D46" s="432"/>
      <c r="E46" s="432"/>
      <c r="F46" s="35" t="s">
        <v>437</v>
      </c>
      <c r="G46" s="55">
        <v>2</v>
      </c>
      <c r="H46" s="39">
        <v>46.15</v>
      </c>
      <c r="I46" s="39"/>
      <c r="J46" s="39"/>
      <c r="K46" s="37" t="s">
        <v>52</v>
      </c>
      <c r="L46" s="39">
        <v>575.03</v>
      </c>
      <c r="M46" s="39"/>
      <c r="N46" s="40"/>
      <c r="O46" s="39"/>
      <c r="BP46" s="33"/>
      <c r="BQ46" s="41" t="s">
        <v>5489</v>
      </c>
    </row>
    <row r="47" spans="1:69" s="3" customFormat="1" ht="45" x14ac:dyDescent="0.25">
      <c r="A47" s="35" t="s">
        <v>116</v>
      </c>
      <c r="B47" s="36" t="s">
        <v>5490</v>
      </c>
      <c r="C47" s="432" t="s">
        <v>5491</v>
      </c>
      <c r="D47" s="432"/>
      <c r="E47" s="432"/>
      <c r="F47" s="35" t="s">
        <v>437</v>
      </c>
      <c r="G47" s="55">
        <v>1</v>
      </c>
      <c r="H47" s="39">
        <v>832.41</v>
      </c>
      <c r="I47" s="39"/>
      <c r="J47" s="39"/>
      <c r="K47" s="37" t="s">
        <v>52</v>
      </c>
      <c r="L47" s="39">
        <v>5185.91</v>
      </c>
      <c r="M47" s="39"/>
      <c r="N47" s="40"/>
      <c r="O47" s="39"/>
      <c r="BP47" s="33"/>
      <c r="BQ47" s="41" t="s">
        <v>5491</v>
      </c>
    </row>
    <row r="48" spans="1:69" s="3" customFormat="1" ht="67.5" x14ac:dyDescent="0.25">
      <c r="A48" s="35" t="s">
        <v>119</v>
      </c>
      <c r="B48" s="36" t="s">
        <v>5492</v>
      </c>
      <c r="C48" s="432" t="s">
        <v>5493</v>
      </c>
      <c r="D48" s="432"/>
      <c r="E48" s="432"/>
      <c r="F48" s="35" t="s">
        <v>109</v>
      </c>
      <c r="G48" s="55">
        <v>54</v>
      </c>
      <c r="H48" s="39" t="s">
        <v>5494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BP48" s="33"/>
      <c r="BQ48" s="41" t="s">
        <v>5493</v>
      </c>
    </row>
    <row r="49" spans="1:69" s="3" customFormat="1" ht="15" x14ac:dyDescent="0.25">
      <c r="A49" s="42"/>
      <c r="B49" s="43"/>
      <c r="C49" s="44" t="s">
        <v>5495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5496</v>
      </c>
      <c r="F50" s="49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5497</v>
      </c>
      <c r="F51" s="49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319020.46999999997</v>
      </c>
      <c r="M52" s="53"/>
      <c r="N52" s="53"/>
      <c r="O52" s="54"/>
      <c r="BP52" s="33"/>
      <c r="BQ52" s="41"/>
    </row>
    <row r="53" spans="1:69" s="3" customFormat="1" ht="67.5" x14ac:dyDescent="0.25">
      <c r="A53" s="35" t="s">
        <v>1088</v>
      </c>
      <c r="B53" s="36" t="s">
        <v>5498</v>
      </c>
      <c r="C53" s="432" t="s">
        <v>5499</v>
      </c>
      <c r="D53" s="432"/>
      <c r="E53" s="432"/>
      <c r="F53" s="3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BP53" s="33"/>
      <c r="BQ53" s="41" t="s">
        <v>5499</v>
      </c>
    </row>
    <row r="54" spans="1:69" s="3" customFormat="1" ht="67.5" x14ac:dyDescent="0.25">
      <c r="A54" s="35" t="s">
        <v>126</v>
      </c>
      <c r="B54" s="36" t="s">
        <v>5500</v>
      </c>
      <c r="C54" s="432" t="s">
        <v>5501</v>
      </c>
      <c r="D54" s="432"/>
      <c r="E54" s="432"/>
      <c r="F54" s="3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BP54" s="33"/>
      <c r="BQ54" s="41" t="s">
        <v>5501</v>
      </c>
    </row>
    <row r="55" spans="1:69" s="3" customFormat="1" ht="67.5" x14ac:dyDescent="0.25">
      <c r="A55" s="35" t="s">
        <v>131</v>
      </c>
      <c r="B55" s="36" t="s">
        <v>5502</v>
      </c>
      <c r="C55" s="432" t="s">
        <v>5503</v>
      </c>
      <c r="D55" s="432"/>
      <c r="E55" s="432"/>
      <c r="F55" s="3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BP55" s="33"/>
      <c r="BQ55" s="41" t="s">
        <v>5503</v>
      </c>
    </row>
    <row r="56" spans="1:69" s="3" customFormat="1" ht="67.5" x14ac:dyDescent="0.25">
      <c r="A56" s="35" t="s">
        <v>1097</v>
      </c>
      <c r="B56" s="36" t="s">
        <v>5504</v>
      </c>
      <c r="C56" s="432" t="s">
        <v>5505</v>
      </c>
      <c r="D56" s="432"/>
      <c r="E56" s="432"/>
      <c r="F56" s="3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BP56" s="33"/>
      <c r="BQ56" s="41" t="s">
        <v>5505</v>
      </c>
    </row>
    <row r="57" spans="1:69" s="3" customFormat="1" ht="67.5" x14ac:dyDescent="0.25">
      <c r="A57" s="35" t="s">
        <v>142</v>
      </c>
      <c r="B57" s="36" t="s">
        <v>132</v>
      </c>
      <c r="C57" s="432" t="s">
        <v>133</v>
      </c>
      <c r="D57" s="432"/>
      <c r="E57" s="432"/>
      <c r="F57" s="35" t="s">
        <v>109</v>
      </c>
      <c r="G57" s="55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3087</v>
      </c>
      <c r="O57" s="39">
        <v>35.01</v>
      </c>
      <c r="BP57" s="33"/>
      <c r="BQ57" s="41" t="s">
        <v>133</v>
      </c>
    </row>
    <row r="58" spans="1:69" s="3" customFormat="1" ht="15" x14ac:dyDescent="0.25">
      <c r="A58" s="47"/>
      <c r="B58" s="48"/>
      <c r="C58" s="48"/>
      <c r="D58" s="48"/>
      <c r="E58" s="49" t="s">
        <v>3088</v>
      </c>
      <c r="F58" s="49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3089</v>
      </c>
      <c r="F59" s="49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BP59" s="33"/>
      <c r="BQ59" s="41"/>
    </row>
    <row r="60" spans="1:69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3740.2</v>
      </c>
      <c r="M60" s="53"/>
      <c r="N60" s="53"/>
      <c r="O60" s="54"/>
      <c r="BP60" s="33"/>
      <c r="BQ60" s="41"/>
    </row>
    <row r="61" spans="1:69" s="3" customFormat="1" ht="45" x14ac:dyDescent="0.25">
      <c r="A61" s="35" t="s">
        <v>147</v>
      </c>
      <c r="B61" s="36" t="s">
        <v>5506</v>
      </c>
      <c r="C61" s="432" t="s">
        <v>5507</v>
      </c>
      <c r="D61" s="432"/>
      <c r="E61" s="432"/>
      <c r="F61" s="35" t="s">
        <v>437</v>
      </c>
      <c r="G61" s="55">
        <v>1</v>
      </c>
      <c r="H61" s="39">
        <v>9022.56</v>
      </c>
      <c r="I61" s="39"/>
      <c r="J61" s="39"/>
      <c r="K61" s="37" t="s">
        <v>52</v>
      </c>
      <c r="L61" s="39">
        <v>56210.55</v>
      </c>
      <c r="M61" s="39"/>
      <c r="N61" s="40"/>
      <c r="O61" s="39"/>
      <c r="BP61" s="33"/>
      <c r="BQ61" s="41" t="s">
        <v>5507</v>
      </c>
    </row>
    <row r="62" spans="1:69" s="3" customFormat="1" ht="67.5" x14ac:dyDescent="0.25">
      <c r="A62" s="35" t="s">
        <v>1105</v>
      </c>
      <c r="B62" s="36" t="s">
        <v>5508</v>
      </c>
      <c r="C62" s="432" t="s">
        <v>5509</v>
      </c>
      <c r="D62" s="432"/>
      <c r="E62" s="432"/>
      <c r="F62" s="35" t="s">
        <v>109</v>
      </c>
      <c r="G62" s="55">
        <v>1</v>
      </c>
      <c r="H62" s="39" t="s">
        <v>5510</v>
      </c>
      <c r="I62" s="39" t="s">
        <v>5511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5512</v>
      </c>
      <c r="O62" s="39">
        <v>49.13</v>
      </c>
      <c r="BP62" s="33"/>
      <c r="BQ62" s="41" t="s">
        <v>5509</v>
      </c>
    </row>
    <row r="63" spans="1:69" s="3" customFormat="1" ht="15" x14ac:dyDescent="0.25">
      <c r="A63" s="47"/>
      <c r="B63" s="48"/>
      <c r="C63" s="48"/>
      <c r="D63" s="48"/>
      <c r="E63" s="49" t="s">
        <v>5513</v>
      </c>
      <c r="F63" s="49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5514</v>
      </c>
      <c r="F64" s="49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4408.76</v>
      </c>
      <c r="M65" s="53"/>
      <c r="N65" s="53"/>
      <c r="O65" s="54"/>
      <c r="BP65" s="33"/>
      <c r="BQ65" s="41"/>
    </row>
    <row r="66" spans="1:69" s="3" customFormat="1" ht="67.5" x14ac:dyDescent="0.25">
      <c r="A66" s="35" t="s">
        <v>151</v>
      </c>
      <c r="B66" s="36" t="s">
        <v>5515</v>
      </c>
      <c r="C66" s="432" t="s">
        <v>5516</v>
      </c>
      <c r="D66" s="432"/>
      <c r="E66" s="432"/>
      <c r="F66" s="3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BP66" s="33"/>
      <c r="BQ66" s="41" t="s">
        <v>5516</v>
      </c>
    </row>
    <row r="67" spans="1:69" s="3" customFormat="1" ht="67.5" x14ac:dyDescent="0.25">
      <c r="A67" s="35" t="s">
        <v>156</v>
      </c>
      <c r="B67" s="36" t="s">
        <v>5517</v>
      </c>
      <c r="C67" s="432" t="s">
        <v>5518</v>
      </c>
      <c r="D67" s="432"/>
      <c r="E67" s="432"/>
      <c r="F67" s="35" t="s">
        <v>109</v>
      </c>
      <c r="G67" s="55">
        <v>4</v>
      </c>
      <c r="H67" s="39" t="s">
        <v>5519</v>
      </c>
      <c r="I67" s="39" t="s">
        <v>5520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5521</v>
      </c>
      <c r="O67" s="39">
        <v>1985.92</v>
      </c>
      <c r="BP67" s="33"/>
      <c r="BQ67" s="41" t="s">
        <v>5518</v>
      </c>
    </row>
    <row r="68" spans="1:69" s="3" customFormat="1" ht="15" x14ac:dyDescent="0.25">
      <c r="A68" s="47"/>
      <c r="B68" s="48"/>
      <c r="C68" s="48"/>
      <c r="D68" s="48"/>
      <c r="E68" s="49" t="s">
        <v>5522</v>
      </c>
      <c r="F68" s="49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5523</v>
      </c>
      <c r="F69" s="49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9330.52</v>
      </c>
      <c r="M70" s="53"/>
      <c r="N70" s="53"/>
      <c r="O70" s="54"/>
      <c r="BP70" s="33"/>
      <c r="BQ70" s="41"/>
    </row>
    <row r="71" spans="1:69" s="3" customFormat="1" ht="67.5" x14ac:dyDescent="0.25">
      <c r="A71" s="35" t="s">
        <v>1127</v>
      </c>
      <c r="B71" s="36" t="s">
        <v>5524</v>
      </c>
      <c r="C71" s="432" t="s">
        <v>5525</v>
      </c>
      <c r="D71" s="432"/>
      <c r="E71" s="432"/>
      <c r="F71" s="3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BP71" s="33"/>
      <c r="BQ71" s="41" t="s">
        <v>5525</v>
      </c>
    </row>
    <row r="72" spans="1:69" s="3" customFormat="1" ht="67.5" x14ac:dyDescent="0.25">
      <c r="A72" s="35" t="s">
        <v>1137</v>
      </c>
      <c r="B72" s="36" t="s">
        <v>5526</v>
      </c>
      <c r="C72" s="432" t="s">
        <v>5527</v>
      </c>
      <c r="D72" s="432"/>
      <c r="E72" s="432"/>
      <c r="F72" s="35" t="s">
        <v>238</v>
      </c>
      <c r="G72" s="55">
        <v>2</v>
      </c>
      <c r="H72" s="39" t="s">
        <v>5528</v>
      </c>
      <c r="I72" s="39" t="s">
        <v>5529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5530</v>
      </c>
      <c r="O72" s="39">
        <v>1562.88</v>
      </c>
      <c r="BP72" s="33"/>
      <c r="BQ72" s="41" t="s">
        <v>5527</v>
      </c>
    </row>
    <row r="73" spans="1:69" s="3" customFormat="1" ht="15" x14ac:dyDescent="0.25">
      <c r="A73" s="42"/>
      <c r="B73" s="43"/>
      <c r="C73" s="44" t="s">
        <v>3447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5531</v>
      </c>
      <c r="F74" s="49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5532</v>
      </c>
      <c r="F75" s="49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49724.76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171</v>
      </c>
      <c r="B77" s="36" t="s">
        <v>5533</v>
      </c>
      <c r="C77" s="432" t="s">
        <v>5534</v>
      </c>
      <c r="D77" s="432"/>
      <c r="E77" s="432"/>
      <c r="F77" s="3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BP77" s="33"/>
      <c r="BQ77" s="41" t="s">
        <v>5534</v>
      </c>
    </row>
    <row r="78" spans="1:69" s="3" customFormat="1" ht="67.5" x14ac:dyDescent="0.25">
      <c r="A78" s="35" t="s">
        <v>181</v>
      </c>
      <c r="B78" s="36" t="s">
        <v>5535</v>
      </c>
      <c r="C78" s="432" t="s">
        <v>5536</v>
      </c>
      <c r="D78" s="432"/>
      <c r="E78" s="432"/>
      <c r="F78" s="3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BP78" s="33"/>
      <c r="BQ78" s="41" t="s">
        <v>5536</v>
      </c>
    </row>
    <row r="79" spans="1:69" s="3" customFormat="1" ht="67.5" x14ac:dyDescent="0.25">
      <c r="A79" s="35" t="s">
        <v>185</v>
      </c>
      <c r="B79" s="36" t="s">
        <v>5537</v>
      </c>
      <c r="C79" s="432" t="s">
        <v>5538</v>
      </c>
      <c r="D79" s="432"/>
      <c r="E79" s="432"/>
      <c r="F79" s="3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BP79" s="33"/>
      <c r="BQ79" s="41" t="s">
        <v>5538</v>
      </c>
    </row>
    <row r="80" spans="1:69" s="3" customFormat="1" ht="67.5" x14ac:dyDescent="0.25">
      <c r="A80" s="35" t="s">
        <v>187</v>
      </c>
      <c r="B80" s="36" t="s">
        <v>5539</v>
      </c>
      <c r="C80" s="432" t="s">
        <v>5540</v>
      </c>
      <c r="D80" s="432"/>
      <c r="E80" s="432"/>
      <c r="F80" s="3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BP80" s="33"/>
      <c r="BQ80" s="41" t="s">
        <v>5540</v>
      </c>
    </row>
    <row r="81" spans="1:69" s="3" customFormat="1" ht="67.5" x14ac:dyDescent="0.25">
      <c r="A81" s="35" t="s">
        <v>196</v>
      </c>
      <c r="B81" s="36" t="s">
        <v>470</v>
      </c>
      <c r="C81" s="432" t="s">
        <v>471</v>
      </c>
      <c r="D81" s="432"/>
      <c r="E81" s="432"/>
      <c r="F81" s="35" t="s">
        <v>238</v>
      </c>
      <c r="G81" s="38">
        <v>4.8</v>
      </c>
      <c r="H81" s="39" t="s">
        <v>5541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5542</v>
      </c>
      <c r="O81" s="39">
        <v>4017.17</v>
      </c>
      <c r="BP81" s="33"/>
      <c r="BQ81" s="41" t="s">
        <v>471</v>
      </c>
    </row>
    <row r="82" spans="1:69" s="3" customFormat="1" ht="15" x14ac:dyDescent="0.25">
      <c r="A82" s="42"/>
      <c r="B82" s="43"/>
      <c r="C82" s="44" t="s">
        <v>5543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5544</v>
      </c>
      <c r="F83" s="49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5545</v>
      </c>
      <c r="F84" s="49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290256.23</v>
      </c>
      <c r="M85" s="53"/>
      <c r="N85" s="53"/>
      <c r="O85" s="54"/>
      <c r="BP85" s="33"/>
      <c r="BQ85" s="41"/>
    </row>
    <row r="86" spans="1:69" s="3" customFormat="1" ht="67.5" x14ac:dyDescent="0.25">
      <c r="A86" s="35" t="s">
        <v>198</v>
      </c>
      <c r="B86" s="36" t="s">
        <v>5546</v>
      </c>
      <c r="C86" s="432" t="s">
        <v>5547</v>
      </c>
      <c r="D86" s="432"/>
      <c r="E86" s="432"/>
      <c r="F86" s="3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BP86" s="33"/>
      <c r="BQ86" s="41" t="s">
        <v>5547</v>
      </c>
    </row>
    <row r="87" spans="1:69" s="3" customFormat="1" ht="68.25" x14ac:dyDescent="0.25">
      <c r="A87" s="35" t="s">
        <v>200</v>
      </c>
      <c r="B87" s="36" t="s">
        <v>5548</v>
      </c>
      <c r="C87" s="432" t="s">
        <v>5549</v>
      </c>
      <c r="D87" s="432"/>
      <c r="E87" s="432"/>
      <c r="F87" s="35" t="s">
        <v>5550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BP87" s="33"/>
      <c r="BQ87" s="41" t="s">
        <v>5549</v>
      </c>
    </row>
    <row r="88" spans="1:69" s="3" customFormat="1" ht="68.25" x14ac:dyDescent="0.25">
      <c r="A88" s="35" t="s">
        <v>202</v>
      </c>
      <c r="B88" s="36" t="s">
        <v>5551</v>
      </c>
      <c r="C88" s="432" t="s">
        <v>5552</v>
      </c>
      <c r="D88" s="432"/>
      <c r="E88" s="432"/>
      <c r="F88" s="35" t="s">
        <v>5550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BP88" s="33"/>
      <c r="BQ88" s="41" t="s">
        <v>5552</v>
      </c>
    </row>
    <row r="89" spans="1:69" s="3" customFormat="1" ht="67.5" x14ac:dyDescent="0.25">
      <c r="A89" s="35" t="s">
        <v>211</v>
      </c>
      <c r="B89" s="36" t="s">
        <v>5553</v>
      </c>
      <c r="C89" s="432" t="s">
        <v>5554</v>
      </c>
      <c r="D89" s="432"/>
      <c r="E89" s="432"/>
      <c r="F89" s="3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BP89" s="33"/>
      <c r="BQ89" s="41" t="s">
        <v>5554</v>
      </c>
    </row>
    <row r="90" spans="1:69" s="3" customFormat="1" ht="67.5" x14ac:dyDescent="0.25">
      <c r="A90" s="35" t="s">
        <v>213</v>
      </c>
      <c r="B90" s="36" t="s">
        <v>5555</v>
      </c>
      <c r="C90" s="432" t="s">
        <v>5556</v>
      </c>
      <c r="D90" s="432"/>
      <c r="E90" s="432"/>
      <c r="F90" s="3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BP90" s="33"/>
      <c r="BQ90" s="41" t="s">
        <v>5556</v>
      </c>
    </row>
    <row r="91" spans="1:69" s="3" customFormat="1" ht="67.5" x14ac:dyDescent="0.25">
      <c r="A91" s="35" t="s">
        <v>215</v>
      </c>
      <c r="B91" s="36" t="s">
        <v>5557</v>
      </c>
      <c r="C91" s="432" t="s">
        <v>5558</v>
      </c>
      <c r="D91" s="432"/>
      <c r="E91" s="432"/>
      <c r="F91" s="3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BP91" s="33"/>
      <c r="BQ91" s="41" t="s">
        <v>5558</v>
      </c>
    </row>
    <row r="92" spans="1:69" s="3" customFormat="1" ht="67.5" x14ac:dyDescent="0.25">
      <c r="A92" s="35" t="s">
        <v>217</v>
      </c>
      <c r="B92" s="36" t="s">
        <v>5559</v>
      </c>
      <c r="C92" s="432" t="s">
        <v>5560</v>
      </c>
      <c r="D92" s="432"/>
      <c r="E92" s="432"/>
      <c r="F92" s="3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BP92" s="33"/>
      <c r="BQ92" s="41" t="s">
        <v>5560</v>
      </c>
    </row>
    <row r="93" spans="1:69" s="3" customFormat="1" ht="67.5" x14ac:dyDescent="0.25">
      <c r="A93" s="35" t="s">
        <v>219</v>
      </c>
      <c r="B93" s="36" t="s">
        <v>5561</v>
      </c>
      <c r="C93" s="432" t="s">
        <v>5562</v>
      </c>
      <c r="D93" s="432"/>
      <c r="E93" s="432"/>
      <c r="F93" s="35" t="s">
        <v>5563</v>
      </c>
      <c r="G93" s="55">
        <v>15</v>
      </c>
      <c r="H93" s="39" t="s">
        <v>5564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BP93" s="33"/>
      <c r="BQ93" s="41" t="s">
        <v>5562</v>
      </c>
    </row>
    <row r="94" spans="1:69" s="3" customFormat="1" ht="15" x14ac:dyDescent="0.25">
      <c r="A94" s="42"/>
      <c r="B94" s="43"/>
      <c r="C94" s="44" t="s">
        <v>3510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5565</v>
      </c>
      <c r="F95" s="49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5566</v>
      </c>
      <c r="F96" s="49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203554.93</v>
      </c>
      <c r="M97" s="53"/>
      <c r="N97" s="53"/>
      <c r="O97" s="54"/>
      <c r="BP97" s="33"/>
      <c r="BQ97" s="41"/>
    </row>
    <row r="98" spans="1:69" s="3" customFormat="1" ht="67.5" x14ac:dyDescent="0.25">
      <c r="A98" s="35" t="s">
        <v>221</v>
      </c>
      <c r="B98" s="36" t="s">
        <v>5567</v>
      </c>
      <c r="C98" s="432" t="s">
        <v>5568</v>
      </c>
      <c r="D98" s="432"/>
      <c r="E98" s="432"/>
      <c r="F98" s="3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BP98" s="33"/>
      <c r="BQ98" s="41" t="s">
        <v>5568</v>
      </c>
    </row>
    <row r="99" spans="1:69" s="3" customFormat="1" ht="67.5" x14ac:dyDescent="0.25">
      <c r="A99" s="35" t="s">
        <v>230</v>
      </c>
      <c r="B99" s="36" t="s">
        <v>5569</v>
      </c>
      <c r="C99" s="432" t="s">
        <v>5570</v>
      </c>
      <c r="D99" s="432"/>
      <c r="E99" s="432"/>
      <c r="F99" s="35" t="s">
        <v>174</v>
      </c>
      <c r="G99" s="55">
        <v>15</v>
      </c>
      <c r="H99" s="39" t="s">
        <v>5571</v>
      </c>
      <c r="I99" s="39" t="s">
        <v>5572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5573</v>
      </c>
      <c r="O99" s="39">
        <v>8519.34</v>
      </c>
      <c r="BP99" s="33"/>
      <c r="BQ99" s="41" t="s">
        <v>5570</v>
      </c>
    </row>
    <row r="100" spans="1:69" s="3" customFormat="1" ht="15" x14ac:dyDescent="0.25">
      <c r="A100" s="42"/>
      <c r="B100" s="43"/>
      <c r="C100" s="44" t="s">
        <v>3510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5574</v>
      </c>
      <c r="F101" s="49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5575</v>
      </c>
      <c r="F102" s="49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271781.71999999997</v>
      </c>
      <c r="M103" s="53"/>
      <c r="N103" s="53"/>
      <c r="O103" s="54"/>
      <c r="BP103" s="33"/>
      <c r="BQ103" s="41"/>
    </row>
    <row r="104" spans="1:69" s="3" customFormat="1" ht="67.5" x14ac:dyDescent="0.25">
      <c r="A104" s="35" t="s">
        <v>232</v>
      </c>
      <c r="B104" s="36" t="s">
        <v>5576</v>
      </c>
      <c r="C104" s="432" t="s">
        <v>5577</v>
      </c>
      <c r="D104" s="432"/>
      <c r="E104" s="432"/>
      <c r="F104" s="3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BP104" s="33"/>
      <c r="BQ104" s="41" t="s">
        <v>5577</v>
      </c>
    </row>
    <row r="105" spans="1:69" s="3" customFormat="1" ht="67.5" x14ac:dyDescent="0.25">
      <c r="A105" s="35" t="s">
        <v>235</v>
      </c>
      <c r="B105" s="36" t="s">
        <v>559</v>
      </c>
      <c r="C105" s="432" t="s">
        <v>560</v>
      </c>
      <c r="D105" s="432"/>
      <c r="E105" s="432"/>
      <c r="F105" s="35" t="s">
        <v>174</v>
      </c>
      <c r="G105" s="55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5578</v>
      </c>
      <c r="O105" s="39">
        <v>20148.53</v>
      </c>
      <c r="BP105" s="33"/>
      <c r="BQ105" s="41" t="s">
        <v>560</v>
      </c>
    </row>
    <row r="106" spans="1:69" s="3" customFormat="1" ht="15" x14ac:dyDescent="0.25">
      <c r="A106" s="42"/>
      <c r="B106" s="43"/>
      <c r="C106" s="44" t="s">
        <v>3510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5579</v>
      </c>
      <c r="F107" s="49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5580</v>
      </c>
      <c r="F108" s="49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701809.47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245</v>
      </c>
      <c r="B110" s="36" t="s">
        <v>5581</v>
      </c>
      <c r="C110" s="432" t="s">
        <v>5582</v>
      </c>
      <c r="D110" s="432"/>
      <c r="E110" s="432"/>
      <c r="F110" s="3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BP110" s="33"/>
      <c r="BQ110" s="41" t="s">
        <v>5582</v>
      </c>
    </row>
    <row r="111" spans="1:69" s="3" customFormat="1" ht="67.5" x14ac:dyDescent="0.25">
      <c r="A111" s="35" t="s">
        <v>254</v>
      </c>
      <c r="B111" s="36" t="s">
        <v>324</v>
      </c>
      <c r="C111" s="432" t="s">
        <v>325</v>
      </c>
      <c r="D111" s="432"/>
      <c r="E111" s="432"/>
      <c r="F111" s="35" t="s">
        <v>326</v>
      </c>
      <c r="G111" s="55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BP111" s="33"/>
      <c r="BQ111" s="41" t="s">
        <v>325</v>
      </c>
    </row>
    <row r="112" spans="1:69" s="3" customFormat="1" ht="15" x14ac:dyDescent="0.25">
      <c r="A112" s="47"/>
      <c r="B112" s="48"/>
      <c r="C112" s="48"/>
      <c r="D112" s="48"/>
      <c r="E112" s="49" t="s">
        <v>5583</v>
      </c>
      <c r="F112" s="49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5584</v>
      </c>
      <c r="F113" s="49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10675.69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288</v>
      </c>
      <c r="B115" s="36" t="s">
        <v>5585</v>
      </c>
      <c r="C115" s="432" t="s">
        <v>5586</v>
      </c>
      <c r="D115" s="432"/>
      <c r="E115" s="432"/>
      <c r="F115" s="3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BP115" s="33"/>
      <c r="BQ115" s="41" t="s">
        <v>5586</v>
      </c>
    </row>
    <row r="116" spans="1:69" s="3" customFormat="1" ht="67.5" x14ac:dyDescent="0.25">
      <c r="A116" s="35" t="s">
        <v>300</v>
      </c>
      <c r="B116" s="36" t="s">
        <v>894</v>
      </c>
      <c r="C116" s="432" t="s">
        <v>895</v>
      </c>
      <c r="D116" s="432"/>
      <c r="E116" s="432"/>
      <c r="F116" s="35" t="s">
        <v>238</v>
      </c>
      <c r="G116" s="55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BP116" s="33"/>
      <c r="BQ116" s="41" t="s">
        <v>895</v>
      </c>
    </row>
    <row r="117" spans="1:69" s="3" customFormat="1" ht="15" x14ac:dyDescent="0.25">
      <c r="A117" s="42"/>
      <c r="B117" s="43"/>
      <c r="C117" s="44" t="s">
        <v>5587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5588</v>
      </c>
      <c r="F118" s="49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5589</v>
      </c>
      <c r="F119" s="49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71948.990000000005</v>
      </c>
      <c r="M120" s="53"/>
      <c r="N120" s="53"/>
      <c r="O120" s="54"/>
      <c r="BP120" s="33"/>
      <c r="BQ120" s="41"/>
    </row>
    <row r="121" spans="1:69" s="3" customFormat="1" ht="67.5" x14ac:dyDescent="0.25">
      <c r="A121" s="35" t="s">
        <v>309</v>
      </c>
      <c r="B121" s="36" t="s">
        <v>5590</v>
      </c>
      <c r="C121" s="432" t="s">
        <v>5591</v>
      </c>
      <c r="D121" s="432"/>
      <c r="E121" s="432"/>
      <c r="F121" s="3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BP121" s="33"/>
      <c r="BQ121" s="41" t="s">
        <v>5591</v>
      </c>
    </row>
    <row r="122" spans="1:69" s="3" customFormat="1" ht="67.5" x14ac:dyDescent="0.25">
      <c r="A122" s="35" t="s">
        <v>323</v>
      </c>
      <c r="B122" s="36" t="s">
        <v>5592</v>
      </c>
      <c r="C122" s="432" t="s">
        <v>5593</v>
      </c>
      <c r="D122" s="432"/>
      <c r="E122" s="432"/>
      <c r="F122" s="35" t="s">
        <v>5550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BP122" s="33"/>
      <c r="BQ122" s="41" t="s">
        <v>5593</v>
      </c>
    </row>
    <row r="123" spans="1:69" s="3" customFormat="1" ht="67.5" x14ac:dyDescent="0.25">
      <c r="A123" s="35" t="s">
        <v>331</v>
      </c>
      <c r="B123" s="36" t="s">
        <v>737</v>
      </c>
      <c r="C123" s="432" t="s">
        <v>738</v>
      </c>
      <c r="D123" s="432"/>
      <c r="E123" s="432"/>
      <c r="F123" s="35" t="s">
        <v>739</v>
      </c>
      <c r="G123" s="38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5594</v>
      </c>
      <c r="O123" s="39">
        <v>6948.34</v>
      </c>
      <c r="BP123" s="33"/>
      <c r="BQ123" s="41" t="s">
        <v>738</v>
      </c>
    </row>
    <row r="124" spans="1:69" s="3" customFormat="1" ht="15" x14ac:dyDescent="0.25">
      <c r="A124" s="42"/>
      <c r="B124" s="43"/>
      <c r="C124" s="44" t="s">
        <v>5595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5596</v>
      </c>
      <c r="F125" s="49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5597</v>
      </c>
      <c r="F126" s="49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231791.39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335</v>
      </c>
      <c r="B128" s="36" t="s">
        <v>5598</v>
      </c>
      <c r="C128" s="432" t="s">
        <v>5599</v>
      </c>
      <c r="D128" s="432"/>
      <c r="E128" s="432"/>
      <c r="F128" s="3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BP128" s="33"/>
      <c r="BQ128" s="41" t="s">
        <v>5599</v>
      </c>
    </row>
    <row r="129" spans="1:71" s="3" customFormat="1" ht="15" x14ac:dyDescent="0.25">
      <c r="A129" s="42"/>
      <c r="B129" s="43"/>
      <c r="C129" s="44" t="s">
        <v>2095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71" s="3" customFormat="1" ht="67.5" x14ac:dyDescent="0.25">
      <c r="A130" s="35" t="s">
        <v>339</v>
      </c>
      <c r="B130" s="36" t="s">
        <v>5600</v>
      </c>
      <c r="C130" s="432" t="s">
        <v>5601</v>
      </c>
      <c r="D130" s="432"/>
      <c r="E130" s="432"/>
      <c r="F130" s="3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BP130" s="33"/>
      <c r="BQ130" s="41" t="s">
        <v>5601</v>
      </c>
    </row>
    <row r="131" spans="1:71" s="3" customFormat="1" ht="15" x14ac:dyDescent="0.25">
      <c r="A131" s="42"/>
      <c r="B131" s="43"/>
      <c r="C131" s="44" t="s">
        <v>1605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71" s="3" customFormat="1" ht="67.5" x14ac:dyDescent="0.25">
      <c r="A132" s="35" t="s">
        <v>342</v>
      </c>
      <c r="B132" s="36" t="s">
        <v>5602</v>
      </c>
      <c r="C132" s="432" t="s">
        <v>5603</v>
      </c>
      <c r="D132" s="432"/>
      <c r="E132" s="432"/>
      <c r="F132" s="3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BP132" s="33"/>
      <c r="BQ132" s="41" t="s">
        <v>5603</v>
      </c>
    </row>
    <row r="133" spans="1:71" s="3" customFormat="1" ht="15" x14ac:dyDescent="0.25">
      <c r="A133" s="42"/>
      <c r="B133" s="43"/>
      <c r="C133" s="44" t="s">
        <v>1313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71" s="3" customFormat="1" ht="67.5" x14ac:dyDescent="0.25">
      <c r="A134" s="35" t="s">
        <v>350</v>
      </c>
      <c r="B134" s="36" t="s">
        <v>5604</v>
      </c>
      <c r="C134" s="432" t="s">
        <v>5605</v>
      </c>
      <c r="D134" s="432"/>
      <c r="E134" s="432"/>
      <c r="F134" s="3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BP134" s="33"/>
      <c r="BQ134" s="41" t="s">
        <v>5605</v>
      </c>
    </row>
    <row r="135" spans="1:71" s="3" customFormat="1" ht="15" x14ac:dyDescent="0.25">
      <c r="A135" s="42"/>
      <c r="B135" s="43"/>
      <c r="C135" s="44" t="s">
        <v>5606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71" s="3" customFormat="1" ht="67.5" x14ac:dyDescent="0.25">
      <c r="A136" s="35" t="s">
        <v>353</v>
      </c>
      <c r="B136" s="36" t="s">
        <v>5607</v>
      </c>
      <c r="C136" s="432" t="s">
        <v>5608</v>
      </c>
      <c r="D136" s="432"/>
      <c r="E136" s="432"/>
      <c r="F136" s="3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BP136" s="33"/>
      <c r="BQ136" s="41" t="s">
        <v>5608</v>
      </c>
    </row>
    <row r="137" spans="1:71" s="3" customFormat="1" ht="15" x14ac:dyDescent="0.25">
      <c r="A137" s="42"/>
      <c r="B137" s="43"/>
      <c r="C137" s="44" t="s">
        <v>266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71" s="3" customFormat="1" ht="67.5" x14ac:dyDescent="0.25">
      <c r="A138" s="35" t="s">
        <v>355</v>
      </c>
      <c r="B138" s="36" t="s">
        <v>5609</v>
      </c>
      <c r="C138" s="432" t="s">
        <v>5610</v>
      </c>
      <c r="D138" s="432"/>
      <c r="E138" s="432"/>
      <c r="F138" s="3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BP138" s="33"/>
      <c r="BQ138" s="41" t="s">
        <v>5610</v>
      </c>
    </row>
    <row r="139" spans="1:71" s="3" customFormat="1" ht="15" x14ac:dyDescent="0.25">
      <c r="A139" s="42"/>
      <c r="B139" s="43"/>
      <c r="C139" s="44" t="s">
        <v>274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71" s="3" customFormat="1" ht="67.5" x14ac:dyDescent="0.25">
      <c r="A140" s="35" t="s">
        <v>363</v>
      </c>
      <c r="B140" s="36" t="s">
        <v>5611</v>
      </c>
      <c r="C140" s="432" t="s">
        <v>5612</v>
      </c>
      <c r="D140" s="432"/>
      <c r="E140" s="432"/>
      <c r="F140" s="3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BP140" s="33"/>
      <c r="BQ140" s="41" t="s">
        <v>5612</v>
      </c>
    </row>
    <row r="141" spans="1:71" s="3" customFormat="1" ht="15" x14ac:dyDescent="0.25">
      <c r="A141" s="42"/>
      <c r="B141" s="43"/>
      <c r="C141" s="44" t="s">
        <v>2656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71" s="3" customFormat="1" ht="22.5" x14ac:dyDescent="0.25">
      <c r="A142" s="440" t="s">
        <v>938</v>
      </c>
      <c r="B142" s="441"/>
      <c r="C142" s="441"/>
      <c r="D142" s="441"/>
      <c r="E142" s="441"/>
      <c r="F142" s="441"/>
      <c r="G142" s="441"/>
      <c r="H142" s="441"/>
      <c r="I142" s="441"/>
      <c r="J142" s="441"/>
      <c r="K142" s="442"/>
      <c r="L142" s="39">
        <v>4705033.0199999996</v>
      </c>
      <c r="M142" s="39">
        <v>899574.48</v>
      </c>
      <c r="N142" s="39" t="s">
        <v>5613</v>
      </c>
      <c r="O142" s="39">
        <v>3584819.91</v>
      </c>
      <c r="BR142" s="41" t="s">
        <v>938</v>
      </c>
    </row>
    <row r="143" spans="1:71" s="3" customFormat="1" ht="15" x14ac:dyDescent="0.25">
      <c r="A143" s="440" t="s">
        <v>940</v>
      </c>
      <c r="B143" s="441"/>
      <c r="C143" s="441"/>
      <c r="D143" s="441"/>
      <c r="E143" s="441"/>
      <c r="F143" s="441"/>
      <c r="G143" s="441"/>
      <c r="H143" s="441"/>
      <c r="I143" s="441"/>
      <c r="J143" s="441"/>
      <c r="K143" s="442"/>
      <c r="L143" s="39">
        <v>893983.82</v>
      </c>
      <c r="M143" s="39"/>
      <c r="N143" s="39"/>
      <c r="O143" s="39"/>
      <c r="BR143" s="41" t="s">
        <v>940</v>
      </c>
    </row>
    <row r="144" spans="1:71" s="3" customFormat="1" ht="15" x14ac:dyDescent="0.25">
      <c r="A144" s="437" t="s">
        <v>941</v>
      </c>
      <c r="B144" s="438"/>
      <c r="C144" s="438"/>
      <c r="D144" s="438"/>
      <c r="E144" s="438"/>
      <c r="F144" s="438"/>
      <c r="G144" s="438"/>
      <c r="H144" s="438"/>
      <c r="I144" s="438"/>
      <c r="J144" s="438"/>
      <c r="K144" s="439"/>
      <c r="L144" s="61"/>
      <c r="M144" s="61"/>
      <c r="N144" s="61"/>
      <c r="O144" s="61"/>
      <c r="BR144" s="41"/>
      <c r="BS144" s="2" t="s">
        <v>941</v>
      </c>
    </row>
    <row r="145" spans="1:71" s="3" customFormat="1" ht="15" x14ac:dyDescent="0.25">
      <c r="A145" s="437" t="s">
        <v>5614</v>
      </c>
      <c r="B145" s="438"/>
      <c r="C145" s="438"/>
      <c r="D145" s="438"/>
      <c r="E145" s="438"/>
      <c r="F145" s="438"/>
      <c r="G145" s="438"/>
      <c r="H145" s="438"/>
      <c r="I145" s="438"/>
      <c r="J145" s="438"/>
      <c r="K145" s="439"/>
      <c r="L145" s="61">
        <v>73979.039999999994</v>
      </c>
      <c r="M145" s="61"/>
      <c r="N145" s="61"/>
      <c r="O145" s="61"/>
      <c r="BR145" s="41"/>
      <c r="BS145" s="2" t="s">
        <v>5614</v>
      </c>
    </row>
    <row r="146" spans="1:71" s="3" customFormat="1" ht="15" x14ac:dyDescent="0.25">
      <c r="A146" s="437" t="s">
        <v>5615</v>
      </c>
      <c r="B146" s="438"/>
      <c r="C146" s="438"/>
      <c r="D146" s="438"/>
      <c r="E146" s="438"/>
      <c r="F146" s="438"/>
      <c r="G146" s="438"/>
      <c r="H146" s="438"/>
      <c r="I146" s="438"/>
      <c r="J146" s="438"/>
      <c r="K146" s="439"/>
      <c r="L146" s="61">
        <v>121219.15</v>
      </c>
      <c r="M146" s="61"/>
      <c r="N146" s="61"/>
      <c r="O146" s="61"/>
      <c r="BR146" s="41"/>
      <c r="BS146" s="2" t="s">
        <v>5615</v>
      </c>
    </row>
    <row r="147" spans="1:71" s="3" customFormat="1" ht="15" x14ac:dyDescent="0.25">
      <c r="A147" s="437" t="s">
        <v>5616</v>
      </c>
      <c r="B147" s="438"/>
      <c r="C147" s="438"/>
      <c r="D147" s="438"/>
      <c r="E147" s="438"/>
      <c r="F147" s="438"/>
      <c r="G147" s="438"/>
      <c r="H147" s="438"/>
      <c r="I147" s="438"/>
      <c r="J147" s="438"/>
      <c r="K147" s="439"/>
      <c r="L147" s="61">
        <v>698785.63</v>
      </c>
      <c r="M147" s="61"/>
      <c r="N147" s="61"/>
      <c r="O147" s="61"/>
      <c r="BR147" s="41"/>
      <c r="BS147" s="2" t="s">
        <v>5616</v>
      </c>
    </row>
    <row r="148" spans="1:71" s="3" customFormat="1" ht="15" x14ac:dyDescent="0.25">
      <c r="A148" s="440" t="s">
        <v>945</v>
      </c>
      <c r="B148" s="441"/>
      <c r="C148" s="441"/>
      <c r="D148" s="441"/>
      <c r="E148" s="441"/>
      <c r="F148" s="441"/>
      <c r="G148" s="441"/>
      <c r="H148" s="441"/>
      <c r="I148" s="441"/>
      <c r="J148" s="441"/>
      <c r="K148" s="442"/>
      <c r="L148" s="39">
        <v>484349.65</v>
      </c>
      <c r="M148" s="39"/>
      <c r="N148" s="39"/>
      <c r="O148" s="39"/>
      <c r="BR148" s="41" t="s">
        <v>945</v>
      </c>
    </row>
    <row r="149" spans="1:71" s="3" customFormat="1" ht="15" x14ac:dyDescent="0.25">
      <c r="A149" s="437" t="s">
        <v>941</v>
      </c>
      <c r="B149" s="438"/>
      <c r="C149" s="438"/>
      <c r="D149" s="438"/>
      <c r="E149" s="438"/>
      <c r="F149" s="438"/>
      <c r="G149" s="438"/>
      <c r="H149" s="438"/>
      <c r="I149" s="438"/>
      <c r="J149" s="438"/>
      <c r="K149" s="439"/>
      <c r="L149" s="61"/>
      <c r="M149" s="61"/>
      <c r="N149" s="61"/>
      <c r="O149" s="61"/>
      <c r="BR149" s="41"/>
      <c r="BS149" s="2" t="s">
        <v>941</v>
      </c>
    </row>
    <row r="150" spans="1:71" s="3" customFormat="1" ht="15" x14ac:dyDescent="0.25">
      <c r="A150" s="437" t="s">
        <v>5617</v>
      </c>
      <c r="B150" s="438"/>
      <c r="C150" s="438"/>
      <c r="D150" s="438"/>
      <c r="E150" s="438"/>
      <c r="F150" s="438"/>
      <c r="G150" s="438"/>
      <c r="H150" s="438"/>
      <c r="I150" s="438"/>
      <c r="J150" s="438"/>
      <c r="K150" s="439"/>
      <c r="L150" s="61">
        <v>367402.76</v>
      </c>
      <c r="M150" s="61"/>
      <c r="N150" s="61"/>
      <c r="O150" s="61"/>
      <c r="BR150" s="41"/>
      <c r="BS150" s="2" t="s">
        <v>5617</v>
      </c>
    </row>
    <row r="151" spans="1:71" s="3" customFormat="1" ht="15" x14ac:dyDescent="0.25">
      <c r="A151" s="437" t="s">
        <v>5618</v>
      </c>
      <c r="B151" s="438"/>
      <c r="C151" s="438"/>
      <c r="D151" s="438"/>
      <c r="E151" s="438"/>
      <c r="F151" s="438"/>
      <c r="G151" s="438"/>
      <c r="H151" s="438"/>
      <c r="I151" s="438"/>
      <c r="J151" s="438"/>
      <c r="K151" s="439"/>
      <c r="L151" s="61">
        <v>67627.53</v>
      </c>
      <c r="M151" s="61"/>
      <c r="N151" s="61"/>
      <c r="O151" s="61"/>
      <c r="BR151" s="41"/>
      <c r="BS151" s="2" t="s">
        <v>5618</v>
      </c>
    </row>
    <row r="152" spans="1:71" s="3" customFormat="1" ht="15" x14ac:dyDescent="0.25">
      <c r="A152" s="437" t="s">
        <v>5619</v>
      </c>
      <c r="B152" s="438"/>
      <c r="C152" s="438"/>
      <c r="D152" s="438"/>
      <c r="E152" s="438"/>
      <c r="F152" s="438"/>
      <c r="G152" s="438"/>
      <c r="H152" s="438"/>
      <c r="I152" s="438"/>
      <c r="J152" s="438"/>
      <c r="K152" s="439"/>
      <c r="L152" s="61">
        <v>49319.360000000001</v>
      </c>
      <c r="M152" s="61"/>
      <c r="N152" s="61"/>
      <c r="O152" s="61"/>
      <c r="BR152" s="41"/>
      <c r="BS152" s="2" t="s">
        <v>5619</v>
      </c>
    </row>
    <row r="153" spans="1:71" s="3" customFormat="1" ht="15" x14ac:dyDescent="0.25">
      <c r="A153" s="440" t="s">
        <v>951</v>
      </c>
      <c r="B153" s="441"/>
      <c r="C153" s="441"/>
      <c r="D153" s="441"/>
      <c r="E153" s="441"/>
      <c r="F153" s="441"/>
      <c r="G153" s="441"/>
      <c r="H153" s="441"/>
      <c r="I153" s="441"/>
      <c r="J153" s="441"/>
      <c r="K153" s="442"/>
      <c r="L153" s="39"/>
      <c r="M153" s="39"/>
      <c r="N153" s="39"/>
      <c r="O153" s="39"/>
      <c r="BR153" s="41" t="s">
        <v>951</v>
      </c>
    </row>
    <row r="154" spans="1:71" s="3" customFormat="1" ht="15" x14ac:dyDescent="0.25">
      <c r="A154" s="437" t="s">
        <v>952</v>
      </c>
      <c r="B154" s="438"/>
      <c r="C154" s="438"/>
      <c r="D154" s="438"/>
      <c r="E154" s="438"/>
      <c r="F154" s="438"/>
      <c r="G154" s="438"/>
      <c r="H154" s="438"/>
      <c r="I154" s="438"/>
      <c r="J154" s="438"/>
      <c r="K154" s="439"/>
      <c r="L154" s="61"/>
      <c r="M154" s="61"/>
      <c r="N154" s="61"/>
      <c r="O154" s="61"/>
      <c r="BR154" s="41"/>
      <c r="BS154" s="2" t="s">
        <v>952</v>
      </c>
    </row>
    <row r="155" spans="1:71" s="3" customFormat="1" ht="15" x14ac:dyDescent="0.25">
      <c r="A155" s="437" t="s">
        <v>1224</v>
      </c>
      <c r="B155" s="438"/>
      <c r="C155" s="438"/>
      <c r="D155" s="438"/>
      <c r="E155" s="438"/>
      <c r="F155" s="438"/>
      <c r="G155" s="438"/>
      <c r="H155" s="438"/>
      <c r="I155" s="438"/>
      <c r="J155" s="438"/>
      <c r="K155" s="439"/>
      <c r="L155" s="61"/>
      <c r="M155" s="61"/>
      <c r="N155" s="61"/>
      <c r="O155" s="61"/>
      <c r="BR155" s="41"/>
      <c r="BS155" s="2" t="s">
        <v>1224</v>
      </c>
    </row>
    <row r="156" spans="1:71" s="3" customFormat="1" ht="15" x14ac:dyDescent="0.25">
      <c r="A156" s="437" t="s">
        <v>5620</v>
      </c>
      <c r="B156" s="438"/>
      <c r="C156" s="438"/>
      <c r="D156" s="438"/>
      <c r="E156" s="438"/>
      <c r="F156" s="438"/>
      <c r="G156" s="438"/>
      <c r="H156" s="438"/>
      <c r="I156" s="438"/>
      <c r="J156" s="438"/>
      <c r="K156" s="439"/>
      <c r="L156" s="61">
        <v>80256.53</v>
      </c>
      <c r="M156" s="61">
        <v>79547.350000000006</v>
      </c>
      <c r="N156" s="61">
        <v>709.18</v>
      </c>
      <c r="O156" s="61"/>
      <c r="BR156" s="41"/>
      <c r="BS156" s="2" t="s">
        <v>5620</v>
      </c>
    </row>
    <row r="157" spans="1:71" s="3" customFormat="1" ht="15" x14ac:dyDescent="0.25">
      <c r="A157" s="437" t="s">
        <v>5621</v>
      </c>
      <c r="B157" s="438"/>
      <c r="C157" s="438"/>
      <c r="D157" s="438"/>
      <c r="E157" s="438"/>
      <c r="F157" s="438"/>
      <c r="G157" s="438"/>
      <c r="H157" s="438"/>
      <c r="I157" s="438"/>
      <c r="J157" s="438"/>
      <c r="K157" s="439"/>
      <c r="L157" s="61">
        <v>73979.039999999994</v>
      </c>
      <c r="M157" s="61"/>
      <c r="N157" s="61"/>
      <c r="O157" s="61"/>
      <c r="BR157" s="41"/>
      <c r="BS157" s="2" t="s">
        <v>5621</v>
      </c>
    </row>
    <row r="158" spans="1:71" s="3" customFormat="1" ht="15" x14ac:dyDescent="0.25">
      <c r="A158" s="437" t="s">
        <v>5622</v>
      </c>
      <c r="B158" s="438"/>
      <c r="C158" s="438"/>
      <c r="D158" s="438"/>
      <c r="E158" s="438"/>
      <c r="F158" s="438"/>
      <c r="G158" s="438"/>
      <c r="H158" s="438"/>
      <c r="I158" s="438"/>
      <c r="J158" s="438"/>
      <c r="K158" s="439"/>
      <c r="L158" s="61">
        <v>49319.360000000001</v>
      </c>
      <c r="M158" s="61"/>
      <c r="N158" s="61"/>
      <c r="O158" s="61"/>
      <c r="BR158" s="41"/>
      <c r="BS158" s="2" t="s">
        <v>5622</v>
      </c>
    </row>
    <row r="159" spans="1:71" s="3" customFormat="1" ht="15" x14ac:dyDescent="0.25">
      <c r="A159" s="437" t="s">
        <v>957</v>
      </c>
      <c r="B159" s="438"/>
      <c r="C159" s="438"/>
      <c r="D159" s="438"/>
      <c r="E159" s="438"/>
      <c r="F159" s="438"/>
      <c r="G159" s="438"/>
      <c r="H159" s="438"/>
      <c r="I159" s="438"/>
      <c r="J159" s="438"/>
      <c r="K159" s="439"/>
      <c r="L159" s="61">
        <v>203554.93</v>
      </c>
      <c r="M159" s="61"/>
      <c r="N159" s="61"/>
      <c r="O159" s="61"/>
      <c r="BR159" s="41"/>
      <c r="BS159" s="2" t="s">
        <v>957</v>
      </c>
    </row>
    <row r="160" spans="1:71" s="3" customFormat="1" ht="15" x14ac:dyDescent="0.25">
      <c r="A160" s="437" t="s">
        <v>958</v>
      </c>
      <c r="B160" s="438"/>
      <c r="C160" s="438"/>
      <c r="D160" s="438"/>
      <c r="E160" s="438"/>
      <c r="F160" s="438"/>
      <c r="G160" s="438"/>
      <c r="H160" s="438"/>
      <c r="I160" s="438"/>
      <c r="J160" s="438"/>
      <c r="K160" s="439"/>
      <c r="L160" s="61">
        <v>203554.93</v>
      </c>
      <c r="M160" s="61"/>
      <c r="N160" s="61"/>
      <c r="O160" s="61"/>
      <c r="BR160" s="41"/>
      <c r="BS160" s="2" t="s">
        <v>958</v>
      </c>
    </row>
    <row r="161" spans="1:71" s="3" customFormat="1" ht="15" x14ac:dyDescent="0.25">
      <c r="A161" s="437" t="s">
        <v>959</v>
      </c>
      <c r="B161" s="438"/>
      <c r="C161" s="438"/>
      <c r="D161" s="438"/>
      <c r="E161" s="438"/>
      <c r="F161" s="438"/>
      <c r="G161" s="438"/>
      <c r="H161" s="438"/>
      <c r="I161" s="438"/>
      <c r="J161" s="438"/>
      <c r="K161" s="439"/>
      <c r="L161" s="61"/>
      <c r="M161" s="61"/>
      <c r="N161" s="61"/>
      <c r="O161" s="61"/>
      <c r="BR161" s="41"/>
      <c r="BS161" s="2" t="s">
        <v>959</v>
      </c>
    </row>
    <row r="162" spans="1:71" s="3" customFormat="1" ht="15" x14ac:dyDescent="0.25">
      <c r="A162" s="437" t="s">
        <v>960</v>
      </c>
      <c r="B162" s="438"/>
      <c r="C162" s="438"/>
      <c r="D162" s="438"/>
      <c r="E162" s="438"/>
      <c r="F162" s="438"/>
      <c r="G162" s="438"/>
      <c r="H162" s="438"/>
      <c r="I162" s="438"/>
      <c r="J162" s="438"/>
      <c r="K162" s="439"/>
      <c r="L162" s="61"/>
      <c r="M162" s="61"/>
      <c r="N162" s="61"/>
      <c r="O162" s="61"/>
      <c r="BR162" s="41"/>
      <c r="BS162" s="2" t="s">
        <v>960</v>
      </c>
    </row>
    <row r="163" spans="1:71" s="3" customFormat="1" ht="22.5" x14ac:dyDescent="0.25">
      <c r="A163" s="437" t="s">
        <v>5623</v>
      </c>
      <c r="B163" s="438"/>
      <c r="C163" s="438"/>
      <c r="D163" s="438"/>
      <c r="E163" s="438"/>
      <c r="F163" s="438"/>
      <c r="G163" s="438"/>
      <c r="H163" s="438"/>
      <c r="I163" s="438"/>
      <c r="J163" s="438"/>
      <c r="K163" s="439"/>
      <c r="L163" s="61">
        <v>881510.98</v>
      </c>
      <c r="M163" s="61">
        <v>692428.02</v>
      </c>
      <c r="N163" s="61" t="s">
        <v>5624</v>
      </c>
      <c r="O163" s="61">
        <v>72411.149999999994</v>
      </c>
      <c r="BR163" s="41"/>
      <c r="BS163" s="2" t="s">
        <v>5623</v>
      </c>
    </row>
    <row r="164" spans="1:71" s="3" customFormat="1" ht="15" x14ac:dyDescent="0.25">
      <c r="A164" s="437" t="s">
        <v>5625</v>
      </c>
      <c r="B164" s="438"/>
      <c r="C164" s="438"/>
      <c r="D164" s="438"/>
      <c r="E164" s="438"/>
      <c r="F164" s="438"/>
      <c r="G164" s="438"/>
      <c r="H164" s="438"/>
      <c r="I164" s="438"/>
      <c r="J164" s="438"/>
      <c r="K164" s="439"/>
      <c r="L164" s="61">
        <v>698785.63</v>
      </c>
      <c r="M164" s="61"/>
      <c r="N164" s="61"/>
      <c r="O164" s="61"/>
      <c r="BR164" s="41"/>
      <c r="BS164" s="2" t="s">
        <v>5625</v>
      </c>
    </row>
    <row r="165" spans="1:71" s="3" customFormat="1" ht="15" x14ac:dyDescent="0.25">
      <c r="A165" s="437" t="s">
        <v>5626</v>
      </c>
      <c r="B165" s="438"/>
      <c r="C165" s="438"/>
      <c r="D165" s="438"/>
      <c r="E165" s="438"/>
      <c r="F165" s="438"/>
      <c r="G165" s="438"/>
      <c r="H165" s="438"/>
      <c r="I165" s="438"/>
      <c r="J165" s="438"/>
      <c r="K165" s="439"/>
      <c r="L165" s="61">
        <v>367402.76</v>
      </c>
      <c r="M165" s="61"/>
      <c r="N165" s="61"/>
      <c r="O165" s="61"/>
      <c r="BR165" s="41"/>
      <c r="BS165" s="2" t="s">
        <v>5626</v>
      </c>
    </row>
    <row r="166" spans="1:71" s="3" customFormat="1" ht="15" x14ac:dyDescent="0.25">
      <c r="A166" s="437" t="s">
        <v>957</v>
      </c>
      <c r="B166" s="438"/>
      <c r="C166" s="438"/>
      <c r="D166" s="438"/>
      <c r="E166" s="438"/>
      <c r="F166" s="438"/>
      <c r="G166" s="438"/>
      <c r="H166" s="438"/>
      <c r="I166" s="438"/>
      <c r="J166" s="438"/>
      <c r="K166" s="439"/>
      <c r="L166" s="61">
        <v>1947699.37</v>
      </c>
      <c r="M166" s="61"/>
      <c r="N166" s="61"/>
      <c r="O166" s="61"/>
      <c r="BR166" s="41"/>
      <c r="BS166" s="2" t="s">
        <v>957</v>
      </c>
    </row>
    <row r="167" spans="1:71" s="3" customFormat="1" ht="15" x14ac:dyDescent="0.25">
      <c r="A167" s="437" t="s">
        <v>976</v>
      </c>
      <c r="B167" s="438"/>
      <c r="C167" s="438"/>
      <c r="D167" s="438"/>
      <c r="E167" s="438"/>
      <c r="F167" s="438"/>
      <c r="G167" s="438"/>
      <c r="H167" s="438"/>
      <c r="I167" s="438"/>
      <c r="J167" s="438"/>
      <c r="K167" s="439"/>
      <c r="L167" s="61"/>
      <c r="M167" s="61"/>
      <c r="N167" s="61"/>
      <c r="O167" s="61"/>
      <c r="BR167" s="41"/>
      <c r="BS167" s="2" t="s">
        <v>976</v>
      </c>
    </row>
    <row r="168" spans="1:71" s="3" customFormat="1" ht="15" x14ac:dyDescent="0.25">
      <c r="A168" s="437" t="s">
        <v>5627</v>
      </c>
      <c r="B168" s="438"/>
      <c r="C168" s="438"/>
      <c r="D168" s="438"/>
      <c r="E168" s="438"/>
      <c r="F168" s="438"/>
      <c r="G168" s="438"/>
      <c r="H168" s="438"/>
      <c r="I168" s="438"/>
      <c r="J168" s="438"/>
      <c r="K168" s="439"/>
      <c r="L168" s="61">
        <v>3509834.08</v>
      </c>
      <c r="M168" s="61"/>
      <c r="N168" s="61"/>
      <c r="O168" s="61">
        <v>3509834.08</v>
      </c>
      <c r="BR168" s="41"/>
      <c r="BS168" s="2" t="s">
        <v>5627</v>
      </c>
    </row>
    <row r="169" spans="1:71" s="3" customFormat="1" ht="15" x14ac:dyDescent="0.25">
      <c r="A169" s="437" t="s">
        <v>979</v>
      </c>
      <c r="B169" s="438"/>
      <c r="C169" s="438"/>
      <c r="D169" s="438"/>
      <c r="E169" s="438"/>
      <c r="F169" s="438"/>
      <c r="G169" s="438"/>
      <c r="H169" s="438"/>
      <c r="I169" s="438"/>
      <c r="J169" s="438"/>
      <c r="K169" s="439"/>
      <c r="L169" s="61"/>
      <c r="M169" s="61"/>
      <c r="N169" s="61"/>
      <c r="O169" s="61"/>
      <c r="BR169" s="41"/>
      <c r="BS169" s="2" t="s">
        <v>979</v>
      </c>
    </row>
    <row r="170" spans="1:71" s="3" customFormat="1" ht="15" x14ac:dyDescent="0.25">
      <c r="A170" s="437" t="s">
        <v>5628</v>
      </c>
      <c r="B170" s="438"/>
      <c r="C170" s="438"/>
      <c r="D170" s="438"/>
      <c r="E170" s="438"/>
      <c r="F170" s="438"/>
      <c r="G170" s="438"/>
      <c r="H170" s="438"/>
      <c r="I170" s="438"/>
      <c r="J170" s="438"/>
      <c r="K170" s="439"/>
      <c r="L170" s="61">
        <v>130173.79</v>
      </c>
      <c r="M170" s="61">
        <v>127599.11</v>
      </c>
      <c r="N170" s="61"/>
      <c r="O170" s="61">
        <v>2574.6799999999998</v>
      </c>
      <c r="BR170" s="41"/>
      <c r="BS170" s="2" t="s">
        <v>5628</v>
      </c>
    </row>
    <row r="171" spans="1:71" s="3" customFormat="1" ht="15" x14ac:dyDescent="0.25">
      <c r="A171" s="437" t="s">
        <v>5629</v>
      </c>
      <c r="B171" s="438"/>
      <c r="C171" s="438"/>
      <c r="D171" s="438"/>
      <c r="E171" s="438"/>
      <c r="F171" s="438"/>
      <c r="G171" s="438"/>
      <c r="H171" s="438"/>
      <c r="I171" s="438"/>
      <c r="J171" s="438"/>
      <c r="K171" s="439"/>
      <c r="L171" s="61">
        <v>121219.15</v>
      </c>
      <c r="M171" s="61"/>
      <c r="N171" s="61"/>
      <c r="O171" s="61"/>
      <c r="BR171" s="41"/>
      <c r="BS171" s="2" t="s">
        <v>5629</v>
      </c>
    </row>
    <row r="172" spans="1:71" s="3" customFormat="1" ht="15" x14ac:dyDescent="0.25">
      <c r="A172" s="437" t="s">
        <v>5630</v>
      </c>
      <c r="B172" s="438"/>
      <c r="C172" s="438"/>
      <c r="D172" s="438"/>
      <c r="E172" s="438"/>
      <c r="F172" s="438"/>
      <c r="G172" s="438"/>
      <c r="H172" s="438"/>
      <c r="I172" s="438"/>
      <c r="J172" s="438"/>
      <c r="K172" s="439"/>
      <c r="L172" s="61">
        <v>67627.53</v>
      </c>
      <c r="M172" s="61"/>
      <c r="N172" s="61"/>
      <c r="O172" s="61"/>
      <c r="BR172" s="41"/>
      <c r="BS172" s="2" t="s">
        <v>5630</v>
      </c>
    </row>
    <row r="173" spans="1:71" s="3" customFormat="1" ht="15" x14ac:dyDescent="0.25">
      <c r="A173" s="437" t="s">
        <v>957</v>
      </c>
      <c r="B173" s="438"/>
      <c r="C173" s="438"/>
      <c r="D173" s="438"/>
      <c r="E173" s="438"/>
      <c r="F173" s="438"/>
      <c r="G173" s="438"/>
      <c r="H173" s="438"/>
      <c r="I173" s="438"/>
      <c r="J173" s="438"/>
      <c r="K173" s="439"/>
      <c r="L173" s="61">
        <v>319020.46999999997</v>
      </c>
      <c r="M173" s="61"/>
      <c r="N173" s="61"/>
      <c r="O173" s="61"/>
      <c r="BR173" s="41"/>
      <c r="BS173" s="2" t="s">
        <v>957</v>
      </c>
    </row>
    <row r="174" spans="1:71" s="3" customFormat="1" ht="15" x14ac:dyDescent="0.25">
      <c r="A174" s="437" t="s">
        <v>958</v>
      </c>
      <c r="B174" s="438"/>
      <c r="C174" s="438"/>
      <c r="D174" s="438"/>
      <c r="E174" s="438"/>
      <c r="F174" s="438"/>
      <c r="G174" s="438"/>
      <c r="H174" s="438"/>
      <c r="I174" s="438"/>
      <c r="J174" s="438"/>
      <c r="K174" s="439"/>
      <c r="L174" s="61">
        <v>5776553.9199999999</v>
      </c>
      <c r="M174" s="61"/>
      <c r="N174" s="61"/>
      <c r="O174" s="61"/>
      <c r="BR174" s="41"/>
      <c r="BS174" s="2" t="s">
        <v>958</v>
      </c>
    </row>
    <row r="175" spans="1:71" s="3" customFormat="1" ht="15" x14ac:dyDescent="0.25">
      <c r="A175" s="437" t="s">
        <v>983</v>
      </c>
      <c r="B175" s="438"/>
      <c r="C175" s="438"/>
      <c r="D175" s="438"/>
      <c r="E175" s="438"/>
      <c r="F175" s="438"/>
      <c r="G175" s="438"/>
      <c r="H175" s="438"/>
      <c r="I175" s="438"/>
      <c r="J175" s="438"/>
      <c r="K175" s="439"/>
      <c r="L175" s="61"/>
      <c r="M175" s="61"/>
      <c r="N175" s="61"/>
      <c r="O175" s="61"/>
      <c r="BR175" s="41"/>
      <c r="BS175" s="2" t="s">
        <v>983</v>
      </c>
    </row>
    <row r="176" spans="1:71" s="3" customFormat="1" ht="15" x14ac:dyDescent="0.25">
      <c r="A176" s="437" t="s">
        <v>986</v>
      </c>
      <c r="B176" s="438"/>
      <c r="C176" s="438"/>
      <c r="D176" s="438"/>
      <c r="E176" s="438"/>
      <c r="F176" s="438"/>
      <c r="G176" s="438"/>
      <c r="H176" s="438"/>
      <c r="I176" s="438"/>
      <c r="J176" s="438"/>
      <c r="K176" s="439"/>
      <c r="L176" s="61"/>
      <c r="M176" s="61"/>
      <c r="N176" s="61"/>
      <c r="O176" s="61"/>
      <c r="BR176" s="41"/>
      <c r="BS176" s="2" t="s">
        <v>986</v>
      </c>
    </row>
    <row r="177" spans="1:72" s="3" customFormat="1" ht="15" x14ac:dyDescent="0.25">
      <c r="A177" s="437" t="s">
        <v>5631</v>
      </c>
      <c r="B177" s="438"/>
      <c r="C177" s="438"/>
      <c r="D177" s="438"/>
      <c r="E177" s="438"/>
      <c r="F177" s="438"/>
      <c r="G177" s="438"/>
      <c r="H177" s="438"/>
      <c r="I177" s="438"/>
      <c r="J177" s="438"/>
      <c r="K177" s="439"/>
      <c r="L177" s="61">
        <v>103257.64</v>
      </c>
      <c r="M177" s="61"/>
      <c r="N177" s="61"/>
      <c r="O177" s="61"/>
      <c r="BR177" s="41"/>
      <c r="BS177" s="2" t="s">
        <v>5631</v>
      </c>
    </row>
    <row r="178" spans="1:72" s="3" customFormat="1" ht="15" x14ac:dyDescent="0.25">
      <c r="A178" s="437" t="s">
        <v>958</v>
      </c>
      <c r="B178" s="438"/>
      <c r="C178" s="438"/>
      <c r="D178" s="438"/>
      <c r="E178" s="438"/>
      <c r="F178" s="438"/>
      <c r="G178" s="438"/>
      <c r="H178" s="438"/>
      <c r="I178" s="438"/>
      <c r="J178" s="438"/>
      <c r="K178" s="439"/>
      <c r="L178" s="61">
        <v>103257.64</v>
      </c>
      <c r="M178" s="61"/>
      <c r="N178" s="61"/>
      <c r="O178" s="61"/>
      <c r="BR178" s="41"/>
      <c r="BS178" s="2" t="s">
        <v>958</v>
      </c>
    </row>
    <row r="179" spans="1:72" s="3" customFormat="1" ht="15" x14ac:dyDescent="0.25">
      <c r="A179" s="437" t="s">
        <v>988</v>
      </c>
      <c r="B179" s="438"/>
      <c r="C179" s="438"/>
      <c r="D179" s="438"/>
      <c r="E179" s="438"/>
      <c r="F179" s="438"/>
      <c r="G179" s="438"/>
      <c r="H179" s="438"/>
      <c r="I179" s="438"/>
      <c r="J179" s="438"/>
      <c r="K179" s="439"/>
      <c r="L179" s="61">
        <v>6083366.4900000002</v>
      </c>
      <c r="M179" s="61"/>
      <c r="N179" s="61"/>
      <c r="O179" s="61"/>
      <c r="BR179" s="41"/>
      <c r="BS179" s="2" t="s">
        <v>988</v>
      </c>
    </row>
    <row r="180" spans="1:72" s="3" customFormat="1" ht="15" x14ac:dyDescent="0.25">
      <c r="A180" s="437" t="s">
        <v>989</v>
      </c>
      <c r="B180" s="438"/>
      <c r="C180" s="438"/>
      <c r="D180" s="438"/>
      <c r="E180" s="438"/>
      <c r="F180" s="438"/>
      <c r="G180" s="438"/>
      <c r="H180" s="438"/>
      <c r="I180" s="438"/>
      <c r="J180" s="438"/>
      <c r="K180" s="439"/>
      <c r="L180" s="61"/>
      <c r="M180" s="61"/>
      <c r="N180" s="61"/>
      <c r="O180" s="61"/>
      <c r="BR180" s="41"/>
      <c r="BS180" s="2" t="s">
        <v>989</v>
      </c>
    </row>
    <row r="181" spans="1:72" s="3" customFormat="1" ht="15" x14ac:dyDescent="0.25">
      <c r="A181" s="437" t="s">
        <v>1254</v>
      </c>
      <c r="B181" s="438"/>
      <c r="C181" s="438"/>
      <c r="D181" s="438"/>
      <c r="E181" s="438"/>
      <c r="F181" s="438"/>
      <c r="G181" s="438"/>
      <c r="H181" s="438"/>
      <c r="I181" s="438"/>
      <c r="J181" s="438"/>
      <c r="K181" s="439"/>
      <c r="L181" s="61">
        <v>899574.48</v>
      </c>
      <c r="M181" s="61"/>
      <c r="N181" s="61"/>
      <c r="O181" s="61"/>
      <c r="BR181" s="41"/>
      <c r="BS181" s="2" t="s">
        <v>1254</v>
      </c>
    </row>
    <row r="182" spans="1:72" s="3" customFormat="1" ht="15" x14ac:dyDescent="0.25">
      <c r="A182" s="437" t="s">
        <v>990</v>
      </c>
      <c r="B182" s="438"/>
      <c r="C182" s="438"/>
      <c r="D182" s="438"/>
      <c r="E182" s="438"/>
      <c r="F182" s="438"/>
      <c r="G182" s="438"/>
      <c r="H182" s="438"/>
      <c r="I182" s="438"/>
      <c r="J182" s="438"/>
      <c r="K182" s="439"/>
      <c r="L182" s="61">
        <v>3584819.91</v>
      </c>
      <c r="M182" s="61"/>
      <c r="N182" s="61"/>
      <c r="O182" s="61"/>
      <c r="BR182" s="41"/>
      <c r="BS182" s="2" t="s">
        <v>990</v>
      </c>
    </row>
    <row r="183" spans="1:72" s="3" customFormat="1" ht="15" x14ac:dyDescent="0.25">
      <c r="A183" s="437" t="s">
        <v>991</v>
      </c>
      <c r="B183" s="438"/>
      <c r="C183" s="438"/>
      <c r="D183" s="438"/>
      <c r="E183" s="438"/>
      <c r="F183" s="438"/>
      <c r="G183" s="438"/>
      <c r="H183" s="438"/>
      <c r="I183" s="438"/>
      <c r="J183" s="438"/>
      <c r="K183" s="439"/>
      <c r="L183" s="61">
        <v>117380.99</v>
      </c>
      <c r="M183" s="61"/>
      <c r="N183" s="61"/>
      <c r="O183" s="61"/>
      <c r="BR183" s="41"/>
      <c r="BS183" s="2" t="s">
        <v>991</v>
      </c>
    </row>
    <row r="184" spans="1:72" s="3" customFormat="1" ht="15" x14ac:dyDescent="0.25">
      <c r="A184" s="437" t="s">
        <v>1255</v>
      </c>
      <c r="B184" s="438"/>
      <c r="C184" s="438"/>
      <c r="D184" s="438"/>
      <c r="E184" s="438"/>
      <c r="F184" s="438"/>
      <c r="G184" s="438"/>
      <c r="H184" s="438"/>
      <c r="I184" s="438"/>
      <c r="J184" s="438"/>
      <c r="K184" s="439"/>
      <c r="L184" s="61">
        <v>27969.54</v>
      </c>
      <c r="M184" s="61"/>
      <c r="N184" s="61"/>
      <c r="O184" s="61"/>
      <c r="BR184" s="41"/>
      <c r="BS184" s="2" t="s">
        <v>1255</v>
      </c>
    </row>
    <row r="185" spans="1:72" s="3" customFormat="1" ht="15" x14ac:dyDescent="0.25">
      <c r="A185" s="437" t="s">
        <v>993</v>
      </c>
      <c r="B185" s="438"/>
      <c r="C185" s="438"/>
      <c r="D185" s="438"/>
      <c r="E185" s="438"/>
      <c r="F185" s="438"/>
      <c r="G185" s="438"/>
      <c r="H185" s="438"/>
      <c r="I185" s="438"/>
      <c r="J185" s="438"/>
      <c r="K185" s="439"/>
      <c r="L185" s="61">
        <v>103257.64</v>
      </c>
      <c r="M185" s="61"/>
      <c r="N185" s="61"/>
      <c r="O185" s="61"/>
      <c r="BR185" s="41"/>
      <c r="BS185" s="2" t="s">
        <v>993</v>
      </c>
    </row>
    <row r="186" spans="1:72" s="3" customFormat="1" ht="15" x14ac:dyDescent="0.25">
      <c r="A186" s="437" t="s">
        <v>994</v>
      </c>
      <c r="B186" s="438"/>
      <c r="C186" s="438"/>
      <c r="D186" s="438"/>
      <c r="E186" s="438"/>
      <c r="F186" s="438"/>
      <c r="G186" s="438"/>
      <c r="H186" s="438"/>
      <c r="I186" s="438"/>
      <c r="J186" s="438"/>
      <c r="K186" s="439"/>
      <c r="L186" s="61">
        <v>893983.82</v>
      </c>
      <c r="M186" s="61"/>
      <c r="N186" s="61"/>
      <c r="O186" s="61"/>
      <c r="BR186" s="41"/>
      <c r="BS186" s="2" t="s">
        <v>994</v>
      </c>
    </row>
    <row r="187" spans="1:72" s="3" customFormat="1" ht="15" x14ac:dyDescent="0.25">
      <c r="A187" s="437" t="s">
        <v>995</v>
      </c>
      <c r="B187" s="438"/>
      <c r="C187" s="438"/>
      <c r="D187" s="438"/>
      <c r="E187" s="438"/>
      <c r="F187" s="438"/>
      <c r="G187" s="438"/>
      <c r="H187" s="438"/>
      <c r="I187" s="438"/>
      <c r="J187" s="438"/>
      <c r="K187" s="439"/>
      <c r="L187" s="61">
        <v>484349.65</v>
      </c>
      <c r="M187" s="61"/>
      <c r="N187" s="61"/>
      <c r="O187" s="61"/>
      <c r="BR187" s="41"/>
      <c r="BS187" s="2" t="s">
        <v>995</v>
      </c>
    </row>
    <row r="188" spans="1:72" s="3" customFormat="1" ht="15" x14ac:dyDescent="0.25">
      <c r="A188" s="437" t="s">
        <v>996</v>
      </c>
      <c r="B188" s="438"/>
      <c r="C188" s="438"/>
      <c r="D188" s="438"/>
      <c r="E188" s="438"/>
      <c r="F188" s="438"/>
      <c r="G188" s="438"/>
      <c r="H188" s="438"/>
      <c r="I188" s="438"/>
      <c r="J188" s="438"/>
      <c r="K188" s="439"/>
      <c r="L188" s="61">
        <v>5980108.8499999996</v>
      </c>
      <c r="M188" s="61"/>
      <c r="N188" s="61"/>
      <c r="O188" s="61"/>
      <c r="BR188" s="41"/>
      <c r="BS188" s="2" t="s">
        <v>996</v>
      </c>
    </row>
    <row r="189" spans="1:72" s="3" customFormat="1" ht="15" x14ac:dyDescent="0.25">
      <c r="A189" s="437" t="s">
        <v>997</v>
      </c>
      <c r="B189" s="438"/>
      <c r="C189" s="438"/>
      <c r="D189" s="438"/>
      <c r="E189" s="438"/>
      <c r="F189" s="438"/>
      <c r="G189" s="438"/>
      <c r="H189" s="438"/>
      <c r="I189" s="438"/>
      <c r="J189" s="438"/>
      <c r="K189" s="439"/>
      <c r="L189" s="61">
        <v>310965.65999999997</v>
      </c>
      <c r="M189" s="61"/>
      <c r="N189" s="61"/>
      <c r="O189" s="61"/>
      <c r="BR189" s="41"/>
      <c r="BS189" s="2" t="s">
        <v>997</v>
      </c>
    </row>
    <row r="190" spans="1:72" s="3" customFormat="1" ht="15" x14ac:dyDescent="0.25">
      <c r="A190" s="440" t="s">
        <v>988</v>
      </c>
      <c r="B190" s="441"/>
      <c r="C190" s="441"/>
      <c r="D190" s="441"/>
      <c r="E190" s="441"/>
      <c r="F190" s="441"/>
      <c r="G190" s="441"/>
      <c r="H190" s="441"/>
      <c r="I190" s="441"/>
      <c r="J190" s="441"/>
      <c r="K190" s="442"/>
      <c r="L190" s="39">
        <v>6291074.5099999998</v>
      </c>
      <c r="M190" s="39"/>
      <c r="N190" s="39"/>
      <c r="O190" s="39"/>
      <c r="BR190" s="41"/>
      <c r="BT190" s="41" t="s">
        <v>988</v>
      </c>
    </row>
    <row r="191" spans="1:72" s="3" customFormat="1" ht="15" x14ac:dyDescent="0.25">
      <c r="A191" s="437" t="s">
        <v>998</v>
      </c>
      <c r="B191" s="438"/>
      <c r="C191" s="438"/>
      <c r="D191" s="438"/>
      <c r="E191" s="438"/>
      <c r="F191" s="438"/>
      <c r="G191" s="438"/>
      <c r="H191" s="438"/>
      <c r="I191" s="438"/>
      <c r="J191" s="438"/>
      <c r="K191" s="439"/>
      <c r="L191" s="61">
        <v>132112.56</v>
      </c>
      <c r="M191" s="61"/>
      <c r="N191" s="61"/>
      <c r="O191" s="61"/>
      <c r="BR191" s="41"/>
      <c r="BS191" s="2" t="s">
        <v>998</v>
      </c>
      <c r="BT191" s="41"/>
    </row>
    <row r="192" spans="1:72" s="3" customFormat="1" ht="15" x14ac:dyDescent="0.25">
      <c r="A192" s="437" t="s">
        <v>999</v>
      </c>
      <c r="B192" s="438"/>
      <c r="C192" s="438"/>
      <c r="D192" s="438"/>
      <c r="E192" s="438"/>
      <c r="F192" s="438"/>
      <c r="G192" s="438"/>
      <c r="H192" s="438"/>
      <c r="I192" s="438"/>
      <c r="J192" s="438"/>
      <c r="K192" s="439"/>
      <c r="L192" s="61">
        <v>220187.61</v>
      </c>
      <c r="M192" s="61"/>
      <c r="N192" s="61"/>
      <c r="O192" s="61"/>
      <c r="BR192" s="41"/>
      <c r="BS192" s="2" t="s">
        <v>999</v>
      </c>
      <c r="BT192" s="41"/>
    </row>
    <row r="193" spans="1:73" s="3" customFormat="1" ht="15" x14ac:dyDescent="0.25">
      <c r="A193" s="437" t="s">
        <v>1000</v>
      </c>
      <c r="B193" s="438"/>
      <c r="C193" s="438"/>
      <c r="D193" s="438"/>
      <c r="E193" s="438"/>
      <c r="F193" s="438"/>
      <c r="G193" s="438"/>
      <c r="H193" s="438"/>
      <c r="I193" s="438"/>
      <c r="J193" s="438"/>
      <c r="K193" s="439"/>
      <c r="L193" s="61">
        <v>157276.85999999999</v>
      </c>
      <c r="M193" s="61"/>
      <c r="N193" s="61"/>
      <c r="O193" s="61"/>
      <c r="BR193" s="41"/>
      <c r="BS193" s="2" t="s">
        <v>1000</v>
      </c>
      <c r="BT193" s="41"/>
    </row>
    <row r="194" spans="1:73" s="3" customFormat="1" ht="15" x14ac:dyDescent="0.25">
      <c r="A194" s="437" t="s">
        <v>1001</v>
      </c>
      <c r="B194" s="438"/>
      <c r="C194" s="438"/>
      <c r="D194" s="438"/>
      <c r="E194" s="438"/>
      <c r="F194" s="438"/>
      <c r="G194" s="438"/>
      <c r="H194" s="438"/>
      <c r="I194" s="438"/>
      <c r="J194" s="438"/>
      <c r="K194" s="439"/>
      <c r="L194" s="61">
        <v>125821.49</v>
      </c>
      <c r="M194" s="61"/>
      <c r="N194" s="61"/>
      <c r="O194" s="61"/>
      <c r="BR194" s="41"/>
      <c r="BS194" s="2" t="s">
        <v>1001</v>
      </c>
      <c r="BT194" s="41"/>
    </row>
    <row r="195" spans="1:73" s="3" customFormat="1" ht="15" x14ac:dyDescent="0.25">
      <c r="A195" s="440" t="s">
        <v>988</v>
      </c>
      <c r="B195" s="441"/>
      <c r="C195" s="441"/>
      <c r="D195" s="441"/>
      <c r="E195" s="441"/>
      <c r="F195" s="441"/>
      <c r="G195" s="441"/>
      <c r="H195" s="441"/>
      <c r="I195" s="441"/>
      <c r="J195" s="441"/>
      <c r="K195" s="442"/>
      <c r="L195" s="39">
        <v>6926473.0300000003</v>
      </c>
      <c r="M195" s="39"/>
      <c r="N195" s="39"/>
      <c r="O195" s="39"/>
      <c r="BR195" s="41"/>
      <c r="BT195" s="41" t="s">
        <v>988</v>
      </c>
    </row>
    <row r="196" spans="1:73" s="3" customFormat="1" ht="15" x14ac:dyDescent="0.25">
      <c r="A196" s="437" t="s">
        <v>5632</v>
      </c>
      <c r="B196" s="438"/>
      <c r="C196" s="438"/>
      <c r="D196" s="438"/>
      <c r="E196" s="438"/>
      <c r="F196" s="438"/>
      <c r="G196" s="438"/>
      <c r="H196" s="438"/>
      <c r="I196" s="438"/>
      <c r="J196" s="438"/>
      <c r="K196" s="439"/>
      <c r="L196" s="61">
        <v>7029730.6699999999</v>
      </c>
      <c r="M196" s="61"/>
      <c r="N196" s="61"/>
      <c r="O196" s="61"/>
      <c r="BR196" s="41"/>
      <c r="BS196" s="2" t="s">
        <v>5632</v>
      </c>
      <c r="BT196" s="41"/>
    </row>
    <row r="197" spans="1:73" s="3" customFormat="1" ht="15" x14ac:dyDescent="0.25">
      <c r="A197" s="437" t="s">
        <v>1003</v>
      </c>
      <c r="B197" s="438"/>
      <c r="C197" s="438"/>
      <c r="D197" s="438"/>
      <c r="E197" s="438"/>
      <c r="F197" s="438"/>
      <c r="G197" s="438"/>
      <c r="H197" s="438"/>
      <c r="I197" s="438"/>
      <c r="J197" s="438"/>
      <c r="K197" s="439"/>
      <c r="L197" s="61">
        <v>210891.92</v>
      </c>
      <c r="M197" s="61"/>
      <c r="N197" s="61"/>
      <c r="O197" s="61"/>
      <c r="BR197" s="41"/>
      <c r="BS197" s="2" t="s">
        <v>1003</v>
      </c>
      <c r="BT197" s="41"/>
    </row>
    <row r="198" spans="1:73" s="3" customFormat="1" ht="15" x14ac:dyDescent="0.25">
      <c r="A198" s="440" t="s">
        <v>1004</v>
      </c>
      <c r="B198" s="441"/>
      <c r="C198" s="441"/>
      <c r="D198" s="441"/>
      <c r="E198" s="441"/>
      <c r="F198" s="441"/>
      <c r="G198" s="441"/>
      <c r="H198" s="441"/>
      <c r="I198" s="441"/>
      <c r="J198" s="441"/>
      <c r="K198" s="442"/>
      <c r="L198" s="39">
        <v>7240622.5899999999</v>
      </c>
      <c r="M198" s="39"/>
      <c r="N198" s="39"/>
      <c r="O198" s="39"/>
      <c r="BR198" s="41"/>
      <c r="BT198" s="41" t="s">
        <v>1004</v>
      </c>
    </row>
    <row r="199" spans="1:73" s="3" customFormat="1" ht="15" x14ac:dyDescent="0.25">
      <c r="A199" s="437" t="s">
        <v>1005</v>
      </c>
      <c r="B199" s="438"/>
      <c r="C199" s="438"/>
      <c r="D199" s="438"/>
      <c r="E199" s="438"/>
      <c r="F199" s="438"/>
      <c r="G199" s="438"/>
      <c r="H199" s="438"/>
      <c r="I199" s="438"/>
      <c r="J199" s="438"/>
      <c r="K199" s="439"/>
      <c r="L199" s="61">
        <v>1448124.52</v>
      </c>
      <c r="M199" s="61"/>
      <c r="N199" s="61"/>
      <c r="O199" s="61"/>
      <c r="BR199" s="41"/>
      <c r="BS199" s="2" t="s">
        <v>1005</v>
      </c>
      <c r="BT199" s="41"/>
    </row>
    <row r="200" spans="1:73" s="3" customFormat="1" ht="15" x14ac:dyDescent="0.25">
      <c r="A200" s="440" t="s">
        <v>1006</v>
      </c>
      <c r="B200" s="441"/>
      <c r="C200" s="441"/>
      <c r="D200" s="441"/>
      <c r="E200" s="441"/>
      <c r="F200" s="441"/>
      <c r="G200" s="441"/>
      <c r="H200" s="441"/>
      <c r="I200" s="441"/>
      <c r="J200" s="441"/>
      <c r="K200" s="442"/>
      <c r="L200" s="39">
        <v>8688747.1099999994</v>
      </c>
      <c r="M200" s="39"/>
      <c r="N200" s="39"/>
      <c r="O200" s="39"/>
      <c r="BR200" s="41"/>
      <c r="BT200" s="41"/>
      <c r="BU200" s="41" t="s">
        <v>1006</v>
      </c>
    </row>
    <row r="201" spans="1:73" s="3" customFormat="1" ht="53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73" s="16" customFormat="1" ht="12.75" customHeight="1" x14ac:dyDescent="0.2">
      <c r="A202" s="444" t="s">
        <v>5633</v>
      </c>
      <c r="B202" s="444"/>
      <c r="C202" s="444"/>
      <c r="D202" s="444"/>
      <c r="E202" s="444"/>
      <c r="F202" s="444"/>
      <c r="G202" s="444"/>
      <c r="H202" s="444"/>
      <c r="I202" s="444"/>
      <c r="J202" s="444"/>
      <c r="K202" s="444"/>
      <c r="L202" s="444"/>
      <c r="M202" s="444"/>
      <c r="N202" s="444"/>
      <c r="O202" s="444"/>
      <c r="P202" s="62"/>
      <c r="Q202" s="62"/>
      <c r="R202" s="62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</row>
    <row r="203" spans="1:73" s="16" customFormat="1" ht="12.75" customHeight="1" x14ac:dyDescent="0.2">
      <c r="A203" s="443" t="s">
        <v>1008</v>
      </c>
      <c r="B203" s="443"/>
      <c r="C203" s="443"/>
      <c r="D203" s="443"/>
      <c r="E203" s="443"/>
      <c r="F203" s="443"/>
      <c r="G203" s="443"/>
      <c r="H203" s="443"/>
      <c r="I203" s="443"/>
      <c r="J203" s="443"/>
      <c r="K203" s="443"/>
      <c r="L203" s="443"/>
      <c r="M203" s="443"/>
      <c r="N203" s="443"/>
      <c r="O203" s="443"/>
      <c r="P203" s="63"/>
      <c r="Q203" s="63"/>
      <c r="R203" s="63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</row>
    <row r="204" spans="1:73" s="16" customFormat="1" ht="13.5" customHeight="1" x14ac:dyDescent="0.25">
      <c r="A204" s="14"/>
      <c r="B204" s="14"/>
      <c r="C204" s="14"/>
      <c r="D204" s="14"/>
      <c r="E204" s="14"/>
      <c r="F204" s="14"/>
      <c r="G204" s="14"/>
      <c r="H204" s="64"/>
      <c r="I204" s="10"/>
      <c r="J204" s="10"/>
      <c r="K204" s="10"/>
      <c r="L204" s="10"/>
      <c r="M204" s="14"/>
      <c r="N204" s="14"/>
      <c r="O204" s="14"/>
      <c r="P204" s="3"/>
      <c r="Q204" s="3"/>
      <c r="R204" s="3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</row>
    <row r="205" spans="1:73" s="16" customFormat="1" ht="12.75" customHeight="1" x14ac:dyDescent="0.2">
      <c r="A205" s="444" t="s">
        <v>1259</v>
      </c>
      <c r="B205" s="444"/>
      <c r="C205" s="444"/>
      <c r="D205" s="444"/>
      <c r="E205" s="444"/>
      <c r="F205" s="444"/>
      <c r="G205" s="444"/>
      <c r="H205" s="444"/>
      <c r="I205" s="444"/>
      <c r="J205" s="444"/>
      <c r="K205" s="444"/>
      <c r="L205" s="444"/>
      <c r="M205" s="444"/>
      <c r="N205" s="444"/>
      <c r="O205" s="444"/>
      <c r="P205" s="62"/>
      <c r="Q205" s="62"/>
      <c r="R205" s="62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</row>
    <row r="206" spans="1:73" s="16" customFormat="1" ht="12.75" customHeight="1" x14ac:dyDescent="0.2">
      <c r="A206" s="443" t="s">
        <v>1008</v>
      </c>
      <c r="B206" s="443"/>
      <c r="C206" s="443"/>
      <c r="D206" s="443"/>
      <c r="E206" s="443"/>
      <c r="F206" s="443"/>
      <c r="G206" s="443"/>
      <c r="H206" s="443"/>
      <c r="I206" s="443"/>
      <c r="J206" s="443"/>
      <c r="K206" s="443"/>
      <c r="L206" s="443"/>
      <c r="M206" s="443"/>
      <c r="N206" s="443"/>
      <c r="O206" s="443"/>
      <c r="P206" s="63"/>
      <c r="Q206" s="63"/>
      <c r="R206" s="63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</row>
    <row r="207" spans="1:73" s="16" customFormat="1" ht="13.5" customHeight="1" x14ac:dyDescent="0.25">
      <c r="A207" s="14"/>
      <c r="B207" s="14"/>
      <c r="C207" s="14"/>
      <c r="D207" s="14"/>
      <c r="E207" s="14"/>
      <c r="F207" s="14"/>
      <c r="G207" s="14"/>
      <c r="H207" s="64"/>
      <c r="I207" s="10"/>
      <c r="J207" s="10"/>
      <c r="K207" s="10"/>
      <c r="L207" s="10"/>
      <c r="M207" s="14"/>
      <c r="N207" s="14"/>
      <c r="O207" s="14"/>
      <c r="P207" s="3"/>
      <c r="Q207" s="3"/>
      <c r="R207" s="3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</row>
    <row r="208" spans="1:73" s="3" customFormat="1" ht="15" x14ac:dyDescent="0.25">
      <c r="A208" s="4"/>
      <c r="B208" s="4"/>
      <c r="C208" s="4"/>
      <c r="D208" s="4"/>
      <c r="E208" s="4"/>
      <c r="F208" s="4"/>
      <c r="G208" s="4"/>
      <c r="H208" s="14"/>
      <c r="I208" s="65"/>
      <c r="J208" s="65"/>
      <c r="K208" s="65"/>
      <c r="L208" s="65"/>
      <c r="M208" s="4"/>
      <c r="N208" s="4"/>
      <c r="O208" s="4"/>
    </row>
  </sheetData>
  <mergeCells count="146">
    <mergeCell ref="A202:O202"/>
    <mergeCell ref="A203:O203"/>
    <mergeCell ref="A205:O205"/>
    <mergeCell ref="A206:O206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54:E54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40:E40"/>
    <mergeCell ref="C41:E41"/>
    <mergeCell ref="C42:E42"/>
    <mergeCell ref="C43:E43"/>
    <mergeCell ref="C44:E4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B218-5294-4146-B8FC-0E930AA08A58}">
  <sheetPr filterMode="1">
    <tabColor rgb="FFFFFF00"/>
    <pageSetUpPr fitToPage="1"/>
  </sheetPr>
  <dimension ref="A1:CQ512"/>
  <sheetViews>
    <sheetView topLeftCell="A118" workbookViewId="0">
      <selection activeCell="Y28" sqref="Y28"/>
    </sheetView>
  </sheetViews>
  <sheetFormatPr defaultColWidth="9.140625" defaultRowHeight="11.25" customHeight="1" outlineLevelCol="1" x14ac:dyDescent="0.2"/>
  <cols>
    <col min="1" max="1" width="9" style="213" customWidth="1"/>
    <col min="2" max="2" width="20.140625" style="213" customWidth="1"/>
    <col min="3" max="4" width="10.42578125" style="213" customWidth="1"/>
    <col min="5" max="5" width="13.28515625" style="213" customWidth="1"/>
    <col min="6" max="6" width="10.7109375" style="213" customWidth="1"/>
    <col min="7" max="7" width="10.7109375" style="241" customWidth="1"/>
    <col min="8" max="11" width="10.7109375" style="213" hidden="1" customWidth="1"/>
    <col min="12" max="12" width="12.85546875" style="213" hidden="1" customWidth="1"/>
    <col min="13" max="15" width="10.7109375" style="213" hidden="1" customWidth="1"/>
    <col min="16" max="20" width="10.7109375" style="213" hidden="1" customWidth="1" outlineLevel="1"/>
    <col min="21" max="21" width="11.85546875" style="213" hidden="1" customWidth="1" collapsed="1"/>
    <col min="22" max="22" width="12.42578125" style="214" bestFit="1" customWidth="1"/>
    <col min="23" max="23" width="10.7109375" style="215" customWidth="1"/>
    <col min="24" max="24" width="12.5703125" style="216" customWidth="1"/>
    <col min="25" max="25" width="15.7109375" style="217" customWidth="1"/>
    <col min="26" max="26" width="10.7109375" style="213" customWidth="1"/>
    <col min="27" max="27" width="55.7109375" style="128" hidden="1" customWidth="1"/>
    <col min="28" max="57" width="172.5703125" style="128" hidden="1" customWidth="1"/>
    <col min="58" max="67" width="109.28515625" style="128" hidden="1" customWidth="1"/>
    <col min="68" max="68" width="172.5703125" style="128" hidden="1" customWidth="1"/>
    <col min="69" max="69" width="34.140625" style="128" hidden="1" customWidth="1"/>
    <col min="70" max="73" width="127.5703125" style="128" hidden="1" customWidth="1"/>
    <col min="74" max="16384" width="9.140625" style="213"/>
  </cols>
  <sheetData>
    <row r="1" spans="1:57" s="122" customFormat="1" ht="18.75" x14ac:dyDescent="0.25">
      <c r="A1" s="119"/>
      <c r="B1" s="119"/>
      <c r="C1" s="119"/>
      <c r="D1" s="119"/>
      <c r="E1" s="119"/>
      <c r="F1" s="119"/>
      <c r="G1" s="120"/>
      <c r="H1" s="119"/>
      <c r="I1" s="119"/>
      <c r="J1" s="119"/>
      <c r="K1" s="119"/>
      <c r="L1" s="119"/>
      <c r="M1" s="119"/>
      <c r="N1" s="121"/>
      <c r="O1" s="119"/>
      <c r="V1" s="123"/>
      <c r="W1" s="124"/>
      <c r="X1" s="125"/>
      <c r="Y1" s="126"/>
    </row>
    <row r="2" spans="1:57" s="122" customFormat="1" ht="11.25" customHeight="1" x14ac:dyDescent="0.25">
      <c r="A2" s="400" t="s">
        <v>0</v>
      </c>
      <c r="B2" s="400"/>
      <c r="C2" s="400"/>
      <c r="D2" s="127"/>
      <c r="E2" s="119"/>
      <c r="F2" s="119"/>
      <c r="G2" s="120"/>
      <c r="H2" s="119"/>
      <c r="I2" s="119"/>
      <c r="J2" s="119"/>
      <c r="K2" s="119"/>
      <c r="L2" s="400" t="s">
        <v>1</v>
      </c>
      <c r="M2" s="400"/>
      <c r="N2" s="400"/>
      <c r="O2" s="400"/>
      <c r="V2" s="123"/>
      <c r="W2" s="124"/>
      <c r="X2" s="125"/>
      <c r="Y2" s="126"/>
    </row>
    <row r="3" spans="1:57" s="122" customFormat="1" ht="11.25" customHeight="1" x14ac:dyDescent="0.25">
      <c r="A3" s="401"/>
      <c r="B3" s="401"/>
      <c r="C3" s="401"/>
      <c r="D3" s="401"/>
      <c r="E3" s="119"/>
      <c r="F3" s="119"/>
      <c r="G3" s="120"/>
      <c r="H3" s="119"/>
      <c r="I3" s="119"/>
      <c r="J3" s="119"/>
      <c r="K3" s="402"/>
      <c r="L3" s="402"/>
      <c r="M3" s="402"/>
      <c r="N3" s="402"/>
      <c r="O3" s="402"/>
      <c r="V3" s="123"/>
      <c r="W3" s="124"/>
      <c r="X3" s="125"/>
      <c r="Y3" s="126"/>
    </row>
    <row r="4" spans="1:57" s="122" customFormat="1" ht="18.75" x14ac:dyDescent="0.25">
      <c r="A4" s="403"/>
      <c r="B4" s="403"/>
      <c r="C4" s="403"/>
      <c r="D4" s="403"/>
      <c r="E4" s="119"/>
      <c r="F4" s="119"/>
      <c r="G4" s="120"/>
      <c r="H4" s="119"/>
      <c r="I4" s="119"/>
      <c r="J4" s="119"/>
      <c r="K4" s="403"/>
      <c r="L4" s="403"/>
      <c r="M4" s="403"/>
      <c r="N4" s="403"/>
      <c r="O4" s="403"/>
      <c r="V4" s="123"/>
      <c r="W4" s="124"/>
      <c r="X4" s="125"/>
      <c r="Y4" s="126"/>
      <c r="AA4" s="128" t="s">
        <v>2</v>
      </c>
    </row>
    <row r="5" spans="1:57" s="122" customFormat="1" ht="11.25" customHeight="1" x14ac:dyDescent="0.25">
      <c r="A5" s="129"/>
      <c r="B5" s="130"/>
      <c r="C5" s="131"/>
      <c r="D5" s="131"/>
      <c r="E5" s="119"/>
      <c r="F5" s="119"/>
      <c r="G5" s="120"/>
      <c r="H5" s="119"/>
      <c r="I5" s="119"/>
      <c r="J5" s="119"/>
      <c r="K5" s="129"/>
      <c r="L5" s="129"/>
      <c r="M5" s="129"/>
      <c r="N5" s="129"/>
      <c r="O5" s="130"/>
      <c r="V5" s="123"/>
      <c r="W5" s="124"/>
      <c r="X5" s="125"/>
      <c r="Y5" s="126"/>
    </row>
    <row r="6" spans="1:57" s="122" customFormat="1" ht="11.25" customHeight="1" x14ac:dyDescent="0.25">
      <c r="A6" s="119" t="s">
        <v>3</v>
      </c>
      <c r="B6" s="132"/>
      <c r="C6" s="132"/>
      <c r="D6" s="132"/>
      <c r="E6" s="119"/>
      <c r="F6" s="119"/>
      <c r="G6" s="120"/>
      <c r="H6" s="119"/>
      <c r="I6" s="119"/>
      <c r="J6" s="119"/>
      <c r="K6" s="119"/>
      <c r="L6" s="119"/>
      <c r="M6" s="132"/>
      <c r="N6" s="132"/>
      <c r="O6" s="133" t="s">
        <v>3</v>
      </c>
      <c r="V6" s="123"/>
      <c r="W6" s="124"/>
      <c r="X6" s="125"/>
      <c r="Y6" s="126"/>
    </row>
    <row r="7" spans="1:57" s="122" customFormat="1" ht="11.25" customHeight="1" x14ac:dyDescent="0.25">
      <c r="A7" s="119"/>
      <c r="B7" s="119"/>
      <c r="C7" s="119"/>
      <c r="D7" s="119"/>
      <c r="E7" s="119"/>
      <c r="F7" s="119"/>
      <c r="G7" s="120"/>
      <c r="H7" s="119"/>
      <c r="I7" s="119"/>
      <c r="J7" s="121"/>
      <c r="K7" s="119"/>
      <c r="L7" s="119"/>
      <c r="M7" s="119"/>
      <c r="N7" s="119"/>
      <c r="O7" s="119"/>
      <c r="V7" s="123"/>
      <c r="W7" s="124"/>
      <c r="X7" s="125"/>
      <c r="Y7" s="126"/>
    </row>
    <row r="8" spans="1:57" s="122" customFormat="1" ht="18.75" x14ac:dyDescent="0.25">
      <c r="A8" s="397" t="s">
        <v>1260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V8" s="123"/>
      <c r="W8" s="124"/>
      <c r="X8" s="125"/>
      <c r="Y8" s="126"/>
      <c r="AB8" s="134" t="s">
        <v>1260</v>
      </c>
      <c r="AC8" s="134" t="s">
        <v>2</v>
      </c>
      <c r="AD8" s="134" t="s">
        <v>2</v>
      </c>
      <c r="AE8" s="134" t="s">
        <v>2</v>
      </c>
      <c r="AF8" s="134" t="s">
        <v>2</v>
      </c>
      <c r="AG8" s="134" t="s">
        <v>2</v>
      </c>
      <c r="AH8" s="134" t="s">
        <v>2</v>
      </c>
      <c r="AI8" s="134" t="s">
        <v>2</v>
      </c>
      <c r="AJ8" s="134" t="s">
        <v>2</v>
      </c>
      <c r="AK8" s="134" t="s">
        <v>2</v>
      </c>
      <c r="AL8" s="134" t="s">
        <v>2</v>
      </c>
      <c r="AM8" s="134" t="s">
        <v>2</v>
      </c>
      <c r="AN8" s="134" t="s">
        <v>2</v>
      </c>
      <c r="AO8" s="134" t="s">
        <v>2</v>
      </c>
      <c r="AP8" s="134" t="s">
        <v>2</v>
      </c>
    </row>
    <row r="9" spans="1:57" s="122" customFormat="1" ht="18.75" x14ac:dyDescent="0.25">
      <c r="A9" s="398" t="s">
        <v>4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V9" s="123"/>
      <c r="W9" s="124"/>
      <c r="X9" s="125"/>
      <c r="Y9" s="126"/>
    </row>
    <row r="10" spans="1:57" s="122" customFormat="1" ht="18.75" x14ac:dyDescent="0.25">
      <c r="A10" s="135"/>
      <c r="B10" s="135"/>
      <c r="C10" s="135"/>
      <c r="D10" s="135"/>
      <c r="E10" s="135"/>
      <c r="F10" s="135"/>
      <c r="G10" s="136"/>
      <c r="H10" s="135"/>
      <c r="I10" s="135"/>
      <c r="J10" s="135"/>
      <c r="K10" s="135"/>
      <c r="L10" s="135"/>
      <c r="M10" s="135"/>
      <c r="N10" s="135"/>
      <c r="O10" s="119"/>
      <c r="V10" s="123"/>
      <c r="W10" s="124"/>
      <c r="X10" s="125"/>
      <c r="Y10" s="126"/>
    </row>
    <row r="11" spans="1:57" s="122" customFormat="1" ht="28.5" customHeight="1" x14ac:dyDescent="0.25">
      <c r="A11" s="399" t="s">
        <v>3082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V11" s="123"/>
      <c r="W11" s="124"/>
      <c r="X11" s="125"/>
      <c r="Y11" s="126"/>
    </row>
    <row r="12" spans="1:57" s="122" customFormat="1" ht="21" customHeight="1" x14ac:dyDescent="0.25">
      <c r="A12" s="398" t="s">
        <v>6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V12" s="123"/>
      <c r="W12" s="124"/>
      <c r="X12" s="125"/>
      <c r="Y12" s="126"/>
    </row>
    <row r="13" spans="1:57" s="122" customFormat="1" ht="18.75" x14ac:dyDescent="0.25">
      <c r="A13" s="397" t="s">
        <v>3083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V13" s="123"/>
      <c r="W13" s="124"/>
      <c r="X13" s="125"/>
      <c r="Y13" s="126"/>
      <c r="AQ13" s="134" t="s">
        <v>3083</v>
      </c>
      <c r="AR13" s="134" t="s">
        <v>2</v>
      </c>
      <c r="AS13" s="134" t="s">
        <v>2</v>
      </c>
      <c r="AT13" s="134" t="s">
        <v>2</v>
      </c>
      <c r="AU13" s="134" t="s">
        <v>2</v>
      </c>
      <c r="AV13" s="134" t="s">
        <v>2</v>
      </c>
      <c r="AW13" s="134" t="s">
        <v>2</v>
      </c>
      <c r="AX13" s="134" t="s">
        <v>2</v>
      </c>
      <c r="AY13" s="134" t="s">
        <v>2</v>
      </c>
      <c r="AZ13" s="134" t="s">
        <v>2</v>
      </c>
      <c r="BA13" s="134" t="s">
        <v>2</v>
      </c>
      <c r="BB13" s="134" t="s">
        <v>2</v>
      </c>
      <c r="BC13" s="134" t="s">
        <v>2</v>
      </c>
      <c r="BD13" s="134" t="s">
        <v>2</v>
      </c>
      <c r="BE13" s="134" t="s">
        <v>2</v>
      </c>
    </row>
    <row r="14" spans="1:57" s="122" customFormat="1" ht="15.75" customHeight="1" x14ac:dyDescent="0.25">
      <c r="A14" s="398" t="s">
        <v>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V14" s="123"/>
      <c r="W14" s="124"/>
      <c r="X14" s="125"/>
      <c r="Y14" s="126"/>
    </row>
    <row r="15" spans="1:57" s="122" customFormat="1" ht="30.75" customHeight="1" x14ac:dyDescent="0.25">
      <c r="A15" s="119"/>
      <c r="B15" s="137" t="s">
        <v>9</v>
      </c>
      <c r="C15" s="389" t="s">
        <v>2593</v>
      </c>
      <c r="D15" s="389"/>
      <c r="E15" s="389"/>
      <c r="F15" s="389"/>
      <c r="G15" s="389"/>
      <c r="H15" s="138"/>
      <c r="I15" s="138"/>
      <c r="J15" s="138"/>
      <c r="K15" s="138"/>
      <c r="L15" s="138"/>
      <c r="M15" s="138"/>
      <c r="N15" s="138"/>
      <c r="O15" s="138"/>
      <c r="V15" s="123"/>
      <c r="W15" s="124"/>
      <c r="X15" s="125"/>
      <c r="Y15" s="126"/>
    </row>
    <row r="16" spans="1:57" s="122" customFormat="1" ht="12.75" customHeight="1" x14ac:dyDescent="0.25">
      <c r="B16" s="139" t="s">
        <v>11</v>
      </c>
      <c r="C16" s="139"/>
      <c r="D16" s="140"/>
      <c r="E16" s="141">
        <v>94319.164999999994</v>
      </c>
      <c r="F16" s="148" t="s">
        <v>12</v>
      </c>
      <c r="G16" s="153"/>
      <c r="H16" s="139"/>
      <c r="I16" s="139"/>
      <c r="J16" s="139"/>
      <c r="K16" s="139"/>
      <c r="L16" s="139"/>
      <c r="M16" s="143"/>
      <c r="N16" s="143"/>
      <c r="O16" s="139"/>
      <c r="V16" s="123"/>
      <c r="W16" s="124"/>
      <c r="X16" s="125"/>
      <c r="Y16" s="126"/>
    </row>
    <row r="17" spans="1:69" s="122" customFormat="1" ht="12.75" customHeight="1" x14ac:dyDescent="0.25">
      <c r="B17" s="139" t="s">
        <v>13</v>
      </c>
      <c r="D17" s="140"/>
      <c r="E17" s="141">
        <v>60064.178999999996</v>
      </c>
      <c r="F17" s="148" t="s">
        <v>12</v>
      </c>
      <c r="G17" s="153"/>
      <c r="H17" s="139"/>
      <c r="I17" s="139"/>
      <c r="J17" s="139"/>
      <c r="K17" s="139"/>
      <c r="L17" s="139"/>
      <c r="M17" s="143"/>
      <c r="N17" s="143"/>
      <c r="O17" s="139"/>
      <c r="V17" s="123"/>
      <c r="W17" s="124"/>
      <c r="X17" s="125"/>
      <c r="Y17" s="126"/>
    </row>
    <row r="18" spans="1:69" s="122" customFormat="1" ht="12.75" customHeight="1" x14ac:dyDescent="0.25">
      <c r="B18" s="139" t="s">
        <v>14</v>
      </c>
      <c r="D18" s="140"/>
      <c r="E18" s="141">
        <v>4473.25</v>
      </c>
      <c r="F18" s="148" t="s">
        <v>12</v>
      </c>
      <c r="G18" s="153"/>
      <c r="H18" s="139"/>
      <c r="I18" s="139"/>
      <c r="J18" s="139"/>
      <c r="K18" s="139"/>
      <c r="L18" s="139"/>
      <c r="M18" s="143"/>
      <c r="N18" s="143"/>
      <c r="O18" s="139"/>
      <c r="V18" s="123"/>
      <c r="W18" s="124"/>
      <c r="X18" s="125"/>
      <c r="Y18" s="126"/>
    </row>
    <row r="19" spans="1:69" s="122" customFormat="1" ht="12.75" customHeight="1" x14ac:dyDescent="0.25">
      <c r="B19" s="139" t="s">
        <v>15</v>
      </c>
      <c r="D19" s="140"/>
      <c r="E19" s="141">
        <v>1559.3979999999999</v>
      </c>
      <c r="F19" s="148" t="s">
        <v>12</v>
      </c>
      <c r="G19" s="153"/>
      <c r="H19" s="139"/>
      <c r="I19" s="139"/>
      <c r="J19" s="139"/>
      <c r="K19" s="139"/>
      <c r="L19" s="139"/>
      <c r="M19" s="143"/>
      <c r="N19" s="143"/>
      <c r="O19" s="139"/>
      <c r="V19" s="123"/>
      <c r="W19" s="124"/>
      <c r="X19" s="125"/>
      <c r="Y19" s="126"/>
    </row>
    <row r="20" spans="1:69" s="122" customFormat="1" ht="12.75" customHeight="1" x14ac:dyDescent="0.25">
      <c r="B20" s="139" t="s">
        <v>16</v>
      </c>
      <c r="C20" s="139"/>
      <c r="D20" s="140"/>
      <c r="E20" s="141">
        <v>1710.009</v>
      </c>
      <c r="F20" s="148" t="s">
        <v>12</v>
      </c>
      <c r="G20" s="153"/>
      <c r="H20" s="139"/>
      <c r="J20" s="139"/>
      <c r="K20" s="139"/>
      <c r="L20" s="139"/>
      <c r="M20" s="144"/>
      <c r="N20" s="121"/>
      <c r="O20" s="145"/>
      <c r="V20" s="123"/>
      <c r="W20" s="124"/>
      <c r="X20" s="125"/>
      <c r="Y20" s="126"/>
    </row>
    <row r="21" spans="1:69" s="122" customFormat="1" ht="12.75" customHeight="1" x14ac:dyDescent="0.25">
      <c r="B21" s="139" t="s">
        <v>17</v>
      </c>
      <c r="C21" s="139"/>
      <c r="D21" s="146"/>
      <c r="E21" s="141">
        <v>4265.72</v>
      </c>
      <c r="F21" s="148" t="s">
        <v>18</v>
      </c>
      <c r="G21" s="153"/>
      <c r="H21" s="139"/>
      <c r="J21" s="139"/>
      <c r="K21" s="139"/>
      <c r="L21" s="139"/>
      <c r="M21" s="147"/>
      <c r="N21" s="147"/>
      <c r="O21" s="148"/>
      <c r="V21" s="123"/>
      <c r="W21" s="124"/>
      <c r="X21" s="125"/>
      <c r="Y21" s="126"/>
    </row>
    <row r="22" spans="1:69" s="122" customFormat="1" ht="18.75" x14ac:dyDescent="0.25">
      <c r="B22" s="139" t="s">
        <v>19</v>
      </c>
      <c r="C22" s="139"/>
      <c r="E22" s="144"/>
      <c r="F22" s="390" t="s">
        <v>1486</v>
      </c>
      <c r="G22" s="390"/>
      <c r="H22" s="390"/>
      <c r="I22" s="390"/>
      <c r="J22" s="390"/>
      <c r="K22" s="390"/>
      <c r="L22" s="390"/>
      <c r="M22" s="390"/>
      <c r="N22" s="390"/>
      <c r="O22" s="390"/>
      <c r="V22" s="123"/>
      <c r="W22" s="124"/>
      <c r="X22" s="125"/>
      <c r="Y22" s="126"/>
      <c r="BF22" s="149" t="s">
        <v>1486</v>
      </c>
      <c r="BG22" s="149" t="s">
        <v>2</v>
      </c>
      <c r="BH22" s="149" t="s">
        <v>2</v>
      </c>
      <c r="BI22" s="149" t="s">
        <v>2</v>
      </c>
      <c r="BJ22" s="149" t="s">
        <v>2</v>
      </c>
      <c r="BK22" s="149" t="s">
        <v>2</v>
      </c>
      <c r="BL22" s="149" t="s">
        <v>2</v>
      </c>
      <c r="BM22" s="149" t="s">
        <v>2</v>
      </c>
      <c r="BN22" s="149" t="s">
        <v>2</v>
      </c>
      <c r="BO22" s="149" t="s">
        <v>2</v>
      </c>
    </row>
    <row r="23" spans="1:69" s="122" customFormat="1" ht="12.75" customHeight="1" x14ac:dyDescent="0.25">
      <c r="A23" s="139"/>
      <c r="B23" s="139"/>
      <c r="D23" s="144"/>
      <c r="E23" s="145"/>
      <c r="F23" s="280"/>
      <c r="G23" s="150"/>
      <c r="H23" s="139"/>
      <c r="I23" s="139"/>
      <c r="J23" s="139"/>
      <c r="K23" s="139"/>
      <c r="L23" s="391"/>
      <c r="M23" s="391"/>
      <c r="N23" s="139"/>
      <c r="V23" s="123"/>
      <c r="W23" s="124"/>
      <c r="X23" s="125"/>
      <c r="Y23" s="126"/>
    </row>
    <row r="24" spans="1:69" s="122" customFormat="1" ht="18.75" x14ac:dyDescent="0.25">
      <c r="A24" s="152"/>
      <c r="G24" s="153"/>
      <c r="V24" s="123"/>
      <c r="W24" s="124"/>
      <c r="X24" s="125"/>
      <c r="Y24" s="126"/>
    </row>
    <row r="25" spans="1:69" s="122" customFormat="1" ht="36" customHeight="1" x14ac:dyDescent="0.25">
      <c r="A25" s="392" t="s">
        <v>20</v>
      </c>
      <c r="B25" s="392" t="s">
        <v>21</v>
      </c>
      <c r="C25" s="392" t="s">
        <v>22</v>
      </c>
      <c r="D25" s="392"/>
      <c r="E25" s="392"/>
      <c r="F25" s="384" t="s">
        <v>23</v>
      </c>
      <c r="G25" s="406" t="s">
        <v>24</v>
      </c>
      <c r="H25" s="381" t="s">
        <v>25</v>
      </c>
      <c r="I25" s="382"/>
      <c r="J25" s="383"/>
      <c r="K25" s="384" t="s">
        <v>26</v>
      </c>
      <c r="L25" s="381" t="s">
        <v>27</v>
      </c>
      <c r="M25" s="382"/>
      <c r="N25" s="382"/>
      <c r="O25" s="383"/>
      <c r="V25" s="123"/>
      <c r="W25" s="124"/>
      <c r="X25" s="125"/>
      <c r="Y25" s="126"/>
    </row>
    <row r="26" spans="1:69" s="122" customFormat="1" ht="36.75" customHeight="1" x14ac:dyDescent="0.25">
      <c r="A26" s="392"/>
      <c r="B26" s="392"/>
      <c r="C26" s="392"/>
      <c r="D26" s="392"/>
      <c r="E26" s="392"/>
      <c r="F26" s="404"/>
      <c r="G26" s="406"/>
      <c r="H26" s="154" t="s">
        <v>28</v>
      </c>
      <c r="I26" s="154" t="s">
        <v>29</v>
      </c>
      <c r="J26" s="384" t="s">
        <v>30</v>
      </c>
      <c r="K26" s="396"/>
      <c r="L26" s="386" t="s">
        <v>28</v>
      </c>
      <c r="M26" s="386" t="s">
        <v>31</v>
      </c>
      <c r="N26" s="154" t="s">
        <v>29</v>
      </c>
      <c r="O26" s="384" t="s">
        <v>30</v>
      </c>
      <c r="V26" s="123"/>
      <c r="W26" s="124"/>
      <c r="X26" s="125"/>
      <c r="Y26" s="126"/>
    </row>
    <row r="27" spans="1:69" s="122" customFormat="1" ht="56.25" x14ac:dyDescent="0.25">
      <c r="A27" s="392"/>
      <c r="B27" s="392"/>
      <c r="C27" s="392"/>
      <c r="D27" s="392"/>
      <c r="E27" s="392"/>
      <c r="F27" s="405"/>
      <c r="G27" s="406"/>
      <c r="H27" s="154" t="s">
        <v>32</v>
      </c>
      <c r="I27" s="155" t="s">
        <v>33</v>
      </c>
      <c r="J27" s="385"/>
      <c r="K27" s="385"/>
      <c r="L27" s="387"/>
      <c r="M27" s="387"/>
      <c r="N27" s="155" t="s">
        <v>33</v>
      </c>
      <c r="O27" s="385"/>
      <c r="P27" s="156" t="s">
        <v>5722</v>
      </c>
      <c r="Q27" s="156" t="s">
        <v>5723</v>
      </c>
      <c r="R27" s="156" t="s">
        <v>5724</v>
      </c>
      <c r="S27" s="156" t="s">
        <v>5725</v>
      </c>
      <c r="T27" s="156" t="s">
        <v>5726</v>
      </c>
      <c r="U27" s="156" t="s">
        <v>5727</v>
      </c>
      <c r="V27" s="157" t="s">
        <v>5728</v>
      </c>
      <c r="W27" s="158" t="s">
        <v>5729</v>
      </c>
      <c r="X27" s="156" t="s">
        <v>5730</v>
      </c>
      <c r="Y27" s="159" t="s">
        <v>5739</v>
      </c>
    </row>
    <row r="28" spans="1:69" s="122" customFormat="1" ht="18.75" x14ac:dyDescent="0.25">
      <c r="A28" s="160">
        <v>1</v>
      </c>
      <c r="B28" s="160">
        <v>2</v>
      </c>
      <c r="C28" s="388">
        <v>3</v>
      </c>
      <c r="D28" s="388"/>
      <c r="E28" s="388"/>
      <c r="F28" s="162">
        <v>4</v>
      </c>
      <c r="G28" s="281">
        <v>5</v>
      </c>
      <c r="H28" s="162">
        <v>6</v>
      </c>
      <c r="I28" s="160">
        <v>7</v>
      </c>
      <c r="J28" s="162">
        <v>8</v>
      </c>
      <c r="K28" s="160">
        <v>9</v>
      </c>
      <c r="L28" s="162">
        <v>10</v>
      </c>
      <c r="M28" s="160">
        <v>11</v>
      </c>
      <c r="N28" s="162">
        <v>12</v>
      </c>
      <c r="O28" s="160">
        <v>13</v>
      </c>
      <c r="P28" s="163"/>
      <c r="Q28" s="163"/>
      <c r="R28" s="163"/>
      <c r="S28" s="163"/>
      <c r="T28" s="163"/>
      <c r="U28" s="163"/>
      <c r="V28" s="164"/>
      <c r="W28" s="165"/>
      <c r="X28" s="125"/>
      <c r="Y28" s="126"/>
    </row>
    <row r="29" spans="1:69" s="122" customFormat="1" ht="18.75" hidden="1" x14ac:dyDescent="0.25">
      <c r="A29" s="371" t="s">
        <v>1264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3"/>
      <c r="P29" s="163"/>
      <c r="Q29" s="163"/>
      <c r="R29" s="163"/>
      <c r="S29" s="163"/>
      <c r="T29" s="163"/>
      <c r="U29" s="163"/>
      <c r="V29" s="123"/>
      <c r="W29" s="124"/>
      <c r="X29" s="125"/>
      <c r="Y29" s="126"/>
      <c r="BP29" s="166" t="s">
        <v>1264</v>
      </c>
    </row>
    <row r="30" spans="1:69" s="122" customFormat="1" ht="67.5" hidden="1" x14ac:dyDescent="0.25">
      <c r="A30" s="167" t="s">
        <v>36</v>
      </c>
      <c r="B30" s="168" t="s">
        <v>2594</v>
      </c>
      <c r="C30" s="370" t="s">
        <v>2595</v>
      </c>
      <c r="D30" s="370"/>
      <c r="E30" s="370"/>
      <c r="F30" s="167" t="s">
        <v>109</v>
      </c>
      <c r="G30" s="284">
        <v>1</v>
      </c>
      <c r="H30" s="171" t="s">
        <v>2596</v>
      </c>
      <c r="I30" s="171" t="s">
        <v>2597</v>
      </c>
      <c r="J30" s="171">
        <v>317.3</v>
      </c>
      <c r="K30" s="172" t="s">
        <v>42</v>
      </c>
      <c r="L30" s="171">
        <v>6544.38</v>
      </c>
      <c r="M30" s="171">
        <v>2269.9299999999998</v>
      </c>
      <c r="N30" s="173" t="s">
        <v>2598</v>
      </c>
      <c r="O30" s="171">
        <v>2716.09</v>
      </c>
      <c r="P30" s="163">
        <v>1.052</v>
      </c>
      <c r="Q30" s="163">
        <v>1.0209999999999999</v>
      </c>
      <c r="R30" s="163">
        <v>1.0349999999999999</v>
      </c>
      <c r="S30" s="163">
        <v>1.0249999999999999</v>
      </c>
      <c r="T30" s="163">
        <v>1.02</v>
      </c>
      <c r="U30" s="163">
        <v>1.03</v>
      </c>
      <c r="V30" s="123">
        <f>O30*P30*Q30*R30*S30*T30*U30</f>
        <v>3251.5261425876729</v>
      </c>
      <c r="W30" s="124">
        <v>1.2</v>
      </c>
      <c r="X30" s="125">
        <f>V30*W30</f>
        <v>3901.8313711052074</v>
      </c>
      <c r="Y30" s="126">
        <f>X30/G30</f>
        <v>3901.8313711052074</v>
      </c>
      <c r="BP30" s="166"/>
      <c r="BQ30" s="174" t="s">
        <v>2595</v>
      </c>
    </row>
    <row r="31" spans="1:69" s="122" customFormat="1" ht="18.75" hidden="1" x14ac:dyDescent="0.25">
      <c r="A31" s="181"/>
      <c r="B31" s="182"/>
      <c r="C31" s="182"/>
      <c r="D31" s="182"/>
      <c r="E31" s="183" t="s">
        <v>2599</v>
      </c>
      <c r="F31" s="183"/>
      <c r="G31" s="283"/>
      <c r="H31" s="186"/>
      <c r="I31" s="140"/>
      <c r="J31" s="140"/>
      <c r="K31" s="140"/>
      <c r="L31" s="187">
        <v>2454.66</v>
      </c>
      <c r="M31" s="188"/>
      <c r="N31" s="188"/>
      <c r="O31" s="189"/>
      <c r="P31" s="163"/>
      <c r="Q31" s="163"/>
      <c r="R31" s="163"/>
      <c r="S31" s="163"/>
      <c r="T31" s="163"/>
      <c r="U31" s="163"/>
      <c r="V31" s="123"/>
      <c r="W31" s="124"/>
      <c r="X31" s="125"/>
      <c r="Y31" s="126"/>
      <c r="BP31" s="166"/>
      <c r="BQ31" s="174"/>
    </row>
    <row r="32" spans="1:69" s="122" customFormat="1" ht="18.75" hidden="1" x14ac:dyDescent="0.25">
      <c r="A32" s="181"/>
      <c r="B32" s="182"/>
      <c r="C32" s="182"/>
      <c r="D32" s="182"/>
      <c r="E32" s="183" t="s">
        <v>2600</v>
      </c>
      <c r="F32" s="183"/>
      <c r="G32" s="283"/>
      <c r="H32" s="186"/>
      <c r="I32" s="140"/>
      <c r="J32" s="140"/>
      <c r="K32" s="140"/>
      <c r="L32" s="187">
        <v>1290.5999999999999</v>
      </c>
      <c r="M32" s="188"/>
      <c r="N32" s="188"/>
      <c r="O32" s="189"/>
      <c r="P32" s="163"/>
      <c r="Q32" s="163"/>
      <c r="R32" s="163"/>
      <c r="S32" s="163"/>
      <c r="T32" s="163"/>
      <c r="U32" s="163"/>
      <c r="V32" s="123"/>
      <c r="W32" s="124"/>
      <c r="X32" s="125"/>
      <c r="Y32" s="126"/>
      <c r="BP32" s="166"/>
      <c r="BQ32" s="174"/>
    </row>
    <row r="33" spans="1:69" s="122" customFormat="1" ht="18.75" hidden="1" x14ac:dyDescent="0.25">
      <c r="A33" s="181"/>
      <c r="B33" s="182"/>
      <c r="C33" s="182"/>
      <c r="D33" s="182"/>
      <c r="E33" s="183" t="s">
        <v>47</v>
      </c>
      <c r="F33" s="183"/>
      <c r="G33" s="283"/>
      <c r="H33" s="186"/>
      <c r="I33" s="140"/>
      <c r="J33" s="140"/>
      <c r="K33" s="140"/>
      <c r="L33" s="187">
        <v>10289.64</v>
      </c>
      <c r="M33" s="188"/>
      <c r="N33" s="188"/>
      <c r="O33" s="189"/>
      <c r="P33" s="163"/>
      <c r="Q33" s="163"/>
      <c r="R33" s="163"/>
      <c r="S33" s="163"/>
      <c r="T33" s="163"/>
      <c r="U33" s="163"/>
      <c r="V33" s="123"/>
      <c r="W33" s="124"/>
      <c r="X33" s="125"/>
      <c r="Y33" s="126"/>
      <c r="BP33" s="166"/>
      <c r="BQ33" s="174"/>
    </row>
    <row r="34" spans="1:69" s="122" customFormat="1" ht="45" x14ac:dyDescent="0.25">
      <c r="A34" s="190" t="s">
        <v>48</v>
      </c>
      <c r="B34" s="191" t="s">
        <v>1488</v>
      </c>
      <c r="C34" s="374" t="s">
        <v>1489</v>
      </c>
      <c r="D34" s="374"/>
      <c r="E34" s="374"/>
      <c r="F34" s="190" t="s">
        <v>2406</v>
      </c>
      <c r="G34" s="286">
        <v>1</v>
      </c>
      <c r="H34" s="194"/>
      <c r="I34" s="194"/>
      <c r="J34" s="194"/>
      <c r="K34" s="195" t="s">
        <v>52</v>
      </c>
      <c r="L34" s="194"/>
      <c r="M34" s="194"/>
      <c r="N34" s="196"/>
      <c r="O34" s="194"/>
      <c r="P34" s="197"/>
      <c r="Q34" s="197"/>
      <c r="R34" s="197"/>
      <c r="S34" s="197"/>
      <c r="T34" s="197"/>
      <c r="U34" s="197"/>
      <c r="V34" s="198"/>
      <c r="W34" s="199"/>
      <c r="X34" s="200"/>
      <c r="Y34" s="126"/>
      <c r="BP34" s="166"/>
      <c r="BQ34" s="174" t="s">
        <v>1489</v>
      </c>
    </row>
    <row r="35" spans="1:69" s="122" customFormat="1" ht="45.75" x14ac:dyDescent="0.25">
      <c r="A35" s="190" t="s">
        <v>1279</v>
      </c>
      <c r="B35" s="191" t="s">
        <v>3084</v>
      </c>
      <c r="C35" s="374" t="s">
        <v>2601</v>
      </c>
      <c r="D35" s="374"/>
      <c r="E35" s="374"/>
      <c r="F35" s="190" t="s">
        <v>2406</v>
      </c>
      <c r="G35" s="286">
        <v>1</v>
      </c>
      <c r="H35" s="194"/>
      <c r="I35" s="194"/>
      <c r="J35" s="194"/>
      <c r="K35" s="195" t="s">
        <v>52</v>
      </c>
      <c r="L35" s="194"/>
      <c r="M35" s="194"/>
      <c r="N35" s="196"/>
      <c r="O35" s="194"/>
      <c r="P35" s="197"/>
      <c r="Q35" s="197"/>
      <c r="R35" s="197"/>
      <c r="S35" s="197"/>
      <c r="T35" s="197"/>
      <c r="U35" s="197"/>
      <c r="V35" s="198"/>
      <c r="W35" s="199"/>
      <c r="X35" s="200"/>
      <c r="Y35" s="126"/>
      <c r="BP35" s="166"/>
      <c r="BQ35" s="174" t="s">
        <v>2601</v>
      </c>
    </row>
    <row r="36" spans="1:69" s="122" customFormat="1" ht="67.5" hidden="1" x14ac:dyDescent="0.25">
      <c r="A36" s="167" t="s">
        <v>63</v>
      </c>
      <c r="B36" s="168" t="s">
        <v>2037</v>
      </c>
      <c r="C36" s="370" t="s">
        <v>2038</v>
      </c>
      <c r="D36" s="370"/>
      <c r="E36" s="370"/>
      <c r="F36" s="167" t="s">
        <v>109</v>
      </c>
      <c r="G36" s="284">
        <v>2</v>
      </c>
      <c r="H36" s="171" t="s">
        <v>2039</v>
      </c>
      <c r="I36" s="171" t="s">
        <v>2040</v>
      </c>
      <c r="J36" s="171">
        <v>43.72</v>
      </c>
      <c r="K36" s="172" t="s">
        <v>42</v>
      </c>
      <c r="L36" s="171">
        <v>3596.43</v>
      </c>
      <c r="M36" s="171">
        <v>2659.35</v>
      </c>
      <c r="N36" s="173" t="s">
        <v>2602</v>
      </c>
      <c r="O36" s="171">
        <v>748.49</v>
      </c>
      <c r="P36" s="163">
        <v>1.052</v>
      </c>
      <c r="Q36" s="163">
        <v>1.0209999999999999</v>
      </c>
      <c r="R36" s="163">
        <v>1.0349999999999999</v>
      </c>
      <c r="S36" s="163">
        <v>1.0249999999999999</v>
      </c>
      <c r="T36" s="163">
        <v>1.02</v>
      </c>
      <c r="U36" s="163">
        <v>1.03</v>
      </c>
      <c r="V36" s="123">
        <f t="shared" ref="V36:V90" si="0">O36*P36*Q36*R36*S36*T36*U36</f>
        <v>896.04350462077753</v>
      </c>
      <c r="W36" s="124">
        <v>1.2</v>
      </c>
      <c r="X36" s="125">
        <f t="shared" ref="X36:X90" si="1">V36*W36</f>
        <v>1075.2522055449331</v>
      </c>
      <c r="Y36" s="126">
        <f t="shared" ref="Y36:Y90" si="2">X36/G36</f>
        <v>537.62610277246654</v>
      </c>
      <c r="BP36" s="166"/>
      <c r="BQ36" s="174" t="s">
        <v>2038</v>
      </c>
    </row>
    <row r="37" spans="1:69" s="122" customFormat="1" ht="18.75" hidden="1" x14ac:dyDescent="0.25">
      <c r="A37" s="175"/>
      <c r="B37" s="176"/>
      <c r="C37" s="177" t="s">
        <v>1608</v>
      </c>
      <c r="D37" s="178"/>
      <c r="E37" s="178"/>
      <c r="F37" s="178"/>
      <c r="G37" s="179"/>
      <c r="H37" s="178"/>
      <c r="I37" s="178"/>
      <c r="J37" s="178"/>
      <c r="K37" s="178"/>
      <c r="L37" s="178"/>
      <c r="M37" s="178"/>
      <c r="N37" s="178"/>
      <c r="O37" s="180"/>
      <c r="P37" s="163"/>
      <c r="Q37" s="163"/>
      <c r="R37" s="163"/>
      <c r="S37" s="163"/>
      <c r="T37" s="163"/>
      <c r="U37" s="163"/>
      <c r="V37" s="123"/>
      <c r="W37" s="124"/>
      <c r="X37" s="125"/>
      <c r="Y37" s="126"/>
      <c r="BP37" s="166"/>
      <c r="BQ37" s="174"/>
    </row>
    <row r="38" spans="1:69" s="122" customFormat="1" ht="18.75" hidden="1" x14ac:dyDescent="0.25">
      <c r="A38" s="181"/>
      <c r="B38" s="182"/>
      <c r="C38" s="182"/>
      <c r="D38" s="182"/>
      <c r="E38" s="183" t="s">
        <v>2603</v>
      </c>
      <c r="F38" s="183"/>
      <c r="G38" s="283"/>
      <c r="H38" s="186"/>
      <c r="I38" s="140"/>
      <c r="J38" s="140"/>
      <c r="K38" s="140"/>
      <c r="L38" s="187">
        <v>2616.77</v>
      </c>
      <c r="M38" s="188"/>
      <c r="N38" s="188"/>
      <c r="O38" s="189"/>
      <c r="P38" s="163"/>
      <c r="Q38" s="163"/>
      <c r="R38" s="163"/>
      <c r="S38" s="163"/>
      <c r="T38" s="163"/>
      <c r="U38" s="163"/>
      <c r="V38" s="123"/>
      <c r="W38" s="124"/>
      <c r="X38" s="125"/>
      <c r="Y38" s="126"/>
      <c r="BP38" s="166"/>
      <c r="BQ38" s="174"/>
    </row>
    <row r="39" spans="1:69" s="122" customFormat="1" ht="18.75" hidden="1" x14ac:dyDescent="0.25">
      <c r="A39" s="181"/>
      <c r="B39" s="182"/>
      <c r="C39" s="182"/>
      <c r="D39" s="182"/>
      <c r="E39" s="183" t="s">
        <v>2604</v>
      </c>
      <c r="F39" s="183"/>
      <c r="G39" s="283"/>
      <c r="H39" s="186"/>
      <c r="I39" s="140"/>
      <c r="J39" s="140"/>
      <c r="K39" s="140"/>
      <c r="L39" s="187">
        <v>1375.83</v>
      </c>
      <c r="M39" s="188"/>
      <c r="N39" s="188"/>
      <c r="O39" s="189"/>
      <c r="P39" s="163"/>
      <c r="Q39" s="163"/>
      <c r="R39" s="163"/>
      <c r="S39" s="163"/>
      <c r="T39" s="163"/>
      <c r="U39" s="163"/>
      <c r="V39" s="123"/>
      <c r="W39" s="124"/>
      <c r="X39" s="125"/>
      <c r="Y39" s="126"/>
      <c r="BP39" s="166"/>
      <c r="BQ39" s="174"/>
    </row>
    <row r="40" spans="1:69" s="122" customFormat="1" ht="18.75" hidden="1" x14ac:dyDescent="0.25">
      <c r="A40" s="181"/>
      <c r="B40" s="182"/>
      <c r="C40" s="182"/>
      <c r="D40" s="182"/>
      <c r="E40" s="183" t="s">
        <v>47</v>
      </c>
      <c r="F40" s="183"/>
      <c r="G40" s="283"/>
      <c r="H40" s="186"/>
      <c r="I40" s="140"/>
      <c r="J40" s="140"/>
      <c r="K40" s="140"/>
      <c r="L40" s="187">
        <v>7589.03</v>
      </c>
      <c r="M40" s="188"/>
      <c r="N40" s="188"/>
      <c r="O40" s="189"/>
      <c r="P40" s="163"/>
      <c r="Q40" s="163"/>
      <c r="R40" s="163"/>
      <c r="S40" s="163"/>
      <c r="T40" s="163"/>
      <c r="U40" s="163"/>
      <c r="V40" s="123"/>
      <c r="W40" s="124"/>
      <c r="X40" s="125"/>
      <c r="Y40" s="126"/>
      <c r="BP40" s="166"/>
      <c r="BQ40" s="174"/>
    </row>
    <row r="41" spans="1:69" s="122" customFormat="1" ht="45" x14ac:dyDescent="0.25">
      <c r="A41" s="190" t="s">
        <v>2045</v>
      </c>
      <c r="B41" s="191" t="s">
        <v>1490</v>
      </c>
      <c r="C41" s="374" t="s">
        <v>3085</v>
      </c>
      <c r="D41" s="374"/>
      <c r="E41" s="374"/>
      <c r="F41" s="190" t="s">
        <v>2406</v>
      </c>
      <c r="G41" s="286">
        <v>1</v>
      </c>
      <c r="H41" s="194"/>
      <c r="I41" s="194"/>
      <c r="J41" s="194"/>
      <c r="K41" s="195" t="s">
        <v>52</v>
      </c>
      <c r="L41" s="194"/>
      <c r="M41" s="194"/>
      <c r="N41" s="196"/>
      <c r="O41" s="194"/>
      <c r="P41" s="197"/>
      <c r="Q41" s="197"/>
      <c r="R41" s="197"/>
      <c r="S41" s="197"/>
      <c r="T41" s="197"/>
      <c r="U41" s="197"/>
      <c r="V41" s="198"/>
      <c r="W41" s="199"/>
      <c r="X41" s="200"/>
      <c r="Y41" s="126"/>
      <c r="BP41" s="166"/>
      <c r="BQ41" s="174" t="s">
        <v>3085</v>
      </c>
    </row>
    <row r="42" spans="1:69" s="122" customFormat="1" ht="45" x14ac:dyDescent="0.25">
      <c r="A42" s="190" t="s">
        <v>2046</v>
      </c>
      <c r="B42" s="191" t="s">
        <v>1490</v>
      </c>
      <c r="C42" s="374" t="s">
        <v>3086</v>
      </c>
      <c r="D42" s="374"/>
      <c r="E42" s="374"/>
      <c r="F42" s="190" t="s">
        <v>2406</v>
      </c>
      <c r="G42" s="286">
        <v>1</v>
      </c>
      <c r="H42" s="194"/>
      <c r="I42" s="194"/>
      <c r="J42" s="194"/>
      <c r="K42" s="195" t="s">
        <v>52</v>
      </c>
      <c r="L42" s="194"/>
      <c r="M42" s="194"/>
      <c r="N42" s="196"/>
      <c r="O42" s="194"/>
      <c r="P42" s="197"/>
      <c r="Q42" s="197"/>
      <c r="R42" s="197"/>
      <c r="S42" s="197"/>
      <c r="T42" s="197"/>
      <c r="U42" s="197"/>
      <c r="V42" s="198"/>
      <c r="W42" s="199"/>
      <c r="X42" s="200"/>
      <c r="Y42" s="126"/>
      <c r="BP42" s="166"/>
      <c r="BQ42" s="174" t="s">
        <v>3086</v>
      </c>
    </row>
    <row r="43" spans="1:69" s="122" customFormat="1" ht="67.5" hidden="1" x14ac:dyDescent="0.25">
      <c r="A43" s="167" t="s">
        <v>89</v>
      </c>
      <c r="B43" s="168" t="s">
        <v>132</v>
      </c>
      <c r="C43" s="370" t="s">
        <v>133</v>
      </c>
      <c r="D43" s="370"/>
      <c r="E43" s="370"/>
      <c r="F43" s="167" t="s">
        <v>109</v>
      </c>
      <c r="G43" s="284">
        <v>1</v>
      </c>
      <c r="H43" s="171" t="s">
        <v>134</v>
      </c>
      <c r="I43" s="171" t="s">
        <v>135</v>
      </c>
      <c r="J43" s="171">
        <v>4.09</v>
      </c>
      <c r="K43" s="172" t="s">
        <v>42</v>
      </c>
      <c r="L43" s="171">
        <v>1811.78</v>
      </c>
      <c r="M43" s="171">
        <v>1154.53</v>
      </c>
      <c r="N43" s="173" t="s">
        <v>3087</v>
      </c>
      <c r="O43" s="171">
        <v>35.01</v>
      </c>
      <c r="P43" s="163">
        <v>1.052</v>
      </c>
      <c r="Q43" s="163">
        <v>1.0209999999999999</v>
      </c>
      <c r="R43" s="163">
        <v>1.0349999999999999</v>
      </c>
      <c r="S43" s="163">
        <v>1.0249999999999999</v>
      </c>
      <c r="T43" s="163">
        <v>1.02</v>
      </c>
      <c r="U43" s="163">
        <v>1.03</v>
      </c>
      <c r="V43" s="123">
        <f t="shared" si="0"/>
        <v>41.91169300427984</v>
      </c>
      <c r="W43" s="124">
        <v>1.2</v>
      </c>
      <c r="X43" s="125">
        <f t="shared" si="1"/>
        <v>50.294031605135807</v>
      </c>
      <c r="Y43" s="126">
        <f t="shared" si="2"/>
        <v>50.294031605135807</v>
      </c>
      <c r="BP43" s="166"/>
      <c r="BQ43" s="174" t="s">
        <v>133</v>
      </c>
    </row>
    <row r="44" spans="1:69" s="122" customFormat="1" ht="18.75" hidden="1" x14ac:dyDescent="0.25">
      <c r="A44" s="181"/>
      <c r="B44" s="182"/>
      <c r="C44" s="182"/>
      <c r="D44" s="182"/>
      <c r="E44" s="183" t="s">
        <v>3088</v>
      </c>
      <c r="F44" s="183"/>
      <c r="G44" s="283"/>
      <c r="H44" s="186"/>
      <c r="I44" s="140"/>
      <c r="J44" s="140"/>
      <c r="K44" s="140"/>
      <c r="L44" s="187">
        <v>1263.9000000000001</v>
      </c>
      <c r="M44" s="188"/>
      <c r="N44" s="188"/>
      <c r="O44" s="189"/>
      <c r="P44" s="163"/>
      <c r="Q44" s="163"/>
      <c r="R44" s="163"/>
      <c r="S44" s="163"/>
      <c r="T44" s="163"/>
      <c r="U44" s="163"/>
      <c r="V44" s="123"/>
      <c r="W44" s="124"/>
      <c r="X44" s="125"/>
      <c r="Y44" s="126"/>
      <c r="BP44" s="166"/>
      <c r="BQ44" s="174"/>
    </row>
    <row r="45" spans="1:69" s="122" customFormat="1" ht="18.75" hidden="1" x14ac:dyDescent="0.25">
      <c r="A45" s="181"/>
      <c r="B45" s="182"/>
      <c r="C45" s="182"/>
      <c r="D45" s="182"/>
      <c r="E45" s="183" t="s">
        <v>3089</v>
      </c>
      <c r="F45" s="183"/>
      <c r="G45" s="283"/>
      <c r="H45" s="186"/>
      <c r="I45" s="140"/>
      <c r="J45" s="140"/>
      <c r="K45" s="140"/>
      <c r="L45" s="187">
        <v>664.52</v>
      </c>
      <c r="M45" s="188"/>
      <c r="N45" s="188"/>
      <c r="O45" s="189"/>
      <c r="P45" s="163"/>
      <c r="Q45" s="163"/>
      <c r="R45" s="163"/>
      <c r="S45" s="163"/>
      <c r="T45" s="163"/>
      <c r="U45" s="163"/>
      <c r="V45" s="123"/>
      <c r="W45" s="124"/>
      <c r="X45" s="125"/>
      <c r="Y45" s="126"/>
      <c r="BP45" s="166"/>
      <c r="BQ45" s="174"/>
    </row>
    <row r="46" spans="1:69" s="122" customFormat="1" ht="18.75" hidden="1" x14ac:dyDescent="0.25">
      <c r="A46" s="181"/>
      <c r="B46" s="182"/>
      <c r="C46" s="182"/>
      <c r="D46" s="182"/>
      <c r="E46" s="183" t="s">
        <v>47</v>
      </c>
      <c r="F46" s="183"/>
      <c r="G46" s="283"/>
      <c r="H46" s="186"/>
      <c r="I46" s="140"/>
      <c r="J46" s="140"/>
      <c r="K46" s="140"/>
      <c r="L46" s="187">
        <v>3740.2</v>
      </c>
      <c r="M46" s="188"/>
      <c r="N46" s="188"/>
      <c r="O46" s="189"/>
      <c r="P46" s="163"/>
      <c r="Q46" s="163"/>
      <c r="R46" s="163"/>
      <c r="S46" s="163"/>
      <c r="T46" s="163"/>
      <c r="U46" s="163"/>
      <c r="V46" s="123"/>
      <c r="W46" s="124"/>
      <c r="X46" s="125"/>
      <c r="Y46" s="126"/>
      <c r="BP46" s="166"/>
      <c r="BQ46" s="174"/>
    </row>
    <row r="47" spans="1:69" s="122" customFormat="1" ht="45" x14ac:dyDescent="0.25">
      <c r="A47" s="190" t="s">
        <v>98</v>
      </c>
      <c r="B47" s="191" t="s">
        <v>3090</v>
      </c>
      <c r="C47" s="374" t="s">
        <v>3091</v>
      </c>
      <c r="D47" s="374"/>
      <c r="E47" s="374"/>
      <c r="F47" s="190" t="s">
        <v>2406</v>
      </c>
      <c r="G47" s="286">
        <v>1</v>
      </c>
      <c r="H47" s="194"/>
      <c r="I47" s="194"/>
      <c r="J47" s="194"/>
      <c r="K47" s="195" t="s">
        <v>52</v>
      </c>
      <c r="L47" s="194"/>
      <c r="M47" s="194"/>
      <c r="N47" s="196"/>
      <c r="O47" s="194"/>
      <c r="P47" s="197"/>
      <c r="Q47" s="197"/>
      <c r="R47" s="197"/>
      <c r="S47" s="197"/>
      <c r="T47" s="197"/>
      <c r="U47" s="197"/>
      <c r="V47" s="198"/>
      <c r="W47" s="199"/>
      <c r="X47" s="200"/>
      <c r="Y47" s="126"/>
      <c r="BP47" s="166"/>
      <c r="BQ47" s="174" t="s">
        <v>3091</v>
      </c>
    </row>
    <row r="48" spans="1:69" s="122" customFormat="1" ht="18.75" hidden="1" x14ac:dyDescent="0.25">
      <c r="A48" s="371" t="s">
        <v>1493</v>
      </c>
      <c r="B48" s="372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3"/>
      <c r="P48" s="163"/>
      <c r="Q48" s="163"/>
      <c r="R48" s="163"/>
      <c r="S48" s="163"/>
      <c r="T48" s="163"/>
      <c r="U48" s="163"/>
      <c r="V48" s="123"/>
      <c r="W48" s="124"/>
      <c r="X48" s="125"/>
      <c r="Y48" s="126"/>
      <c r="BP48" s="166" t="s">
        <v>1493</v>
      </c>
      <c r="BQ48" s="174"/>
    </row>
    <row r="49" spans="1:69" s="122" customFormat="1" ht="67.5" hidden="1" x14ac:dyDescent="0.25">
      <c r="A49" s="167" t="s">
        <v>101</v>
      </c>
      <c r="B49" s="168" t="s">
        <v>203</v>
      </c>
      <c r="C49" s="370" t="s">
        <v>204</v>
      </c>
      <c r="D49" s="370"/>
      <c r="E49" s="370"/>
      <c r="F49" s="167" t="s">
        <v>174</v>
      </c>
      <c r="G49" s="282">
        <v>2.06</v>
      </c>
      <c r="H49" s="171" t="s">
        <v>205</v>
      </c>
      <c r="I49" s="171" t="s">
        <v>206</v>
      </c>
      <c r="J49" s="171">
        <v>515.91999999999996</v>
      </c>
      <c r="K49" s="172" t="s">
        <v>42</v>
      </c>
      <c r="L49" s="171">
        <v>87208.14</v>
      </c>
      <c r="M49" s="171">
        <v>70881.7</v>
      </c>
      <c r="N49" s="173" t="s">
        <v>3092</v>
      </c>
      <c r="O49" s="171">
        <v>9097.35</v>
      </c>
      <c r="P49" s="163">
        <v>1.052</v>
      </c>
      <c r="Q49" s="163">
        <v>1.0209999999999999</v>
      </c>
      <c r="R49" s="163">
        <v>1.0349999999999999</v>
      </c>
      <c r="S49" s="163">
        <v>1.0249999999999999</v>
      </c>
      <c r="T49" s="163">
        <v>1.02</v>
      </c>
      <c r="U49" s="163">
        <v>1.03</v>
      </c>
      <c r="V49" s="123">
        <f t="shared" si="0"/>
        <v>10890.755222864473</v>
      </c>
      <c r="W49" s="124">
        <v>1.2</v>
      </c>
      <c r="X49" s="125">
        <f t="shared" si="1"/>
        <v>13068.906267437367</v>
      </c>
      <c r="Y49" s="126">
        <f t="shared" si="2"/>
        <v>6344.1292560375568</v>
      </c>
      <c r="BP49" s="166"/>
      <c r="BQ49" s="174" t="s">
        <v>204</v>
      </c>
    </row>
    <row r="50" spans="1:69" s="122" customFormat="1" ht="18.75" hidden="1" x14ac:dyDescent="0.25">
      <c r="A50" s="175"/>
      <c r="B50" s="176"/>
      <c r="C50" s="177" t="s">
        <v>3093</v>
      </c>
      <c r="D50" s="178"/>
      <c r="E50" s="178"/>
      <c r="F50" s="178"/>
      <c r="G50" s="179"/>
      <c r="H50" s="178"/>
      <c r="I50" s="178"/>
      <c r="J50" s="178"/>
      <c r="K50" s="178"/>
      <c r="L50" s="178"/>
      <c r="M50" s="178"/>
      <c r="N50" s="178"/>
      <c r="O50" s="180"/>
      <c r="P50" s="163"/>
      <c r="Q50" s="163"/>
      <c r="R50" s="163"/>
      <c r="S50" s="163"/>
      <c r="T50" s="163"/>
      <c r="U50" s="163"/>
      <c r="V50" s="123"/>
      <c r="W50" s="124"/>
      <c r="X50" s="125"/>
      <c r="Y50" s="126"/>
      <c r="BP50" s="166"/>
      <c r="BQ50" s="174"/>
    </row>
    <row r="51" spans="1:69" s="122" customFormat="1" ht="18.75" hidden="1" x14ac:dyDescent="0.25">
      <c r="A51" s="181"/>
      <c r="B51" s="182"/>
      <c r="C51" s="182"/>
      <c r="D51" s="182"/>
      <c r="E51" s="183" t="s">
        <v>3094</v>
      </c>
      <c r="F51" s="183"/>
      <c r="G51" s="283"/>
      <c r="H51" s="186"/>
      <c r="I51" s="140"/>
      <c r="J51" s="140"/>
      <c r="K51" s="140"/>
      <c r="L51" s="187">
        <v>69873.02</v>
      </c>
      <c r="M51" s="188"/>
      <c r="N51" s="188"/>
      <c r="O51" s="189"/>
      <c r="P51" s="163"/>
      <c r="Q51" s="163"/>
      <c r="R51" s="163"/>
      <c r="S51" s="163"/>
      <c r="T51" s="163"/>
      <c r="U51" s="163"/>
      <c r="V51" s="123"/>
      <c r="W51" s="124"/>
      <c r="X51" s="125"/>
      <c r="Y51" s="126"/>
      <c r="BP51" s="166"/>
      <c r="BQ51" s="174"/>
    </row>
    <row r="52" spans="1:69" s="122" customFormat="1" ht="18.75" hidden="1" x14ac:dyDescent="0.25">
      <c r="A52" s="181"/>
      <c r="B52" s="182"/>
      <c r="C52" s="182"/>
      <c r="D52" s="182"/>
      <c r="E52" s="183" t="s">
        <v>3095</v>
      </c>
      <c r="F52" s="183"/>
      <c r="G52" s="283"/>
      <c r="H52" s="186"/>
      <c r="I52" s="140"/>
      <c r="J52" s="140"/>
      <c r="K52" s="140"/>
      <c r="L52" s="187">
        <v>36737.360000000001</v>
      </c>
      <c r="M52" s="188"/>
      <c r="N52" s="188"/>
      <c r="O52" s="189"/>
      <c r="P52" s="163"/>
      <c r="Q52" s="163"/>
      <c r="R52" s="163"/>
      <c r="S52" s="163"/>
      <c r="T52" s="163"/>
      <c r="U52" s="163"/>
      <c r="V52" s="123"/>
      <c r="W52" s="124"/>
      <c r="X52" s="125"/>
      <c r="Y52" s="126"/>
      <c r="BP52" s="166"/>
      <c r="BQ52" s="174"/>
    </row>
    <row r="53" spans="1:69" s="122" customFormat="1" ht="18.75" hidden="1" x14ac:dyDescent="0.25">
      <c r="A53" s="181"/>
      <c r="B53" s="182"/>
      <c r="C53" s="182"/>
      <c r="D53" s="182"/>
      <c r="E53" s="183" t="s">
        <v>47</v>
      </c>
      <c r="F53" s="183"/>
      <c r="G53" s="283"/>
      <c r="H53" s="186"/>
      <c r="I53" s="140"/>
      <c r="J53" s="140"/>
      <c r="K53" s="140"/>
      <c r="L53" s="187">
        <v>193818.52</v>
      </c>
      <c r="M53" s="188"/>
      <c r="N53" s="188"/>
      <c r="O53" s="189"/>
      <c r="P53" s="163"/>
      <c r="Q53" s="163"/>
      <c r="R53" s="163"/>
      <c r="S53" s="163"/>
      <c r="T53" s="163"/>
      <c r="U53" s="163"/>
      <c r="V53" s="123"/>
      <c r="W53" s="124"/>
      <c r="X53" s="125"/>
      <c r="Y53" s="126"/>
      <c r="BP53" s="166"/>
      <c r="BQ53" s="174"/>
    </row>
    <row r="54" spans="1:69" s="122" customFormat="1" ht="67.5" x14ac:dyDescent="0.25">
      <c r="A54" s="242" t="s">
        <v>106</v>
      </c>
      <c r="B54" s="243" t="s">
        <v>1498</v>
      </c>
      <c r="C54" s="368" t="s">
        <v>3096</v>
      </c>
      <c r="D54" s="368"/>
      <c r="E54" s="368"/>
      <c r="F54" s="242" t="s">
        <v>437</v>
      </c>
      <c r="G54" s="295">
        <v>189</v>
      </c>
      <c r="H54" s="171">
        <v>5395.12</v>
      </c>
      <c r="I54" s="171"/>
      <c r="J54" s="171">
        <v>5395.12</v>
      </c>
      <c r="K54" s="172" t="s">
        <v>42</v>
      </c>
      <c r="L54" s="171">
        <v>8728440.9399999995</v>
      </c>
      <c r="M54" s="171"/>
      <c r="N54" s="173"/>
      <c r="O54" s="171">
        <v>8728440.9399999995</v>
      </c>
      <c r="P54" s="163">
        <v>1.052</v>
      </c>
      <c r="Q54" s="163">
        <v>1.0209999999999999</v>
      </c>
      <c r="R54" s="163">
        <v>1.0349999999999999</v>
      </c>
      <c r="S54" s="163">
        <v>1.0249999999999999</v>
      </c>
      <c r="T54" s="163">
        <v>1.02</v>
      </c>
      <c r="U54" s="163">
        <v>1.03</v>
      </c>
      <c r="V54" s="248">
        <f t="shared" si="0"/>
        <v>10449121.310576057</v>
      </c>
      <c r="W54" s="249">
        <v>1.2</v>
      </c>
      <c r="X54" s="250">
        <f t="shared" si="1"/>
        <v>12538945.572691267</v>
      </c>
      <c r="Y54" s="251">
        <f t="shared" si="2"/>
        <v>66343.627368736867</v>
      </c>
      <c r="BP54" s="166"/>
      <c r="BQ54" s="174" t="s">
        <v>3096</v>
      </c>
    </row>
    <row r="55" spans="1:69" s="122" customFormat="1" ht="68.25" x14ac:dyDescent="0.25">
      <c r="A55" s="242" t="s">
        <v>1082</v>
      </c>
      <c r="B55" s="243" t="s">
        <v>1498</v>
      </c>
      <c r="C55" s="368" t="s">
        <v>3097</v>
      </c>
      <c r="D55" s="368"/>
      <c r="E55" s="368"/>
      <c r="F55" s="242" t="s">
        <v>437</v>
      </c>
      <c r="G55" s="295">
        <v>8</v>
      </c>
      <c r="H55" s="171">
        <v>10552.11</v>
      </c>
      <c r="I55" s="171"/>
      <c r="J55" s="171">
        <v>10552.11</v>
      </c>
      <c r="K55" s="172" t="s">
        <v>42</v>
      </c>
      <c r="L55" s="171">
        <v>722608.49</v>
      </c>
      <c r="M55" s="171"/>
      <c r="N55" s="173"/>
      <c r="O55" s="171">
        <v>722608.49</v>
      </c>
      <c r="P55" s="163">
        <v>1.052</v>
      </c>
      <c r="Q55" s="163">
        <v>1.0209999999999999</v>
      </c>
      <c r="R55" s="163">
        <v>1.0349999999999999</v>
      </c>
      <c r="S55" s="163">
        <v>1.0249999999999999</v>
      </c>
      <c r="T55" s="163">
        <v>1.02</v>
      </c>
      <c r="U55" s="163">
        <v>1.03</v>
      </c>
      <c r="V55" s="248">
        <f t="shared" si="0"/>
        <v>865059.84562028619</v>
      </c>
      <c r="W55" s="249">
        <v>1.2</v>
      </c>
      <c r="X55" s="250">
        <f t="shared" si="1"/>
        <v>1038071.8147443434</v>
      </c>
      <c r="Y55" s="251">
        <f t="shared" si="2"/>
        <v>129758.97684304292</v>
      </c>
      <c r="BP55" s="166"/>
      <c r="BQ55" s="174" t="s">
        <v>3097</v>
      </c>
    </row>
    <row r="56" spans="1:69" s="122" customFormat="1" ht="67.5" x14ac:dyDescent="0.25">
      <c r="A56" s="242" t="s">
        <v>119</v>
      </c>
      <c r="B56" s="243" t="s">
        <v>1498</v>
      </c>
      <c r="C56" s="368" t="s">
        <v>3098</v>
      </c>
      <c r="D56" s="368"/>
      <c r="E56" s="368"/>
      <c r="F56" s="242" t="s">
        <v>437</v>
      </c>
      <c r="G56" s="295">
        <v>9</v>
      </c>
      <c r="H56" s="171">
        <v>3887.06</v>
      </c>
      <c r="I56" s="171"/>
      <c r="J56" s="171">
        <v>3887.06</v>
      </c>
      <c r="K56" s="172" t="s">
        <v>42</v>
      </c>
      <c r="L56" s="171">
        <v>299459.09999999998</v>
      </c>
      <c r="M56" s="171"/>
      <c r="N56" s="173"/>
      <c r="O56" s="171">
        <v>299459.09999999998</v>
      </c>
      <c r="P56" s="163">
        <v>1.052</v>
      </c>
      <c r="Q56" s="163">
        <v>1.0209999999999999</v>
      </c>
      <c r="R56" s="163">
        <v>1.0349999999999999</v>
      </c>
      <c r="S56" s="163">
        <v>1.0249999999999999</v>
      </c>
      <c r="T56" s="163">
        <v>1.02</v>
      </c>
      <c r="U56" s="163">
        <v>1.03</v>
      </c>
      <c r="V56" s="248">
        <f t="shared" si="0"/>
        <v>358492.9410607809</v>
      </c>
      <c r="W56" s="249">
        <v>1.2</v>
      </c>
      <c r="X56" s="250">
        <f t="shared" si="1"/>
        <v>430191.52927293704</v>
      </c>
      <c r="Y56" s="251">
        <f t="shared" si="2"/>
        <v>47799.058808104113</v>
      </c>
      <c r="BP56" s="166"/>
      <c r="BQ56" s="174" t="s">
        <v>3098</v>
      </c>
    </row>
    <row r="57" spans="1:69" s="122" customFormat="1" ht="67.5" x14ac:dyDescent="0.25">
      <c r="A57" s="242" t="s">
        <v>1088</v>
      </c>
      <c r="B57" s="243" t="s">
        <v>2621</v>
      </c>
      <c r="C57" s="368" t="s">
        <v>2622</v>
      </c>
      <c r="D57" s="368"/>
      <c r="E57" s="368"/>
      <c r="F57" s="242" t="s">
        <v>174</v>
      </c>
      <c r="G57" s="296">
        <v>0.92</v>
      </c>
      <c r="H57" s="171">
        <v>2637</v>
      </c>
      <c r="I57" s="171"/>
      <c r="J57" s="171">
        <v>2637</v>
      </c>
      <c r="K57" s="172" t="s">
        <v>42</v>
      </c>
      <c r="L57" s="171">
        <v>20766.900000000001</v>
      </c>
      <c r="M57" s="171"/>
      <c r="N57" s="173"/>
      <c r="O57" s="171">
        <v>20766.900000000001</v>
      </c>
      <c r="P57" s="163">
        <v>1.052</v>
      </c>
      <c r="Q57" s="163">
        <v>1.0209999999999999</v>
      </c>
      <c r="R57" s="163">
        <v>1.0349999999999999</v>
      </c>
      <c r="S57" s="163">
        <v>1.0249999999999999</v>
      </c>
      <c r="T57" s="163">
        <v>1.02</v>
      </c>
      <c r="U57" s="163">
        <v>1.03</v>
      </c>
      <c r="V57" s="248">
        <f t="shared" si="0"/>
        <v>24860.780846917427</v>
      </c>
      <c r="W57" s="249">
        <v>1.2</v>
      </c>
      <c r="X57" s="250">
        <f t="shared" si="1"/>
        <v>29832.937016300912</v>
      </c>
      <c r="Y57" s="251">
        <f t="shared" si="2"/>
        <v>32427.105452500989</v>
      </c>
      <c r="BP57" s="166"/>
      <c r="BQ57" s="174" t="s">
        <v>2622</v>
      </c>
    </row>
    <row r="58" spans="1:69" s="122" customFormat="1" ht="18.75" hidden="1" x14ac:dyDescent="0.25">
      <c r="A58" s="175"/>
      <c r="B58" s="176"/>
      <c r="C58" s="177" t="s">
        <v>3099</v>
      </c>
      <c r="D58" s="178"/>
      <c r="E58" s="178"/>
      <c r="F58" s="178"/>
      <c r="G58" s="179"/>
      <c r="H58" s="178"/>
      <c r="I58" s="178"/>
      <c r="J58" s="178"/>
      <c r="K58" s="178"/>
      <c r="L58" s="178"/>
      <c r="M58" s="178"/>
      <c r="N58" s="178"/>
      <c r="O58" s="180"/>
      <c r="P58" s="163"/>
      <c r="Q58" s="163"/>
      <c r="R58" s="163"/>
      <c r="S58" s="163"/>
      <c r="T58" s="163"/>
      <c r="U58" s="163"/>
      <c r="V58" s="123"/>
      <c r="W58" s="124"/>
      <c r="X58" s="125"/>
      <c r="Y58" s="126"/>
      <c r="BP58" s="166"/>
      <c r="BQ58" s="174"/>
    </row>
    <row r="59" spans="1:69" s="122" customFormat="1" ht="18.75" hidden="1" x14ac:dyDescent="0.25">
      <c r="A59" s="371" t="s">
        <v>2053</v>
      </c>
      <c r="B59" s="372"/>
      <c r="C59" s="372"/>
      <c r="D59" s="372"/>
      <c r="E59" s="372"/>
      <c r="F59" s="372"/>
      <c r="G59" s="372"/>
      <c r="H59" s="372"/>
      <c r="I59" s="372"/>
      <c r="J59" s="372"/>
      <c r="K59" s="372"/>
      <c r="L59" s="372"/>
      <c r="M59" s="372"/>
      <c r="N59" s="372"/>
      <c r="O59" s="373"/>
      <c r="P59" s="163"/>
      <c r="Q59" s="163"/>
      <c r="R59" s="163"/>
      <c r="S59" s="163"/>
      <c r="T59" s="163"/>
      <c r="U59" s="163"/>
      <c r="V59" s="123"/>
      <c r="W59" s="124"/>
      <c r="X59" s="125"/>
      <c r="Y59" s="126"/>
      <c r="BP59" s="166" t="s">
        <v>2053</v>
      </c>
      <c r="BQ59" s="174"/>
    </row>
    <row r="60" spans="1:69" s="122" customFormat="1" ht="67.5" hidden="1" x14ac:dyDescent="0.25">
      <c r="A60" s="167" t="s">
        <v>126</v>
      </c>
      <c r="B60" s="168" t="s">
        <v>255</v>
      </c>
      <c r="C60" s="370" t="s">
        <v>256</v>
      </c>
      <c r="D60" s="370"/>
      <c r="E60" s="370"/>
      <c r="F60" s="167" t="s">
        <v>238</v>
      </c>
      <c r="G60" s="285">
        <v>31.3</v>
      </c>
      <c r="H60" s="171" t="s">
        <v>257</v>
      </c>
      <c r="I60" s="171" t="s">
        <v>258</v>
      </c>
      <c r="J60" s="171">
        <v>57.82</v>
      </c>
      <c r="K60" s="172" t="s">
        <v>42</v>
      </c>
      <c r="L60" s="171">
        <v>213256.34</v>
      </c>
      <c r="M60" s="171">
        <v>176985.51</v>
      </c>
      <c r="N60" s="173" t="s">
        <v>3100</v>
      </c>
      <c r="O60" s="171">
        <v>15491.6</v>
      </c>
      <c r="P60" s="163">
        <v>1.052</v>
      </c>
      <c r="Q60" s="163">
        <v>1.0209999999999999</v>
      </c>
      <c r="R60" s="163">
        <v>1.0349999999999999</v>
      </c>
      <c r="S60" s="163">
        <v>1.0249999999999999</v>
      </c>
      <c r="T60" s="163">
        <v>1.02</v>
      </c>
      <c r="U60" s="163">
        <v>1.03</v>
      </c>
      <c r="V60" s="123">
        <f t="shared" si="0"/>
        <v>18545.535085549887</v>
      </c>
      <c r="W60" s="124">
        <v>1.2</v>
      </c>
      <c r="X60" s="125">
        <f t="shared" si="1"/>
        <v>22254.642102659865</v>
      </c>
      <c r="Y60" s="126">
        <f t="shared" si="2"/>
        <v>711.01092979743976</v>
      </c>
      <c r="BP60" s="166"/>
      <c r="BQ60" s="174" t="s">
        <v>256</v>
      </c>
    </row>
    <row r="61" spans="1:69" s="122" customFormat="1" ht="18.75" hidden="1" x14ac:dyDescent="0.25">
      <c r="A61" s="175"/>
      <c r="B61" s="176"/>
      <c r="C61" s="177" t="s">
        <v>1506</v>
      </c>
      <c r="D61" s="178"/>
      <c r="E61" s="178"/>
      <c r="F61" s="178"/>
      <c r="G61" s="179"/>
      <c r="H61" s="178"/>
      <c r="I61" s="178"/>
      <c r="J61" s="178"/>
      <c r="K61" s="178"/>
      <c r="L61" s="178"/>
      <c r="M61" s="178"/>
      <c r="N61" s="178"/>
      <c r="O61" s="180"/>
      <c r="P61" s="163"/>
      <c r="Q61" s="163"/>
      <c r="R61" s="163"/>
      <c r="S61" s="163"/>
      <c r="T61" s="163"/>
      <c r="U61" s="163"/>
      <c r="V61" s="123"/>
      <c r="W61" s="124"/>
      <c r="X61" s="125"/>
      <c r="Y61" s="126"/>
      <c r="BP61" s="166"/>
      <c r="BQ61" s="174"/>
    </row>
    <row r="62" spans="1:69" s="122" customFormat="1" ht="18.75" hidden="1" x14ac:dyDescent="0.25">
      <c r="A62" s="181"/>
      <c r="B62" s="182"/>
      <c r="C62" s="182"/>
      <c r="D62" s="182"/>
      <c r="E62" s="183" t="s">
        <v>3101</v>
      </c>
      <c r="F62" s="183"/>
      <c r="G62" s="283"/>
      <c r="H62" s="186"/>
      <c r="I62" s="140"/>
      <c r="J62" s="140"/>
      <c r="K62" s="140"/>
      <c r="L62" s="187">
        <v>173603.21</v>
      </c>
      <c r="M62" s="188"/>
      <c r="N62" s="188"/>
      <c r="O62" s="189"/>
      <c r="P62" s="163"/>
      <c r="Q62" s="163"/>
      <c r="R62" s="163"/>
      <c r="S62" s="163"/>
      <c r="T62" s="163"/>
      <c r="U62" s="163"/>
      <c r="V62" s="123"/>
      <c r="W62" s="124"/>
      <c r="X62" s="125"/>
      <c r="Y62" s="126"/>
      <c r="BP62" s="166"/>
      <c r="BQ62" s="174"/>
    </row>
    <row r="63" spans="1:69" s="122" customFormat="1" ht="18.75" hidden="1" x14ac:dyDescent="0.25">
      <c r="A63" s="181"/>
      <c r="B63" s="182"/>
      <c r="C63" s="182"/>
      <c r="D63" s="182"/>
      <c r="E63" s="183" t="s">
        <v>3102</v>
      </c>
      <c r="F63" s="183"/>
      <c r="G63" s="283"/>
      <c r="H63" s="186"/>
      <c r="I63" s="140"/>
      <c r="J63" s="140"/>
      <c r="K63" s="140"/>
      <c r="L63" s="187">
        <v>91275.91</v>
      </c>
      <c r="M63" s="188"/>
      <c r="N63" s="188"/>
      <c r="O63" s="189"/>
      <c r="P63" s="163"/>
      <c r="Q63" s="163"/>
      <c r="R63" s="163"/>
      <c r="S63" s="163"/>
      <c r="T63" s="163"/>
      <c r="U63" s="163"/>
      <c r="V63" s="123"/>
      <c r="W63" s="124"/>
      <c r="X63" s="125"/>
      <c r="Y63" s="126"/>
      <c r="BP63" s="166"/>
      <c r="BQ63" s="174"/>
    </row>
    <row r="64" spans="1:69" s="122" customFormat="1" ht="18.75" hidden="1" x14ac:dyDescent="0.25">
      <c r="A64" s="181"/>
      <c r="B64" s="182"/>
      <c r="C64" s="182"/>
      <c r="D64" s="182"/>
      <c r="E64" s="183" t="s">
        <v>47</v>
      </c>
      <c r="F64" s="183"/>
      <c r="G64" s="283"/>
      <c r="H64" s="186"/>
      <c r="I64" s="140"/>
      <c r="J64" s="140"/>
      <c r="K64" s="140"/>
      <c r="L64" s="187">
        <v>478135.46</v>
      </c>
      <c r="M64" s="188"/>
      <c r="N64" s="188"/>
      <c r="O64" s="189"/>
      <c r="P64" s="163"/>
      <c r="Q64" s="163"/>
      <c r="R64" s="163"/>
      <c r="S64" s="163"/>
      <c r="T64" s="163"/>
      <c r="U64" s="163"/>
      <c r="V64" s="123"/>
      <c r="W64" s="124"/>
      <c r="X64" s="125"/>
      <c r="Y64" s="126"/>
      <c r="BP64" s="166"/>
      <c r="BQ64" s="174"/>
    </row>
    <row r="65" spans="1:69" s="122" customFormat="1" ht="67.5" hidden="1" x14ac:dyDescent="0.25">
      <c r="A65" s="167" t="s">
        <v>131</v>
      </c>
      <c r="B65" s="168" t="s">
        <v>246</v>
      </c>
      <c r="C65" s="370" t="s">
        <v>247</v>
      </c>
      <c r="D65" s="370"/>
      <c r="E65" s="370"/>
      <c r="F65" s="167" t="s">
        <v>238</v>
      </c>
      <c r="G65" s="282">
        <v>25.65</v>
      </c>
      <c r="H65" s="171" t="s">
        <v>248</v>
      </c>
      <c r="I65" s="171" t="s">
        <v>249</v>
      </c>
      <c r="J65" s="171">
        <v>52.81</v>
      </c>
      <c r="K65" s="172" t="s">
        <v>42</v>
      </c>
      <c r="L65" s="171">
        <v>88839.4</v>
      </c>
      <c r="M65" s="171">
        <v>74532.5</v>
      </c>
      <c r="N65" s="173" t="s">
        <v>3103</v>
      </c>
      <c r="O65" s="171">
        <v>11595.17</v>
      </c>
      <c r="P65" s="163">
        <v>1.052</v>
      </c>
      <c r="Q65" s="163">
        <v>1.0209999999999999</v>
      </c>
      <c r="R65" s="163">
        <v>1.0349999999999999</v>
      </c>
      <c r="S65" s="163">
        <v>1.0249999999999999</v>
      </c>
      <c r="T65" s="163">
        <v>1.02</v>
      </c>
      <c r="U65" s="163">
        <v>1.03</v>
      </c>
      <c r="V65" s="123">
        <f t="shared" si="0"/>
        <v>13880.982729861056</v>
      </c>
      <c r="W65" s="124">
        <v>1.2</v>
      </c>
      <c r="X65" s="125">
        <f t="shared" si="1"/>
        <v>16657.179275833267</v>
      </c>
      <c r="Y65" s="126">
        <f t="shared" si="2"/>
        <v>649.4027008122132</v>
      </c>
      <c r="BP65" s="166"/>
      <c r="BQ65" s="174" t="s">
        <v>247</v>
      </c>
    </row>
    <row r="66" spans="1:69" s="122" customFormat="1" ht="18.75" hidden="1" x14ac:dyDescent="0.25">
      <c r="A66" s="175"/>
      <c r="B66" s="176"/>
      <c r="C66" s="177" t="s">
        <v>3104</v>
      </c>
      <c r="D66" s="178"/>
      <c r="E66" s="178"/>
      <c r="F66" s="178"/>
      <c r="G66" s="179"/>
      <c r="H66" s="178"/>
      <c r="I66" s="178"/>
      <c r="J66" s="178"/>
      <c r="K66" s="178"/>
      <c r="L66" s="178"/>
      <c r="M66" s="178"/>
      <c r="N66" s="178"/>
      <c r="O66" s="180"/>
      <c r="P66" s="163"/>
      <c r="Q66" s="163"/>
      <c r="R66" s="163"/>
      <c r="S66" s="163"/>
      <c r="T66" s="163"/>
      <c r="U66" s="163"/>
      <c r="V66" s="123"/>
      <c r="W66" s="124"/>
      <c r="X66" s="125"/>
      <c r="Y66" s="126"/>
      <c r="BP66" s="166"/>
      <c r="BQ66" s="174"/>
    </row>
    <row r="67" spans="1:69" s="122" customFormat="1" ht="18.75" hidden="1" x14ac:dyDescent="0.25">
      <c r="A67" s="181"/>
      <c r="B67" s="182"/>
      <c r="C67" s="182"/>
      <c r="D67" s="182"/>
      <c r="E67" s="183" t="s">
        <v>3105</v>
      </c>
      <c r="F67" s="183"/>
      <c r="G67" s="283"/>
      <c r="H67" s="186"/>
      <c r="I67" s="140"/>
      <c r="J67" s="140"/>
      <c r="K67" s="140"/>
      <c r="L67" s="187">
        <v>72773.56</v>
      </c>
      <c r="M67" s="188"/>
      <c r="N67" s="188"/>
      <c r="O67" s="189"/>
      <c r="P67" s="163"/>
      <c r="Q67" s="163"/>
      <c r="R67" s="163"/>
      <c r="S67" s="163"/>
      <c r="T67" s="163"/>
      <c r="U67" s="163"/>
      <c r="V67" s="123"/>
      <c r="W67" s="124"/>
      <c r="X67" s="125"/>
      <c r="Y67" s="126"/>
      <c r="BP67" s="166"/>
      <c r="BQ67" s="174"/>
    </row>
    <row r="68" spans="1:69" s="122" customFormat="1" ht="18.75" hidden="1" x14ac:dyDescent="0.25">
      <c r="A68" s="181"/>
      <c r="B68" s="182"/>
      <c r="C68" s="182"/>
      <c r="D68" s="182"/>
      <c r="E68" s="183" t="s">
        <v>3106</v>
      </c>
      <c r="F68" s="183"/>
      <c r="G68" s="283"/>
      <c r="H68" s="186"/>
      <c r="I68" s="140"/>
      <c r="J68" s="140"/>
      <c r="K68" s="140"/>
      <c r="L68" s="187">
        <v>38262.39</v>
      </c>
      <c r="M68" s="188"/>
      <c r="N68" s="188"/>
      <c r="O68" s="189"/>
      <c r="P68" s="163"/>
      <c r="Q68" s="163"/>
      <c r="R68" s="163"/>
      <c r="S68" s="163"/>
      <c r="T68" s="163"/>
      <c r="U68" s="163"/>
      <c r="V68" s="123"/>
      <c r="W68" s="124"/>
      <c r="X68" s="125"/>
      <c r="Y68" s="126"/>
      <c r="BP68" s="166"/>
      <c r="BQ68" s="174"/>
    </row>
    <row r="69" spans="1:69" s="122" customFormat="1" ht="18.75" hidden="1" x14ac:dyDescent="0.25">
      <c r="A69" s="181"/>
      <c r="B69" s="182"/>
      <c r="C69" s="182"/>
      <c r="D69" s="182"/>
      <c r="E69" s="183" t="s">
        <v>47</v>
      </c>
      <c r="F69" s="183"/>
      <c r="G69" s="283"/>
      <c r="H69" s="186"/>
      <c r="I69" s="140"/>
      <c r="J69" s="140"/>
      <c r="K69" s="140"/>
      <c r="L69" s="187">
        <v>199875.35</v>
      </c>
      <c r="M69" s="188"/>
      <c r="N69" s="188"/>
      <c r="O69" s="189"/>
      <c r="P69" s="163"/>
      <c r="Q69" s="163"/>
      <c r="R69" s="163"/>
      <c r="S69" s="163"/>
      <c r="T69" s="163"/>
      <c r="U69" s="163"/>
      <c r="V69" s="123"/>
      <c r="W69" s="124"/>
      <c r="X69" s="125"/>
      <c r="Y69" s="126"/>
      <c r="BP69" s="166"/>
      <c r="BQ69" s="174"/>
    </row>
    <row r="70" spans="1:69" s="122" customFormat="1" ht="67.5" hidden="1" x14ac:dyDescent="0.25">
      <c r="A70" s="167" t="s">
        <v>1097</v>
      </c>
      <c r="B70" s="168" t="s">
        <v>1521</v>
      </c>
      <c r="C70" s="370" t="s">
        <v>1522</v>
      </c>
      <c r="D70" s="370"/>
      <c r="E70" s="370"/>
      <c r="F70" s="167" t="s">
        <v>56</v>
      </c>
      <c r="G70" s="285">
        <v>0.2</v>
      </c>
      <c r="H70" s="171" t="s">
        <v>1523</v>
      </c>
      <c r="I70" s="171" t="s">
        <v>1524</v>
      </c>
      <c r="J70" s="171">
        <v>604.22</v>
      </c>
      <c r="K70" s="172" t="s">
        <v>42</v>
      </c>
      <c r="L70" s="171">
        <v>9773.32</v>
      </c>
      <c r="M70" s="171">
        <v>8611.9</v>
      </c>
      <c r="N70" s="173" t="s">
        <v>3107</v>
      </c>
      <c r="O70" s="171">
        <v>1034.42</v>
      </c>
      <c r="P70" s="163">
        <v>1.052</v>
      </c>
      <c r="Q70" s="163">
        <v>1.0209999999999999</v>
      </c>
      <c r="R70" s="163">
        <v>1.0349999999999999</v>
      </c>
      <c r="S70" s="163">
        <v>1.0249999999999999</v>
      </c>
      <c r="T70" s="163">
        <v>1.02</v>
      </c>
      <c r="U70" s="163">
        <v>1.03</v>
      </c>
      <c r="V70" s="123">
        <f t="shared" si="0"/>
        <v>1238.3402878459628</v>
      </c>
      <c r="W70" s="124">
        <v>1.2</v>
      </c>
      <c r="X70" s="125">
        <f t="shared" si="1"/>
        <v>1486.0083454151554</v>
      </c>
      <c r="Y70" s="126">
        <f t="shared" si="2"/>
        <v>7430.0417270757771</v>
      </c>
      <c r="BP70" s="166"/>
      <c r="BQ70" s="174" t="s">
        <v>1522</v>
      </c>
    </row>
    <row r="71" spans="1:69" s="122" customFormat="1" ht="18.75" hidden="1" x14ac:dyDescent="0.25">
      <c r="A71" s="175"/>
      <c r="B71" s="176"/>
      <c r="C71" s="177" t="s">
        <v>1544</v>
      </c>
      <c r="D71" s="178"/>
      <c r="E71" s="178"/>
      <c r="F71" s="178"/>
      <c r="G71" s="179"/>
      <c r="H71" s="178"/>
      <c r="I71" s="178"/>
      <c r="J71" s="178"/>
      <c r="K71" s="178"/>
      <c r="L71" s="178"/>
      <c r="M71" s="178"/>
      <c r="N71" s="178"/>
      <c r="O71" s="180"/>
      <c r="P71" s="163"/>
      <c r="Q71" s="163"/>
      <c r="R71" s="163"/>
      <c r="S71" s="163"/>
      <c r="T71" s="163"/>
      <c r="U71" s="163"/>
      <c r="V71" s="123"/>
      <c r="W71" s="124"/>
      <c r="X71" s="125"/>
      <c r="Y71" s="126"/>
      <c r="BP71" s="166"/>
      <c r="BQ71" s="174"/>
    </row>
    <row r="72" spans="1:69" s="122" customFormat="1" ht="18.75" hidden="1" x14ac:dyDescent="0.25">
      <c r="A72" s="181"/>
      <c r="B72" s="182"/>
      <c r="C72" s="182"/>
      <c r="D72" s="182"/>
      <c r="E72" s="183" t="s">
        <v>3108</v>
      </c>
      <c r="F72" s="183"/>
      <c r="G72" s="283"/>
      <c r="H72" s="186"/>
      <c r="I72" s="140"/>
      <c r="J72" s="140"/>
      <c r="K72" s="140"/>
      <c r="L72" s="187">
        <v>8362.19</v>
      </c>
      <c r="M72" s="188"/>
      <c r="N72" s="188"/>
      <c r="O72" s="189"/>
      <c r="P72" s="163"/>
      <c r="Q72" s="163"/>
      <c r="R72" s="163"/>
      <c r="S72" s="163"/>
      <c r="T72" s="163"/>
      <c r="U72" s="163"/>
      <c r="V72" s="123"/>
      <c r="W72" s="124"/>
      <c r="X72" s="125"/>
      <c r="Y72" s="126"/>
      <c r="BP72" s="166"/>
      <c r="BQ72" s="174"/>
    </row>
    <row r="73" spans="1:69" s="122" customFormat="1" ht="18.75" hidden="1" x14ac:dyDescent="0.25">
      <c r="A73" s="181"/>
      <c r="B73" s="182"/>
      <c r="C73" s="182"/>
      <c r="D73" s="182"/>
      <c r="E73" s="183" t="s">
        <v>3109</v>
      </c>
      <c r="F73" s="183"/>
      <c r="G73" s="283"/>
      <c r="H73" s="186"/>
      <c r="I73" s="140"/>
      <c r="J73" s="140"/>
      <c r="K73" s="140"/>
      <c r="L73" s="187">
        <v>4396.6099999999997</v>
      </c>
      <c r="M73" s="188"/>
      <c r="N73" s="188"/>
      <c r="O73" s="189"/>
      <c r="P73" s="163"/>
      <c r="Q73" s="163"/>
      <c r="R73" s="163"/>
      <c r="S73" s="163"/>
      <c r="T73" s="163"/>
      <c r="U73" s="163"/>
      <c r="V73" s="123"/>
      <c r="W73" s="124"/>
      <c r="X73" s="125"/>
      <c r="Y73" s="126"/>
      <c r="BP73" s="166"/>
      <c r="BQ73" s="174"/>
    </row>
    <row r="74" spans="1:69" s="122" customFormat="1" ht="18.75" hidden="1" x14ac:dyDescent="0.25">
      <c r="A74" s="181"/>
      <c r="B74" s="182"/>
      <c r="C74" s="182"/>
      <c r="D74" s="182"/>
      <c r="E74" s="183" t="s">
        <v>47</v>
      </c>
      <c r="F74" s="183"/>
      <c r="G74" s="283"/>
      <c r="H74" s="186"/>
      <c r="I74" s="140"/>
      <c r="J74" s="140"/>
      <c r="K74" s="140"/>
      <c r="L74" s="187">
        <v>22532.12</v>
      </c>
      <c r="M74" s="188"/>
      <c r="N74" s="188"/>
      <c r="O74" s="189"/>
      <c r="P74" s="163"/>
      <c r="Q74" s="163"/>
      <c r="R74" s="163"/>
      <c r="S74" s="163"/>
      <c r="T74" s="163"/>
      <c r="U74" s="163"/>
      <c r="V74" s="123"/>
      <c r="W74" s="124"/>
      <c r="X74" s="125"/>
      <c r="Y74" s="126"/>
      <c r="BP74" s="166"/>
      <c r="BQ74" s="174"/>
    </row>
    <row r="75" spans="1:69" s="122" customFormat="1" ht="67.5" hidden="1" x14ac:dyDescent="0.25">
      <c r="A75" s="167" t="s">
        <v>142</v>
      </c>
      <c r="B75" s="168" t="s">
        <v>1531</v>
      </c>
      <c r="C75" s="370" t="s">
        <v>1532</v>
      </c>
      <c r="D75" s="370"/>
      <c r="E75" s="370"/>
      <c r="F75" s="167" t="s">
        <v>56</v>
      </c>
      <c r="G75" s="285">
        <v>0.3</v>
      </c>
      <c r="H75" s="171" t="s">
        <v>1533</v>
      </c>
      <c r="I75" s="171" t="s">
        <v>1534</v>
      </c>
      <c r="J75" s="171">
        <v>367.19</v>
      </c>
      <c r="K75" s="172" t="s">
        <v>42</v>
      </c>
      <c r="L75" s="171">
        <v>9963.5400000000009</v>
      </c>
      <c r="M75" s="171">
        <v>8899.2900000000009</v>
      </c>
      <c r="N75" s="173" t="s">
        <v>3110</v>
      </c>
      <c r="O75" s="171">
        <v>942.94</v>
      </c>
      <c r="P75" s="163">
        <v>1.052</v>
      </c>
      <c r="Q75" s="163">
        <v>1.0209999999999999</v>
      </c>
      <c r="R75" s="163">
        <v>1.0349999999999999</v>
      </c>
      <c r="S75" s="163">
        <v>1.0249999999999999</v>
      </c>
      <c r="T75" s="163">
        <v>1.02</v>
      </c>
      <c r="U75" s="163">
        <v>1.03</v>
      </c>
      <c r="V75" s="123">
        <f t="shared" si="0"/>
        <v>1128.8263867882215</v>
      </c>
      <c r="W75" s="124">
        <v>1.2</v>
      </c>
      <c r="X75" s="125">
        <f t="shared" si="1"/>
        <v>1354.5916641458657</v>
      </c>
      <c r="Y75" s="126">
        <f t="shared" si="2"/>
        <v>4515.305547152886</v>
      </c>
      <c r="BP75" s="166"/>
      <c r="BQ75" s="174" t="s">
        <v>1532</v>
      </c>
    </row>
    <row r="76" spans="1:69" s="122" customFormat="1" ht="18.75" hidden="1" x14ac:dyDescent="0.25">
      <c r="A76" s="175"/>
      <c r="B76" s="176"/>
      <c r="C76" s="177" t="s">
        <v>1326</v>
      </c>
      <c r="D76" s="178"/>
      <c r="E76" s="178"/>
      <c r="F76" s="178"/>
      <c r="G76" s="179"/>
      <c r="H76" s="178"/>
      <c r="I76" s="178"/>
      <c r="J76" s="178"/>
      <c r="K76" s="178"/>
      <c r="L76" s="178"/>
      <c r="M76" s="178"/>
      <c r="N76" s="178"/>
      <c r="O76" s="180"/>
      <c r="P76" s="163"/>
      <c r="Q76" s="163"/>
      <c r="R76" s="163"/>
      <c r="S76" s="163"/>
      <c r="T76" s="163"/>
      <c r="U76" s="163"/>
      <c r="V76" s="123"/>
      <c r="W76" s="124"/>
      <c r="X76" s="125"/>
      <c r="Y76" s="126"/>
      <c r="BP76" s="166"/>
      <c r="BQ76" s="174"/>
    </row>
    <row r="77" spans="1:69" s="122" customFormat="1" ht="18.75" hidden="1" x14ac:dyDescent="0.25">
      <c r="A77" s="181"/>
      <c r="B77" s="182"/>
      <c r="C77" s="182"/>
      <c r="D77" s="182"/>
      <c r="E77" s="183" t="s">
        <v>3111</v>
      </c>
      <c r="F77" s="183"/>
      <c r="G77" s="283"/>
      <c r="H77" s="186"/>
      <c r="I77" s="140"/>
      <c r="J77" s="140"/>
      <c r="K77" s="140"/>
      <c r="L77" s="187">
        <v>8637.89</v>
      </c>
      <c r="M77" s="188"/>
      <c r="N77" s="188"/>
      <c r="O77" s="189"/>
      <c r="P77" s="163"/>
      <c r="Q77" s="163"/>
      <c r="R77" s="163"/>
      <c r="S77" s="163"/>
      <c r="T77" s="163"/>
      <c r="U77" s="163"/>
      <c r="V77" s="123"/>
      <c r="W77" s="124"/>
      <c r="X77" s="125"/>
      <c r="Y77" s="126"/>
      <c r="BP77" s="166"/>
      <c r="BQ77" s="174"/>
    </row>
    <row r="78" spans="1:69" s="122" customFormat="1" ht="18.75" hidden="1" x14ac:dyDescent="0.25">
      <c r="A78" s="181"/>
      <c r="B78" s="182"/>
      <c r="C78" s="182"/>
      <c r="D78" s="182"/>
      <c r="E78" s="183" t="s">
        <v>3112</v>
      </c>
      <c r="F78" s="183"/>
      <c r="G78" s="283"/>
      <c r="H78" s="186"/>
      <c r="I78" s="140"/>
      <c r="J78" s="140"/>
      <c r="K78" s="140"/>
      <c r="L78" s="187">
        <v>4541.57</v>
      </c>
      <c r="M78" s="188"/>
      <c r="N78" s="188"/>
      <c r="O78" s="189"/>
      <c r="P78" s="163"/>
      <c r="Q78" s="163"/>
      <c r="R78" s="163"/>
      <c r="S78" s="163"/>
      <c r="T78" s="163"/>
      <c r="U78" s="163"/>
      <c r="V78" s="123"/>
      <c r="W78" s="124"/>
      <c r="X78" s="125"/>
      <c r="Y78" s="126"/>
      <c r="BP78" s="166"/>
      <c r="BQ78" s="174"/>
    </row>
    <row r="79" spans="1:69" s="122" customFormat="1" ht="18.75" hidden="1" x14ac:dyDescent="0.25">
      <c r="A79" s="181"/>
      <c r="B79" s="182"/>
      <c r="C79" s="182"/>
      <c r="D79" s="182"/>
      <c r="E79" s="183" t="s">
        <v>47</v>
      </c>
      <c r="F79" s="183"/>
      <c r="G79" s="283"/>
      <c r="H79" s="186"/>
      <c r="I79" s="140"/>
      <c r="J79" s="140"/>
      <c r="K79" s="140"/>
      <c r="L79" s="187">
        <v>23143</v>
      </c>
      <c r="M79" s="188"/>
      <c r="N79" s="188"/>
      <c r="O79" s="189"/>
      <c r="P79" s="163"/>
      <c r="Q79" s="163"/>
      <c r="R79" s="163"/>
      <c r="S79" s="163"/>
      <c r="T79" s="163"/>
      <c r="U79" s="163"/>
      <c r="V79" s="123"/>
      <c r="W79" s="124"/>
      <c r="X79" s="125"/>
      <c r="Y79" s="126"/>
      <c r="BP79" s="166"/>
      <c r="BQ79" s="174"/>
    </row>
    <row r="80" spans="1:69" s="122" customFormat="1" ht="67.5" hidden="1" x14ac:dyDescent="0.25">
      <c r="A80" s="167" t="s">
        <v>1103</v>
      </c>
      <c r="B80" s="168" t="s">
        <v>1539</v>
      </c>
      <c r="C80" s="370" t="s">
        <v>1540</v>
      </c>
      <c r="D80" s="370"/>
      <c r="E80" s="370"/>
      <c r="F80" s="167" t="s">
        <v>56</v>
      </c>
      <c r="G80" s="285">
        <v>0.3</v>
      </c>
      <c r="H80" s="171" t="s">
        <v>1541</v>
      </c>
      <c r="I80" s="171" t="s">
        <v>1542</v>
      </c>
      <c r="J80" s="171">
        <v>302.85000000000002</v>
      </c>
      <c r="K80" s="172" t="s">
        <v>42</v>
      </c>
      <c r="L80" s="171">
        <v>7703.78</v>
      </c>
      <c r="M80" s="171">
        <v>6809.64</v>
      </c>
      <c r="N80" s="173" t="s">
        <v>3113</v>
      </c>
      <c r="O80" s="171">
        <v>777.72</v>
      </c>
      <c r="P80" s="163">
        <v>1.052</v>
      </c>
      <c r="Q80" s="163">
        <v>1.0209999999999999</v>
      </c>
      <c r="R80" s="163">
        <v>1.0349999999999999</v>
      </c>
      <c r="S80" s="163">
        <v>1.0249999999999999</v>
      </c>
      <c r="T80" s="163">
        <v>1.02</v>
      </c>
      <c r="U80" s="163">
        <v>1.03</v>
      </c>
      <c r="V80" s="123">
        <f t="shared" si="0"/>
        <v>931.03575787742147</v>
      </c>
      <c r="W80" s="124">
        <v>1.2</v>
      </c>
      <c r="X80" s="125">
        <f t="shared" si="1"/>
        <v>1117.2429094529057</v>
      </c>
      <c r="Y80" s="126">
        <f t="shared" si="2"/>
        <v>3724.1430315096859</v>
      </c>
      <c r="BP80" s="166"/>
      <c r="BQ80" s="174" t="s">
        <v>1540</v>
      </c>
    </row>
    <row r="81" spans="1:69" s="122" customFormat="1" ht="18.75" hidden="1" x14ac:dyDescent="0.25">
      <c r="A81" s="175"/>
      <c r="B81" s="176"/>
      <c r="C81" s="177" t="s">
        <v>1326</v>
      </c>
      <c r="D81" s="178"/>
      <c r="E81" s="178"/>
      <c r="F81" s="178"/>
      <c r="G81" s="179"/>
      <c r="H81" s="178"/>
      <c r="I81" s="178"/>
      <c r="J81" s="178"/>
      <c r="K81" s="178"/>
      <c r="L81" s="178"/>
      <c r="M81" s="178"/>
      <c r="N81" s="178"/>
      <c r="O81" s="180"/>
      <c r="P81" s="163"/>
      <c r="Q81" s="163"/>
      <c r="R81" s="163"/>
      <c r="S81" s="163"/>
      <c r="T81" s="163"/>
      <c r="U81" s="163"/>
      <c r="V81" s="123"/>
      <c r="W81" s="124"/>
      <c r="X81" s="125"/>
      <c r="Y81" s="126"/>
      <c r="BP81" s="166"/>
      <c r="BQ81" s="174"/>
    </row>
    <row r="82" spans="1:69" s="122" customFormat="1" ht="18.75" hidden="1" x14ac:dyDescent="0.25">
      <c r="A82" s="181"/>
      <c r="B82" s="182"/>
      <c r="C82" s="182"/>
      <c r="D82" s="182"/>
      <c r="E82" s="183" t="s">
        <v>3114</v>
      </c>
      <c r="F82" s="183"/>
      <c r="G82" s="283"/>
      <c r="H82" s="186"/>
      <c r="I82" s="140"/>
      <c r="J82" s="140"/>
      <c r="K82" s="140"/>
      <c r="L82" s="187">
        <v>6610.93</v>
      </c>
      <c r="M82" s="188"/>
      <c r="N82" s="188"/>
      <c r="O82" s="189"/>
      <c r="P82" s="163"/>
      <c r="Q82" s="163"/>
      <c r="R82" s="163"/>
      <c r="S82" s="163"/>
      <c r="T82" s="163"/>
      <c r="U82" s="163"/>
      <c r="V82" s="123"/>
      <c r="W82" s="124"/>
      <c r="X82" s="125"/>
      <c r="Y82" s="126"/>
      <c r="BP82" s="166"/>
      <c r="BQ82" s="174"/>
    </row>
    <row r="83" spans="1:69" s="122" customFormat="1" ht="18.75" hidden="1" x14ac:dyDescent="0.25">
      <c r="A83" s="181"/>
      <c r="B83" s="182"/>
      <c r="C83" s="182"/>
      <c r="D83" s="182"/>
      <c r="E83" s="183" t="s">
        <v>3115</v>
      </c>
      <c r="F83" s="183"/>
      <c r="G83" s="283"/>
      <c r="H83" s="186"/>
      <c r="I83" s="140"/>
      <c r="J83" s="140"/>
      <c r="K83" s="140"/>
      <c r="L83" s="187">
        <v>3475.85</v>
      </c>
      <c r="M83" s="188"/>
      <c r="N83" s="188"/>
      <c r="O83" s="189"/>
      <c r="P83" s="163"/>
      <c r="Q83" s="163"/>
      <c r="R83" s="163"/>
      <c r="S83" s="163"/>
      <c r="T83" s="163"/>
      <c r="U83" s="163"/>
      <c r="V83" s="123"/>
      <c r="W83" s="124"/>
      <c r="X83" s="125"/>
      <c r="Y83" s="126"/>
      <c r="BP83" s="166"/>
      <c r="BQ83" s="174"/>
    </row>
    <row r="84" spans="1:69" s="122" customFormat="1" ht="18.75" hidden="1" x14ac:dyDescent="0.25">
      <c r="A84" s="181"/>
      <c r="B84" s="182"/>
      <c r="C84" s="182"/>
      <c r="D84" s="182"/>
      <c r="E84" s="183" t="s">
        <v>47</v>
      </c>
      <c r="F84" s="183"/>
      <c r="G84" s="283"/>
      <c r="H84" s="186"/>
      <c r="I84" s="140"/>
      <c r="J84" s="140"/>
      <c r="K84" s="140"/>
      <c r="L84" s="187">
        <v>17790.560000000001</v>
      </c>
      <c r="M84" s="188"/>
      <c r="N84" s="188"/>
      <c r="O84" s="189"/>
      <c r="P84" s="163"/>
      <c r="Q84" s="163"/>
      <c r="R84" s="163"/>
      <c r="S84" s="163"/>
      <c r="T84" s="163"/>
      <c r="U84" s="163"/>
      <c r="V84" s="123"/>
      <c r="W84" s="124"/>
      <c r="X84" s="125"/>
      <c r="Y84" s="126"/>
      <c r="BP84" s="166"/>
      <c r="BQ84" s="174"/>
    </row>
    <row r="85" spans="1:69" s="122" customFormat="1" ht="67.5" hidden="1" x14ac:dyDescent="0.25">
      <c r="A85" s="167" t="s">
        <v>1105</v>
      </c>
      <c r="B85" s="168" t="s">
        <v>73</v>
      </c>
      <c r="C85" s="370" t="s">
        <v>74</v>
      </c>
      <c r="D85" s="370"/>
      <c r="E85" s="370"/>
      <c r="F85" s="167" t="s">
        <v>56</v>
      </c>
      <c r="G85" s="285">
        <v>3.4</v>
      </c>
      <c r="H85" s="171" t="s">
        <v>75</v>
      </c>
      <c r="I85" s="171" t="s">
        <v>76</v>
      </c>
      <c r="J85" s="171">
        <v>265.20999999999998</v>
      </c>
      <c r="K85" s="172" t="s">
        <v>42</v>
      </c>
      <c r="L85" s="171">
        <v>72931.67</v>
      </c>
      <c r="M85" s="171">
        <v>64258.05</v>
      </c>
      <c r="N85" s="173" t="s">
        <v>3116</v>
      </c>
      <c r="O85" s="171">
        <v>7718.96</v>
      </c>
      <c r="P85" s="163">
        <v>1.052</v>
      </c>
      <c r="Q85" s="163">
        <v>1.0209999999999999</v>
      </c>
      <c r="R85" s="163">
        <v>1.0349999999999999</v>
      </c>
      <c r="S85" s="163">
        <v>1.0249999999999999</v>
      </c>
      <c r="T85" s="163">
        <v>1.02</v>
      </c>
      <c r="U85" s="163">
        <v>1.03</v>
      </c>
      <c r="V85" s="123">
        <f t="shared" si="0"/>
        <v>9240.6364419399033</v>
      </c>
      <c r="W85" s="124">
        <v>1.2</v>
      </c>
      <c r="X85" s="125">
        <f t="shared" si="1"/>
        <v>11088.763730327884</v>
      </c>
      <c r="Y85" s="126">
        <f t="shared" si="2"/>
        <v>3261.4010971552602</v>
      </c>
      <c r="BP85" s="166"/>
      <c r="BQ85" s="174" t="s">
        <v>74</v>
      </c>
    </row>
    <row r="86" spans="1:69" s="122" customFormat="1" ht="18.75" hidden="1" x14ac:dyDescent="0.25">
      <c r="A86" s="175"/>
      <c r="B86" s="176"/>
      <c r="C86" s="177" t="s">
        <v>3117</v>
      </c>
      <c r="D86" s="178"/>
      <c r="E86" s="178"/>
      <c r="F86" s="178"/>
      <c r="G86" s="179"/>
      <c r="H86" s="178"/>
      <c r="I86" s="178"/>
      <c r="J86" s="178"/>
      <c r="K86" s="178"/>
      <c r="L86" s="178"/>
      <c r="M86" s="178"/>
      <c r="N86" s="178"/>
      <c r="O86" s="180"/>
      <c r="P86" s="163"/>
      <c r="Q86" s="163"/>
      <c r="R86" s="163"/>
      <c r="S86" s="163"/>
      <c r="T86" s="163"/>
      <c r="U86" s="163"/>
      <c r="V86" s="123"/>
      <c r="W86" s="124"/>
      <c r="X86" s="125"/>
      <c r="Y86" s="126"/>
      <c r="BP86" s="166"/>
      <c r="BQ86" s="174"/>
    </row>
    <row r="87" spans="1:69" s="122" customFormat="1" ht="18.75" hidden="1" x14ac:dyDescent="0.25">
      <c r="A87" s="181"/>
      <c r="B87" s="182"/>
      <c r="C87" s="182"/>
      <c r="D87" s="182"/>
      <c r="E87" s="183" t="s">
        <v>3118</v>
      </c>
      <c r="F87" s="183"/>
      <c r="G87" s="283"/>
      <c r="H87" s="186"/>
      <c r="I87" s="140"/>
      <c r="J87" s="140"/>
      <c r="K87" s="140"/>
      <c r="L87" s="187">
        <v>62372.18</v>
      </c>
      <c r="M87" s="188"/>
      <c r="N87" s="188"/>
      <c r="O87" s="189"/>
      <c r="P87" s="163"/>
      <c r="Q87" s="163"/>
      <c r="R87" s="163"/>
      <c r="S87" s="163"/>
      <c r="T87" s="163"/>
      <c r="U87" s="163"/>
      <c r="V87" s="123"/>
      <c r="W87" s="124"/>
      <c r="X87" s="125"/>
      <c r="Y87" s="126"/>
      <c r="BP87" s="166"/>
      <c r="BQ87" s="174"/>
    </row>
    <row r="88" spans="1:69" s="122" customFormat="1" ht="18.75" hidden="1" x14ac:dyDescent="0.25">
      <c r="A88" s="181"/>
      <c r="B88" s="182"/>
      <c r="C88" s="182"/>
      <c r="D88" s="182"/>
      <c r="E88" s="183" t="s">
        <v>3119</v>
      </c>
      <c r="F88" s="183"/>
      <c r="G88" s="283"/>
      <c r="H88" s="186"/>
      <c r="I88" s="140"/>
      <c r="J88" s="140"/>
      <c r="K88" s="140"/>
      <c r="L88" s="187">
        <v>32793.620000000003</v>
      </c>
      <c r="M88" s="188"/>
      <c r="N88" s="188"/>
      <c r="O88" s="189"/>
      <c r="P88" s="163"/>
      <c r="Q88" s="163"/>
      <c r="R88" s="163"/>
      <c r="S88" s="163"/>
      <c r="T88" s="163"/>
      <c r="U88" s="163"/>
      <c r="V88" s="123"/>
      <c r="W88" s="124"/>
      <c r="X88" s="125"/>
      <c r="Y88" s="126"/>
      <c r="BP88" s="166"/>
      <c r="BQ88" s="174"/>
    </row>
    <row r="89" spans="1:69" s="122" customFormat="1" ht="18.75" hidden="1" x14ac:dyDescent="0.25">
      <c r="A89" s="181"/>
      <c r="B89" s="182"/>
      <c r="C89" s="182"/>
      <c r="D89" s="182"/>
      <c r="E89" s="183" t="s">
        <v>47</v>
      </c>
      <c r="F89" s="183"/>
      <c r="G89" s="283"/>
      <c r="H89" s="186"/>
      <c r="I89" s="140"/>
      <c r="J89" s="140"/>
      <c r="K89" s="140"/>
      <c r="L89" s="187">
        <v>168097.47</v>
      </c>
      <c r="M89" s="188"/>
      <c r="N89" s="188"/>
      <c r="O89" s="189"/>
      <c r="P89" s="163"/>
      <c r="Q89" s="163"/>
      <c r="R89" s="163"/>
      <c r="S89" s="163"/>
      <c r="T89" s="163"/>
      <c r="U89" s="163"/>
      <c r="V89" s="123"/>
      <c r="W89" s="124"/>
      <c r="X89" s="125"/>
      <c r="Y89" s="126"/>
      <c r="BP89" s="166"/>
      <c r="BQ89" s="174"/>
    </row>
    <row r="90" spans="1:69" s="122" customFormat="1" ht="67.5" hidden="1" x14ac:dyDescent="0.25">
      <c r="A90" s="167" t="s">
        <v>151</v>
      </c>
      <c r="B90" s="168" t="s">
        <v>64</v>
      </c>
      <c r="C90" s="370" t="s">
        <v>65</v>
      </c>
      <c r="D90" s="370"/>
      <c r="E90" s="370"/>
      <c r="F90" s="167" t="s">
        <v>56</v>
      </c>
      <c r="G90" s="285">
        <v>1.4</v>
      </c>
      <c r="H90" s="171" t="s">
        <v>66</v>
      </c>
      <c r="I90" s="171" t="s">
        <v>67</v>
      </c>
      <c r="J90" s="171">
        <v>161.83000000000001</v>
      </c>
      <c r="K90" s="172" t="s">
        <v>42</v>
      </c>
      <c r="L90" s="171">
        <v>25903.11</v>
      </c>
      <c r="M90" s="171">
        <v>23663.25</v>
      </c>
      <c r="N90" s="173" t="s">
        <v>3120</v>
      </c>
      <c r="O90" s="171">
        <v>1939.25</v>
      </c>
      <c r="P90" s="163">
        <v>1.052</v>
      </c>
      <c r="Q90" s="163">
        <v>1.0209999999999999</v>
      </c>
      <c r="R90" s="163">
        <v>1.0349999999999999</v>
      </c>
      <c r="S90" s="163">
        <v>1.0249999999999999</v>
      </c>
      <c r="T90" s="163">
        <v>1.02</v>
      </c>
      <c r="U90" s="163">
        <v>1.03</v>
      </c>
      <c r="V90" s="123">
        <f t="shared" si="0"/>
        <v>2321.5438634261545</v>
      </c>
      <c r="W90" s="124">
        <v>1.2</v>
      </c>
      <c r="X90" s="125">
        <f t="shared" si="1"/>
        <v>2785.8526361113854</v>
      </c>
      <c r="Y90" s="126">
        <f t="shared" si="2"/>
        <v>1989.8947400795612</v>
      </c>
      <c r="BP90" s="166"/>
      <c r="BQ90" s="174" t="s">
        <v>65</v>
      </c>
    </row>
    <row r="91" spans="1:69" s="122" customFormat="1" ht="18.75" hidden="1" x14ac:dyDescent="0.25">
      <c r="A91" s="175"/>
      <c r="B91" s="176"/>
      <c r="C91" s="177" t="s">
        <v>3121</v>
      </c>
      <c r="D91" s="178"/>
      <c r="E91" s="178"/>
      <c r="F91" s="178"/>
      <c r="G91" s="179"/>
      <c r="H91" s="178"/>
      <c r="I91" s="178"/>
      <c r="J91" s="178"/>
      <c r="K91" s="178"/>
      <c r="L91" s="178"/>
      <c r="M91" s="178"/>
      <c r="N91" s="178"/>
      <c r="O91" s="180"/>
      <c r="P91" s="163"/>
      <c r="Q91" s="163"/>
      <c r="R91" s="163"/>
      <c r="S91" s="163"/>
      <c r="T91" s="163"/>
      <c r="U91" s="163"/>
      <c r="V91" s="123"/>
      <c r="W91" s="124"/>
      <c r="X91" s="125"/>
      <c r="Y91" s="126"/>
      <c r="BP91" s="166"/>
      <c r="BQ91" s="174"/>
    </row>
    <row r="92" spans="1:69" s="122" customFormat="1" ht="18.75" hidden="1" x14ac:dyDescent="0.25">
      <c r="A92" s="181"/>
      <c r="B92" s="182"/>
      <c r="C92" s="182"/>
      <c r="D92" s="182"/>
      <c r="E92" s="183" t="s">
        <v>3122</v>
      </c>
      <c r="F92" s="183"/>
      <c r="G92" s="283"/>
      <c r="H92" s="186"/>
      <c r="I92" s="140"/>
      <c r="J92" s="140"/>
      <c r="K92" s="140"/>
      <c r="L92" s="187">
        <v>22962.15</v>
      </c>
      <c r="M92" s="188"/>
      <c r="N92" s="188"/>
      <c r="O92" s="189"/>
      <c r="P92" s="163"/>
      <c r="Q92" s="163"/>
      <c r="R92" s="163"/>
      <c r="S92" s="163"/>
      <c r="T92" s="163"/>
      <c r="U92" s="163"/>
      <c r="V92" s="123"/>
      <c r="W92" s="124"/>
      <c r="X92" s="125"/>
      <c r="Y92" s="126"/>
      <c r="BP92" s="166"/>
      <c r="BQ92" s="174"/>
    </row>
    <row r="93" spans="1:69" s="122" customFormat="1" ht="18.75" hidden="1" x14ac:dyDescent="0.25">
      <c r="A93" s="181"/>
      <c r="B93" s="182"/>
      <c r="C93" s="182"/>
      <c r="D93" s="182"/>
      <c r="E93" s="183" t="s">
        <v>3123</v>
      </c>
      <c r="F93" s="183"/>
      <c r="G93" s="283"/>
      <c r="H93" s="186"/>
      <c r="I93" s="140"/>
      <c r="J93" s="140"/>
      <c r="K93" s="140"/>
      <c r="L93" s="187">
        <v>12072.88</v>
      </c>
      <c r="M93" s="188"/>
      <c r="N93" s="188"/>
      <c r="O93" s="189"/>
      <c r="P93" s="163"/>
      <c r="Q93" s="163"/>
      <c r="R93" s="163"/>
      <c r="S93" s="163"/>
      <c r="T93" s="163"/>
      <c r="U93" s="163"/>
      <c r="V93" s="123"/>
      <c r="W93" s="124"/>
      <c r="X93" s="125"/>
      <c r="Y93" s="126"/>
      <c r="BP93" s="166"/>
      <c r="BQ93" s="174"/>
    </row>
    <row r="94" spans="1:69" s="122" customFormat="1" ht="18.75" hidden="1" x14ac:dyDescent="0.25">
      <c r="A94" s="181"/>
      <c r="B94" s="182"/>
      <c r="C94" s="182"/>
      <c r="D94" s="182"/>
      <c r="E94" s="183" t="s">
        <v>47</v>
      </c>
      <c r="F94" s="183"/>
      <c r="G94" s="283"/>
      <c r="H94" s="186"/>
      <c r="I94" s="140"/>
      <c r="J94" s="140"/>
      <c r="K94" s="140"/>
      <c r="L94" s="187">
        <v>60938.14</v>
      </c>
      <c r="M94" s="188"/>
      <c r="N94" s="188"/>
      <c r="O94" s="189"/>
      <c r="P94" s="163"/>
      <c r="Q94" s="163"/>
      <c r="R94" s="163"/>
      <c r="S94" s="163"/>
      <c r="T94" s="163"/>
      <c r="U94" s="163"/>
      <c r="V94" s="123"/>
      <c r="W94" s="124"/>
      <c r="X94" s="125"/>
      <c r="Y94" s="126"/>
      <c r="BP94" s="166"/>
      <c r="BQ94" s="174"/>
    </row>
    <row r="95" spans="1:69" s="122" customFormat="1" ht="67.5" hidden="1" x14ac:dyDescent="0.25">
      <c r="A95" s="167" t="s">
        <v>156</v>
      </c>
      <c r="B95" s="168" t="s">
        <v>54</v>
      </c>
      <c r="C95" s="370" t="s">
        <v>55</v>
      </c>
      <c r="D95" s="370"/>
      <c r="E95" s="370"/>
      <c r="F95" s="167" t="s">
        <v>56</v>
      </c>
      <c r="G95" s="285">
        <v>3.1</v>
      </c>
      <c r="H95" s="171" t="s">
        <v>57</v>
      </c>
      <c r="I95" s="171" t="s">
        <v>58</v>
      </c>
      <c r="J95" s="171">
        <v>114.45</v>
      </c>
      <c r="K95" s="172" t="s">
        <v>42</v>
      </c>
      <c r="L95" s="171">
        <v>28514.26</v>
      </c>
      <c r="M95" s="171">
        <v>25368.1</v>
      </c>
      <c r="N95" s="173" t="s">
        <v>3124</v>
      </c>
      <c r="O95" s="171">
        <v>3037.05</v>
      </c>
      <c r="P95" s="163">
        <v>1.052</v>
      </c>
      <c r="Q95" s="163">
        <v>1.0209999999999999</v>
      </c>
      <c r="R95" s="163">
        <v>1.0349999999999999</v>
      </c>
      <c r="S95" s="163">
        <v>1.0249999999999999</v>
      </c>
      <c r="T95" s="163">
        <v>1.02</v>
      </c>
      <c r="U95" s="163">
        <v>1.03</v>
      </c>
      <c r="V95" s="123">
        <f t="shared" ref="V95:V157" si="3">O95*P95*Q95*R95*S95*T95*U95</f>
        <v>3635.7585615152279</v>
      </c>
      <c r="W95" s="124">
        <v>1.2</v>
      </c>
      <c r="X95" s="125">
        <f t="shared" ref="X95:X157" si="4">V95*W95</f>
        <v>4362.9102738182737</v>
      </c>
      <c r="Y95" s="126">
        <f t="shared" ref="Y95:Y157" si="5">X95/G95</f>
        <v>1407.3904109091204</v>
      </c>
      <c r="BP95" s="166"/>
      <c r="BQ95" s="174" t="s">
        <v>55</v>
      </c>
    </row>
    <row r="96" spans="1:69" s="122" customFormat="1" ht="18.75" hidden="1" x14ac:dyDescent="0.25">
      <c r="A96" s="175"/>
      <c r="B96" s="176"/>
      <c r="C96" s="177" t="s">
        <v>3125</v>
      </c>
      <c r="D96" s="178"/>
      <c r="E96" s="178"/>
      <c r="F96" s="178"/>
      <c r="G96" s="179"/>
      <c r="H96" s="178"/>
      <c r="I96" s="178"/>
      <c r="J96" s="178"/>
      <c r="K96" s="178"/>
      <c r="L96" s="178"/>
      <c r="M96" s="178"/>
      <c r="N96" s="178"/>
      <c r="O96" s="180"/>
      <c r="P96" s="163"/>
      <c r="Q96" s="163"/>
      <c r="R96" s="163"/>
      <c r="S96" s="163"/>
      <c r="T96" s="163"/>
      <c r="U96" s="163"/>
      <c r="V96" s="123"/>
      <c r="W96" s="124"/>
      <c r="X96" s="125"/>
      <c r="Y96" s="126"/>
      <c r="BP96" s="166"/>
      <c r="BQ96" s="174"/>
    </row>
    <row r="97" spans="1:69" s="122" customFormat="1" ht="18.75" hidden="1" x14ac:dyDescent="0.25">
      <c r="A97" s="181"/>
      <c r="B97" s="182"/>
      <c r="C97" s="182"/>
      <c r="D97" s="182"/>
      <c r="E97" s="183" t="s">
        <v>3126</v>
      </c>
      <c r="F97" s="183"/>
      <c r="G97" s="283"/>
      <c r="H97" s="186"/>
      <c r="I97" s="140"/>
      <c r="J97" s="140"/>
      <c r="K97" s="140"/>
      <c r="L97" s="187">
        <v>24626.53</v>
      </c>
      <c r="M97" s="188"/>
      <c r="N97" s="188"/>
      <c r="O97" s="189"/>
      <c r="P97" s="163"/>
      <c r="Q97" s="163"/>
      <c r="R97" s="163"/>
      <c r="S97" s="163"/>
      <c r="T97" s="163"/>
      <c r="U97" s="163"/>
      <c r="V97" s="123"/>
      <c r="W97" s="124"/>
      <c r="X97" s="125"/>
      <c r="Y97" s="126"/>
      <c r="BP97" s="166"/>
      <c r="BQ97" s="174"/>
    </row>
    <row r="98" spans="1:69" s="122" customFormat="1" ht="18.75" hidden="1" x14ac:dyDescent="0.25">
      <c r="A98" s="181"/>
      <c r="B98" s="182"/>
      <c r="C98" s="182"/>
      <c r="D98" s="182"/>
      <c r="E98" s="183" t="s">
        <v>3127</v>
      </c>
      <c r="F98" s="183"/>
      <c r="G98" s="283"/>
      <c r="H98" s="186"/>
      <c r="I98" s="140"/>
      <c r="J98" s="140"/>
      <c r="K98" s="140"/>
      <c r="L98" s="187">
        <v>12947.97</v>
      </c>
      <c r="M98" s="188"/>
      <c r="N98" s="188"/>
      <c r="O98" s="189"/>
      <c r="P98" s="163"/>
      <c r="Q98" s="163"/>
      <c r="R98" s="163"/>
      <c r="S98" s="163"/>
      <c r="T98" s="163"/>
      <c r="U98" s="163"/>
      <c r="V98" s="123"/>
      <c r="W98" s="124"/>
      <c r="X98" s="125"/>
      <c r="Y98" s="126"/>
      <c r="BP98" s="166"/>
      <c r="BQ98" s="174"/>
    </row>
    <row r="99" spans="1:69" s="122" customFormat="1" ht="18.75" hidden="1" x14ac:dyDescent="0.25">
      <c r="A99" s="181"/>
      <c r="B99" s="182"/>
      <c r="C99" s="182"/>
      <c r="D99" s="182"/>
      <c r="E99" s="183" t="s">
        <v>47</v>
      </c>
      <c r="F99" s="183"/>
      <c r="G99" s="283"/>
      <c r="H99" s="186"/>
      <c r="I99" s="140"/>
      <c r="J99" s="140"/>
      <c r="K99" s="140"/>
      <c r="L99" s="187">
        <v>66088.759999999995</v>
      </c>
      <c r="M99" s="188"/>
      <c r="N99" s="188"/>
      <c r="O99" s="189"/>
      <c r="P99" s="163"/>
      <c r="Q99" s="163"/>
      <c r="R99" s="163"/>
      <c r="S99" s="163"/>
      <c r="T99" s="163"/>
      <c r="U99" s="163"/>
      <c r="V99" s="123"/>
      <c r="W99" s="124"/>
      <c r="X99" s="125"/>
      <c r="Y99" s="126"/>
      <c r="BP99" s="166"/>
      <c r="BQ99" s="174"/>
    </row>
    <row r="100" spans="1:69" s="122" customFormat="1" ht="67.5" x14ac:dyDescent="0.25">
      <c r="A100" s="242" t="s">
        <v>1127</v>
      </c>
      <c r="B100" s="243" t="s">
        <v>1559</v>
      </c>
      <c r="C100" s="368" t="s">
        <v>3128</v>
      </c>
      <c r="D100" s="368"/>
      <c r="E100" s="368"/>
      <c r="F100" s="242" t="s">
        <v>265</v>
      </c>
      <c r="G100" s="297">
        <v>112.2</v>
      </c>
      <c r="H100" s="171">
        <v>471.01</v>
      </c>
      <c r="I100" s="171"/>
      <c r="J100" s="171">
        <v>471.01</v>
      </c>
      <c r="K100" s="172" t="s">
        <v>42</v>
      </c>
      <c r="L100" s="171">
        <v>452373.08</v>
      </c>
      <c r="M100" s="171"/>
      <c r="N100" s="173"/>
      <c r="O100" s="171">
        <v>452373.08</v>
      </c>
      <c r="P100" s="163">
        <v>1.052</v>
      </c>
      <c r="Q100" s="163">
        <v>1.0209999999999999</v>
      </c>
      <c r="R100" s="163">
        <v>1.0349999999999999</v>
      </c>
      <c r="S100" s="163">
        <v>1.0249999999999999</v>
      </c>
      <c r="T100" s="163">
        <v>1.02</v>
      </c>
      <c r="U100" s="163">
        <v>1.03</v>
      </c>
      <c r="V100" s="248">
        <f t="shared" si="3"/>
        <v>541551.60389490228</v>
      </c>
      <c r="W100" s="249">
        <v>1.2</v>
      </c>
      <c r="X100" s="250">
        <f t="shared" si="4"/>
        <v>649861.92467388266</v>
      </c>
      <c r="Y100" s="251">
        <f t="shared" si="5"/>
        <v>5791.9957635818419</v>
      </c>
      <c r="BP100" s="166"/>
      <c r="BQ100" s="174" t="s">
        <v>3128</v>
      </c>
    </row>
    <row r="101" spans="1:69" s="122" customFormat="1" ht="18.75" hidden="1" x14ac:dyDescent="0.25">
      <c r="A101" s="175"/>
      <c r="B101" s="176"/>
      <c r="C101" s="177" t="s">
        <v>274</v>
      </c>
      <c r="D101" s="178"/>
      <c r="E101" s="178"/>
      <c r="F101" s="178"/>
      <c r="G101" s="179"/>
      <c r="H101" s="178"/>
      <c r="I101" s="178"/>
      <c r="J101" s="178"/>
      <c r="K101" s="178"/>
      <c r="L101" s="178"/>
      <c r="M101" s="178"/>
      <c r="N101" s="178"/>
      <c r="O101" s="180"/>
      <c r="P101" s="163"/>
      <c r="Q101" s="163"/>
      <c r="R101" s="163"/>
      <c r="S101" s="163"/>
      <c r="T101" s="163"/>
      <c r="U101" s="163"/>
      <c r="V101" s="123"/>
      <c r="W101" s="124"/>
      <c r="X101" s="125"/>
      <c r="Y101" s="126"/>
      <c r="BP101" s="166"/>
      <c r="BQ101" s="174"/>
    </row>
    <row r="102" spans="1:69" s="122" customFormat="1" ht="67.5" x14ac:dyDescent="0.25">
      <c r="A102" s="242" t="s">
        <v>1137</v>
      </c>
      <c r="B102" s="243" t="s">
        <v>1559</v>
      </c>
      <c r="C102" s="368" t="s">
        <v>3129</v>
      </c>
      <c r="D102" s="368"/>
      <c r="E102" s="368"/>
      <c r="F102" s="242" t="s">
        <v>265</v>
      </c>
      <c r="G102" s="297">
        <v>81.599999999999994</v>
      </c>
      <c r="H102" s="171">
        <v>282.27999999999997</v>
      </c>
      <c r="I102" s="171"/>
      <c r="J102" s="171">
        <v>282.27999999999997</v>
      </c>
      <c r="K102" s="172" t="s">
        <v>42</v>
      </c>
      <c r="L102" s="171">
        <v>197171.45</v>
      </c>
      <c r="M102" s="171"/>
      <c r="N102" s="173"/>
      <c r="O102" s="171">
        <v>197171.45</v>
      </c>
      <c r="P102" s="163">
        <v>1.052</v>
      </c>
      <c r="Q102" s="163">
        <v>1.0209999999999999</v>
      </c>
      <c r="R102" s="163">
        <v>1.0349999999999999</v>
      </c>
      <c r="S102" s="163">
        <v>1.0249999999999999</v>
      </c>
      <c r="T102" s="163">
        <v>1.02</v>
      </c>
      <c r="U102" s="163">
        <v>1.03</v>
      </c>
      <c r="V102" s="248">
        <f t="shared" si="3"/>
        <v>236040.82495311947</v>
      </c>
      <c r="W102" s="249">
        <v>1.2</v>
      </c>
      <c r="X102" s="250">
        <f t="shared" si="4"/>
        <v>283248.98994374333</v>
      </c>
      <c r="Y102" s="251">
        <f t="shared" si="5"/>
        <v>3471.1886022517569</v>
      </c>
      <c r="BP102" s="166"/>
      <c r="BQ102" s="174" t="s">
        <v>3129</v>
      </c>
    </row>
    <row r="103" spans="1:69" s="122" customFormat="1" ht="18.75" hidden="1" x14ac:dyDescent="0.25">
      <c r="A103" s="175"/>
      <c r="B103" s="176"/>
      <c r="C103" s="177" t="s">
        <v>3130</v>
      </c>
      <c r="D103" s="178"/>
      <c r="E103" s="178"/>
      <c r="F103" s="178"/>
      <c r="G103" s="179"/>
      <c r="H103" s="178"/>
      <c r="I103" s="178"/>
      <c r="J103" s="178"/>
      <c r="K103" s="178"/>
      <c r="L103" s="178"/>
      <c r="M103" s="178"/>
      <c r="N103" s="178"/>
      <c r="O103" s="180"/>
      <c r="P103" s="163"/>
      <c r="Q103" s="163"/>
      <c r="R103" s="163"/>
      <c r="S103" s="163"/>
      <c r="T103" s="163"/>
      <c r="U103" s="163"/>
      <c r="V103" s="123"/>
      <c r="W103" s="124"/>
      <c r="X103" s="125"/>
      <c r="Y103" s="126"/>
      <c r="BP103" s="166"/>
      <c r="BQ103" s="174"/>
    </row>
    <row r="104" spans="1:69" s="122" customFormat="1" ht="67.5" x14ac:dyDescent="0.25">
      <c r="A104" s="242" t="s">
        <v>171</v>
      </c>
      <c r="B104" s="243" t="s">
        <v>1559</v>
      </c>
      <c r="C104" s="368" t="s">
        <v>3131</v>
      </c>
      <c r="D104" s="368"/>
      <c r="E104" s="368"/>
      <c r="F104" s="242" t="s">
        <v>265</v>
      </c>
      <c r="G104" s="297">
        <v>15.3</v>
      </c>
      <c r="H104" s="171">
        <v>219.53</v>
      </c>
      <c r="I104" s="171"/>
      <c r="J104" s="171">
        <v>219.53</v>
      </c>
      <c r="K104" s="172" t="s">
        <v>42</v>
      </c>
      <c r="L104" s="171">
        <v>28751.41</v>
      </c>
      <c r="M104" s="171"/>
      <c r="N104" s="173"/>
      <c r="O104" s="171">
        <v>28751.41</v>
      </c>
      <c r="P104" s="163">
        <v>1.052</v>
      </c>
      <c r="Q104" s="163">
        <v>1.0209999999999999</v>
      </c>
      <c r="R104" s="163">
        <v>1.0349999999999999</v>
      </c>
      <c r="S104" s="163">
        <v>1.0249999999999999</v>
      </c>
      <c r="T104" s="163">
        <v>1.02</v>
      </c>
      <c r="U104" s="163">
        <v>1.03</v>
      </c>
      <c r="V104" s="248">
        <f t="shared" si="3"/>
        <v>34419.316462730123</v>
      </c>
      <c r="W104" s="249">
        <v>1.2</v>
      </c>
      <c r="X104" s="250">
        <f t="shared" si="4"/>
        <v>41303.179755276149</v>
      </c>
      <c r="Y104" s="251">
        <f t="shared" si="5"/>
        <v>2699.5542323709901</v>
      </c>
      <c r="BP104" s="166"/>
      <c r="BQ104" s="174" t="s">
        <v>3131</v>
      </c>
    </row>
    <row r="105" spans="1:69" s="122" customFormat="1" ht="18.75" hidden="1" x14ac:dyDescent="0.25">
      <c r="A105" s="175"/>
      <c r="B105" s="176"/>
      <c r="C105" s="177" t="s">
        <v>299</v>
      </c>
      <c r="D105" s="178"/>
      <c r="E105" s="178"/>
      <c r="F105" s="178"/>
      <c r="G105" s="179"/>
      <c r="H105" s="178"/>
      <c r="I105" s="178"/>
      <c r="J105" s="178"/>
      <c r="K105" s="178"/>
      <c r="L105" s="178"/>
      <c r="M105" s="178"/>
      <c r="N105" s="178"/>
      <c r="O105" s="180"/>
      <c r="P105" s="163"/>
      <c r="Q105" s="163"/>
      <c r="R105" s="163"/>
      <c r="S105" s="163"/>
      <c r="T105" s="163"/>
      <c r="U105" s="163"/>
      <c r="V105" s="123"/>
      <c r="W105" s="124"/>
      <c r="X105" s="125"/>
      <c r="Y105" s="126"/>
      <c r="BP105" s="166"/>
      <c r="BQ105" s="174"/>
    </row>
    <row r="106" spans="1:69" s="122" customFormat="1" ht="67.5" x14ac:dyDescent="0.25">
      <c r="A106" s="242" t="s">
        <v>181</v>
      </c>
      <c r="B106" s="243" t="s">
        <v>1559</v>
      </c>
      <c r="C106" s="368" t="s">
        <v>3132</v>
      </c>
      <c r="D106" s="368"/>
      <c r="E106" s="368"/>
      <c r="F106" s="242" t="s">
        <v>265</v>
      </c>
      <c r="G106" s="297">
        <v>285.60000000000002</v>
      </c>
      <c r="H106" s="171">
        <v>175.26</v>
      </c>
      <c r="I106" s="171"/>
      <c r="J106" s="171">
        <v>175.26</v>
      </c>
      <c r="K106" s="172" t="s">
        <v>42</v>
      </c>
      <c r="L106" s="171">
        <v>428464.43</v>
      </c>
      <c r="M106" s="171"/>
      <c r="N106" s="173"/>
      <c r="O106" s="171">
        <v>428464.43</v>
      </c>
      <c r="P106" s="163">
        <v>1.052</v>
      </c>
      <c r="Q106" s="163">
        <v>1.0209999999999999</v>
      </c>
      <c r="R106" s="163">
        <v>1.0349999999999999</v>
      </c>
      <c r="S106" s="163">
        <v>1.0249999999999999</v>
      </c>
      <c r="T106" s="163">
        <v>1.02</v>
      </c>
      <c r="U106" s="163">
        <v>1.03</v>
      </c>
      <c r="V106" s="248">
        <f t="shared" si="3"/>
        <v>512929.72446197522</v>
      </c>
      <c r="W106" s="249">
        <v>1.2</v>
      </c>
      <c r="X106" s="250">
        <f t="shared" si="4"/>
        <v>615515.66935437021</v>
      </c>
      <c r="Y106" s="251">
        <f t="shared" si="5"/>
        <v>2155.166909504097</v>
      </c>
      <c r="BP106" s="166"/>
      <c r="BQ106" s="174" t="s">
        <v>3132</v>
      </c>
    </row>
    <row r="107" spans="1:69" s="122" customFormat="1" ht="18.75" hidden="1" x14ac:dyDescent="0.25">
      <c r="A107" s="175"/>
      <c r="B107" s="176"/>
      <c r="C107" s="177" t="s">
        <v>3133</v>
      </c>
      <c r="D107" s="178"/>
      <c r="E107" s="178"/>
      <c r="F107" s="178"/>
      <c r="G107" s="179"/>
      <c r="H107" s="178"/>
      <c r="I107" s="178"/>
      <c r="J107" s="178"/>
      <c r="K107" s="178"/>
      <c r="L107" s="178"/>
      <c r="M107" s="178"/>
      <c r="N107" s="178"/>
      <c r="O107" s="180"/>
      <c r="P107" s="163"/>
      <c r="Q107" s="163"/>
      <c r="R107" s="163"/>
      <c r="S107" s="163"/>
      <c r="T107" s="163"/>
      <c r="U107" s="163"/>
      <c r="V107" s="123"/>
      <c r="W107" s="124"/>
      <c r="X107" s="125"/>
      <c r="Y107" s="126"/>
      <c r="BP107" s="166"/>
      <c r="BQ107" s="174"/>
    </row>
    <row r="108" spans="1:69" s="122" customFormat="1" ht="67.5" x14ac:dyDescent="0.25">
      <c r="A108" s="242" t="s">
        <v>185</v>
      </c>
      <c r="B108" s="243" t="s">
        <v>2647</v>
      </c>
      <c r="C108" s="368" t="s">
        <v>3134</v>
      </c>
      <c r="D108" s="368"/>
      <c r="E108" s="368"/>
      <c r="F108" s="242" t="s">
        <v>265</v>
      </c>
      <c r="G108" s="297">
        <v>698.7</v>
      </c>
      <c r="H108" s="171">
        <v>118.59</v>
      </c>
      <c r="I108" s="171"/>
      <c r="J108" s="171">
        <v>118.59</v>
      </c>
      <c r="K108" s="172" t="s">
        <v>42</v>
      </c>
      <c r="L108" s="171">
        <v>709271.61</v>
      </c>
      <c r="M108" s="171"/>
      <c r="N108" s="173"/>
      <c r="O108" s="171">
        <v>709271.61</v>
      </c>
      <c r="P108" s="163">
        <v>1.052</v>
      </c>
      <c r="Q108" s="163">
        <v>1.0209999999999999</v>
      </c>
      <c r="R108" s="163">
        <v>1.0349999999999999</v>
      </c>
      <c r="S108" s="163">
        <v>1.0249999999999999</v>
      </c>
      <c r="T108" s="163">
        <v>1.02</v>
      </c>
      <c r="U108" s="163">
        <v>1.03</v>
      </c>
      <c r="V108" s="248">
        <f t="shared" si="3"/>
        <v>849093.80105602113</v>
      </c>
      <c r="W108" s="249">
        <v>1.2</v>
      </c>
      <c r="X108" s="250">
        <f t="shared" si="4"/>
        <v>1018912.5612672253</v>
      </c>
      <c r="Y108" s="251">
        <f t="shared" si="5"/>
        <v>1458.297640285137</v>
      </c>
      <c r="BP108" s="166"/>
      <c r="BQ108" s="174" t="s">
        <v>3134</v>
      </c>
    </row>
    <row r="109" spans="1:69" s="122" customFormat="1" ht="18.75" hidden="1" x14ac:dyDescent="0.25">
      <c r="A109" s="175"/>
      <c r="B109" s="176"/>
      <c r="C109" s="177" t="s">
        <v>3135</v>
      </c>
      <c r="D109" s="178"/>
      <c r="E109" s="178"/>
      <c r="F109" s="178"/>
      <c r="G109" s="179"/>
      <c r="H109" s="178"/>
      <c r="I109" s="178"/>
      <c r="J109" s="178"/>
      <c r="K109" s="178"/>
      <c r="L109" s="178"/>
      <c r="M109" s="178"/>
      <c r="N109" s="178"/>
      <c r="O109" s="180"/>
      <c r="P109" s="163"/>
      <c r="Q109" s="163"/>
      <c r="R109" s="163"/>
      <c r="S109" s="163"/>
      <c r="T109" s="163"/>
      <c r="U109" s="163"/>
      <c r="V109" s="123"/>
      <c r="W109" s="124"/>
      <c r="X109" s="125"/>
      <c r="Y109" s="126"/>
      <c r="BP109" s="166"/>
      <c r="BQ109" s="174"/>
    </row>
    <row r="110" spans="1:69" s="122" customFormat="1" ht="67.5" x14ac:dyDescent="0.25">
      <c r="A110" s="242" t="s">
        <v>187</v>
      </c>
      <c r="B110" s="243" t="s">
        <v>1572</v>
      </c>
      <c r="C110" s="368" t="s">
        <v>3136</v>
      </c>
      <c r="D110" s="368"/>
      <c r="E110" s="368"/>
      <c r="F110" s="242" t="s">
        <v>265</v>
      </c>
      <c r="G110" s="297">
        <v>821.1</v>
      </c>
      <c r="H110" s="171">
        <v>76.42</v>
      </c>
      <c r="I110" s="171"/>
      <c r="J110" s="171">
        <v>76.42</v>
      </c>
      <c r="K110" s="172" t="s">
        <v>42</v>
      </c>
      <c r="L110" s="171">
        <v>537126.82999999996</v>
      </c>
      <c r="M110" s="171"/>
      <c r="N110" s="173"/>
      <c r="O110" s="171">
        <v>537126.82999999996</v>
      </c>
      <c r="P110" s="163">
        <v>1.052</v>
      </c>
      <c r="Q110" s="163">
        <v>1.0209999999999999</v>
      </c>
      <c r="R110" s="163">
        <v>1.0349999999999999</v>
      </c>
      <c r="S110" s="163">
        <v>1.0249999999999999</v>
      </c>
      <c r="T110" s="163">
        <v>1.02</v>
      </c>
      <c r="U110" s="163">
        <v>1.03</v>
      </c>
      <c r="V110" s="248">
        <f t="shared" si="3"/>
        <v>643013.27630168549</v>
      </c>
      <c r="W110" s="249">
        <v>1.2</v>
      </c>
      <c r="X110" s="250">
        <f t="shared" si="4"/>
        <v>771615.93156202254</v>
      </c>
      <c r="Y110" s="251">
        <f t="shared" si="5"/>
        <v>939.73441914751254</v>
      </c>
      <c r="BP110" s="166"/>
      <c r="BQ110" s="174" t="s">
        <v>3136</v>
      </c>
    </row>
    <row r="111" spans="1:69" s="122" customFormat="1" ht="18.75" hidden="1" x14ac:dyDescent="0.25">
      <c r="A111" s="175"/>
      <c r="B111" s="176"/>
      <c r="C111" s="177" t="s">
        <v>3137</v>
      </c>
      <c r="D111" s="178"/>
      <c r="E111" s="178"/>
      <c r="F111" s="178"/>
      <c r="G111" s="179"/>
      <c r="H111" s="178"/>
      <c r="I111" s="178"/>
      <c r="J111" s="178"/>
      <c r="K111" s="178"/>
      <c r="L111" s="178"/>
      <c r="M111" s="178"/>
      <c r="N111" s="178"/>
      <c r="O111" s="180"/>
      <c r="P111" s="163"/>
      <c r="Q111" s="163"/>
      <c r="R111" s="163"/>
      <c r="S111" s="163"/>
      <c r="T111" s="163"/>
      <c r="U111" s="163"/>
      <c r="V111" s="123"/>
      <c r="W111" s="124"/>
      <c r="X111" s="125"/>
      <c r="Y111" s="126"/>
      <c r="BP111" s="166"/>
      <c r="BQ111" s="174"/>
    </row>
    <row r="112" spans="1:69" s="122" customFormat="1" ht="67.5" x14ac:dyDescent="0.25">
      <c r="A112" s="242" t="s">
        <v>196</v>
      </c>
      <c r="B112" s="243" t="s">
        <v>2652</v>
      </c>
      <c r="C112" s="368" t="s">
        <v>3138</v>
      </c>
      <c r="D112" s="368"/>
      <c r="E112" s="368"/>
      <c r="F112" s="242" t="s">
        <v>265</v>
      </c>
      <c r="G112" s="297">
        <v>520.20000000000005</v>
      </c>
      <c r="H112" s="171">
        <v>55.8</v>
      </c>
      <c r="I112" s="171"/>
      <c r="J112" s="171">
        <v>55.8</v>
      </c>
      <c r="K112" s="172" t="s">
        <v>42</v>
      </c>
      <c r="L112" s="171">
        <v>248472.49</v>
      </c>
      <c r="M112" s="171"/>
      <c r="N112" s="173"/>
      <c r="O112" s="171">
        <v>248472.49</v>
      </c>
      <c r="P112" s="163">
        <v>1.052</v>
      </c>
      <c r="Q112" s="163">
        <v>1.0209999999999999</v>
      </c>
      <c r="R112" s="163">
        <v>1.0349999999999999</v>
      </c>
      <c r="S112" s="163">
        <v>1.0249999999999999</v>
      </c>
      <c r="T112" s="163">
        <v>1.02</v>
      </c>
      <c r="U112" s="163">
        <v>1.03</v>
      </c>
      <c r="V112" s="248">
        <f t="shared" si="3"/>
        <v>297455.090570951</v>
      </c>
      <c r="W112" s="249">
        <v>1.2</v>
      </c>
      <c r="X112" s="250">
        <f t="shared" si="4"/>
        <v>356946.1086851412</v>
      </c>
      <c r="Y112" s="251">
        <f t="shared" si="5"/>
        <v>686.17091250507724</v>
      </c>
      <c r="BP112" s="166"/>
      <c r="BQ112" s="174" t="s">
        <v>3138</v>
      </c>
    </row>
    <row r="113" spans="1:69" s="122" customFormat="1" ht="18.75" hidden="1" x14ac:dyDescent="0.25">
      <c r="A113" s="175"/>
      <c r="B113" s="176"/>
      <c r="C113" s="177" t="s">
        <v>3139</v>
      </c>
      <c r="D113" s="178"/>
      <c r="E113" s="178"/>
      <c r="F113" s="178"/>
      <c r="G113" s="179"/>
      <c r="H113" s="178"/>
      <c r="I113" s="178"/>
      <c r="J113" s="178"/>
      <c r="K113" s="178"/>
      <c r="L113" s="178"/>
      <c r="M113" s="178"/>
      <c r="N113" s="178"/>
      <c r="O113" s="180"/>
      <c r="P113" s="163"/>
      <c r="Q113" s="163"/>
      <c r="R113" s="163"/>
      <c r="S113" s="163"/>
      <c r="T113" s="163"/>
      <c r="U113" s="163"/>
      <c r="V113" s="123"/>
      <c r="W113" s="124"/>
      <c r="X113" s="125"/>
      <c r="Y113" s="126"/>
      <c r="BP113" s="166"/>
      <c r="BQ113" s="174"/>
    </row>
    <row r="114" spans="1:69" s="122" customFormat="1" ht="67.5" x14ac:dyDescent="0.25">
      <c r="A114" s="242" t="s">
        <v>198</v>
      </c>
      <c r="B114" s="243" t="s">
        <v>1572</v>
      </c>
      <c r="C114" s="368" t="s">
        <v>3140</v>
      </c>
      <c r="D114" s="368"/>
      <c r="E114" s="368"/>
      <c r="F114" s="242" t="s">
        <v>265</v>
      </c>
      <c r="G114" s="297">
        <v>923.1</v>
      </c>
      <c r="H114" s="171">
        <v>35.549999999999997</v>
      </c>
      <c r="I114" s="171"/>
      <c r="J114" s="171">
        <v>35.549999999999997</v>
      </c>
      <c r="K114" s="172" t="s">
        <v>42</v>
      </c>
      <c r="L114" s="171">
        <v>280906.71000000002</v>
      </c>
      <c r="M114" s="171"/>
      <c r="N114" s="173"/>
      <c r="O114" s="171">
        <v>280906.71000000002</v>
      </c>
      <c r="P114" s="163">
        <v>1.052</v>
      </c>
      <c r="Q114" s="163">
        <v>1.0209999999999999</v>
      </c>
      <c r="R114" s="163">
        <v>1.0349999999999999</v>
      </c>
      <c r="S114" s="163">
        <v>1.0249999999999999</v>
      </c>
      <c r="T114" s="163">
        <v>1.02</v>
      </c>
      <c r="U114" s="163">
        <v>1.03</v>
      </c>
      <c r="V114" s="248">
        <f t="shared" si="3"/>
        <v>336283.22743108455</v>
      </c>
      <c r="W114" s="249">
        <v>1.2</v>
      </c>
      <c r="X114" s="250">
        <f t="shared" si="4"/>
        <v>403539.87291730143</v>
      </c>
      <c r="Y114" s="251">
        <f t="shared" si="5"/>
        <v>437.15726672874166</v>
      </c>
      <c r="BP114" s="166"/>
      <c r="BQ114" s="174" t="s">
        <v>3140</v>
      </c>
    </row>
    <row r="115" spans="1:69" s="122" customFormat="1" ht="18.75" hidden="1" x14ac:dyDescent="0.25">
      <c r="A115" s="175"/>
      <c r="B115" s="176"/>
      <c r="C115" s="177" t="s">
        <v>3141</v>
      </c>
      <c r="D115" s="178"/>
      <c r="E115" s="178"/>
      <c r="F115" s="178"/>
      <c r="G115" s="179"/>
      <c r="H115" s="178"/>
      <c r="I115" s="178"/>
      <c r="J115" s="178"/>
      <c r="K115" s="178"/>
      <c r="L115" s="178"/>
      <c r="M115" s="178"/>
      <c r="N115" s="178"/>
      <c r="O115" s="180"/>
      <c r="P115" s="163"/>
      <c r="Q115" s="163"/>
      <c r="R115" s="163"/>
      <c r="S115" s="163"/>
      <c r="T115" s="163"/>
      <c r="U115" s="163"/>
      <c r="V115" s="123"/>
      <c r="W115" s="124"/>
      <c r="X115" s="125"/>
      <c r="Y115" s="126"/>
      <c r="BP115" s="166"/>
      <c r="BQ115" s="174"/>
    </row>
    <row r="116" spans="1:69" s="122" customFormat="1" ht="67.5" x14ac:dyDescent="0.25">
      <c r="A116" s="242" t="s">
        <v>200</v>
      </c>
      <c r="B116" s="243" t="s">
        <v>1581</v>
      </c>
      <c r="C116" s="368" t="s">
        <v>3142</v>
      </c>
      <c r="D116" s="368"/>
      <c r="E116" s="368"/>
      <c r="F116" s="242" t="s">
        <v>265</v>
      </c>
      <c r="G116" s="297">
        <v>10.199999999999999</v>
      </c>
      <c r="H116" s="171">
        <v>232.08</v>
      </c>
      <c r="I116" s="171"/>
      <c r="J116" s="171">
        <v>232.08</v>
      </c>
      <c r="K116" s="172" t="s">
        <v>42</v>
      </c>
      <c r="L116" s="171">
        <v>20263.37</v>
      </c>
      <c r="M116" s="171"/>
      <c r="N116" s="173"/>
      <c r="O116" s="171">
        <v>20263.37</v>
      </c>
      <c r="P116" s="163">
        <v>1.052</v>
      </c>
      <c r="Q116" s="163">
        <v>1.0209999999999999</v>
      </c>
      <c r="R116" s="163">
        <v>1.0349999999999999</v>
      </c>
      <c r="S116" s="163">
        <v>1.0249999999999999</v>
      </c>
      <c r="T116" s="163">
        <v>1.02</v>
      </c>
      <c r="U116" s="163">
        <v>1.03</v>
      </c>
      <c r="V116" s="248">
        <f t="shared" si="3"/>
        <v>24257.987508487116</v>
      </c>
      <c r="W116" s="249">
        <v>1.2</v>
      </c>
      <c r="X116" s="250">
        <f t="shared" si="4"/>
        <v>29109.585010184539</v>
      </c>
      <c r="Y116" s="251">
        <f t="shared" si="5"/>
        <v>2853.8808833514254</v>
      </c>
      <c r="BP116" s="166"/>
      <c r="BQ116" s="174" t="s">
        <v>3142</v>
      </c>
    </row>
    <row r="117" spans="1:69" s="122" customFormat="1" ht="18.75" hidden="1" x14ac:dyDescent="0.25">
      <c r="A117" s="175"/>
      <c r="B117" s="176"/>
      <c r="C117" s="177" t="s">
        <v>283</v>
      </c>
      <c r="D117" s="178"/>
      <c r="E117" s="178"/>
      <c r="F117" s="178"/>
      <c r="G117" s="179"/>
      <c r="H117" s="178"/>
      <c r="I117" s="178"/>
      <c r="J117" s="178"/>
      <c r="K117" s="178"/>
      <c r="L117" s="178"/>
      <c r="M117" s="178"/>
      <c r="N117" s="178"/>
      <c r="O117" s="180"/>
      <c r="P117" s="163"/>
      <c r="Q117" s="163"/>
      <c r="R117" s="163"/>
      <c r="S117" s="163"/>
      <c r="T117" s="163"/>
      <c r="U117" s="163"/>
      <c r="V117" s="123"/>
      <c r="W117" s="124"/>
      <c r="X117" s="125"/>
      <c r="Y117" s="126"/>
      <c r="BP117" s="166"/>
      <c r="BQ117" s="174"/>
    </row>
    <row r="118" spans="1:69" s="122" customFormat="1" ht="67.5" x14ac:dyDescent="0.25">
      <c r="A118" s="242" t="s">
        <v>202</v>
      </c>
      <c r="B118" s="243" t="s">
        <v>1559</v>
      </c>
      <c r="C118" s="368" t="s">
        <v>3143</v>
      </c>
      <c r="D118" s="368"/>
      <c r="E118" s="368"/>
      <c r="F118" s="242" t="s">
        <v>265</v>
      </c>
      <c r="G118" s="297">
        <v>5.0999999999999996</v>
      </c>
      <c r="H118" s="171">
        <v>205.49</v>
      </c>
      <c r="I118" s="171"/>
      <c r="J118" s="171">
        <v>205.49</v>
      </c>
      <c r="K118" s="172" t="s">
        <v>42</v>
      </c>
      <c r="L118" s="171">
        <v>8970.8700000000008</v>
      </c>
      <c r="M118" s="171"/>
      <c r="N118" s="173"/>
      <c r="O118" s="171">
        <v>8970.8700000000008</v>
      </c>
      <c r="P118" s="163">
        <v>1.052</v>
      </c>
      <c r="Q118" s="163">
        <v>1.0209999999999999</v>
      </c>
      <c r="R118" s="163">
        <v>1.0349999999999999</v>
      </c>
      <c r="S118" s="163">
        <v>1.0249999999999999</v>
      </c>
      <c r="T118" s="163">
        <v>1.02</v>
      </c>
      <c r="U118" s="163">
        <v>1.03</v>
      </c>
      <c r="V118" s="248">
        <f t="shared" si="3"/>
        <v>10739.341600151498</v>
      </c>
      <c r="W118" s="249">
        <v>1.2</v>
      </c>
      <c r="X118" s="250">
        <f t="shared" si="4"/>
        <v>12887.209920181796</v>
      </c>
      <c r="Y118" s="251">
        <f t="shared" si="5"/>
        <v>2526.9039059179995</v>
      </c>
      <c r="BP118" s="166"/>
      <c r="BQ118" s="174" t="s">
        <v>3143</v>
      </c>
    </row>
    <row r="119" spans="1:69" s="122" customFormat="1" ht="18.75" hidden="1" x14ac:dyDescent="0.25">
      <c r="A119" s="175"/>
      <c r="B119" s="176"/>
      <c r="C119" s="177" t="s">
        <v>3144</v>
      </c>
      <c r="D119" s="178"/>
      <c r="E119" s="178"/>
      <c r="F119" s="178"/>
      <c r="G119" s="179"/>
      <c r="H119" s="178"/>
      <c r="I119" s="178"/>
      <c r="J119" s="178"/>
      <c r="K119" s="178"/>
      <c r="L119" s="178"/>
      <c r="M119" s="178"/>
      <c r="N119" s="178"/>
      <c r="O119" s="180"/>
      <c r="P119" s="163"/>
      <c r="Q119" s="163"/>
      <c r="R119" s="163"/>
      <c r="S119" s="163"/>
      <c r="T119" s="163"/>
      <c r="U119" s="163"/>
      <c r="V119" s="123"/>
      <c r="W119" s="124"/>
      <c r="X119" s="125"/>
      <c r="Y119" s="126"/>
      <c r="BP119" s="166"/>
      <c r="BQ119" s="174"/>
    </row>
    <row r="120" spans="1:69" s="122" customFormat="1" ht="67.5" x14ac:dyDescent="0.25">
      <c r="A120" s="242" t="s">
        <v>211</v>
      </c>
      <c r="B120" s="243" t="s">
        <v>2647</v>
      </c>
      <c r="C120" s="368" t="s">
        <v>3145</v>
      </c>
      <c r="D120" s="368"/>
      <c r="E120" s="368"/>
      <c r="F120" s="242" t="s">
        <v>265</v>
      </c>
      <c r="G120" s="297">
        <v>382.5</v>
      </c>
      <c r="H120" s="171">
        <v>146.24</v>
      </c>
      <c r="I120" s="171"/>
      <c r="J120" s="171">
        <v>146.24</v>
      </c>
      <c r="K120" s="172" t="s">
        <v>42</v>
      </c>
      <c r="L120" s="171">
        <v>478819.01</v>
      </c>
      <c r="M120" s="171"/>
      <c r="N120" s="173"/>
      <c r="O120" s="171">
        <v>478819.01</v>
      </c>
      <c r="P120" s="163">
        <v>1.052</v>
      </c>
      <c r="Q120" s="163">
        <v>1.0209999999999999</v>
      </c>
      <c r="R120" s="163">
        <v>1.0349999999999999</v>
      </c>
      <c r="S120" s="163">
        <v>1.0249999999999999</v>
      </c>
      <c r="T120" s="163">
        <v>1.02</v>
      </c>
      <c r="U120" s="163">
        <v>1.03</v>
      </c>
      <c r="V120" s="248">
        <f t="shared" si="3"/>
        <v>573210.94977815484</v>
      </c>
      <c r="W120" s="249">
        <v>1.2</v>
      </c>
      <c r="X120" s="250">
        <f t="shared" si="4"/>
        <v>687853.13973378576</v>
      </c>
      <c r="Y120" s="251">
        <f t="shared" si="5"/>
        <v>1798.308862049113</v>
      </c>
      <c r="BP120" s="166"/>
      <c r="BQ120" s="174" t="s">
        <v>3145</v>
      </c>
    </row>
    <row r="121" spans="1:69" s="122" customFormat="1" ht="18.75" hidden="1" x14ac:dyDescent="0.25">
      <c r="A121" s="175"/>
      <c r="B121" s="176"/>
      <c r="C121" s="177" t="s">
        <v>3146</v>
      </c>
      <c r="D121" s="178"/>
      <c r="E121" s="178"/>
      <c r="F121" s="178"/>
      <c r="G121" s="179"/>
      <c r="H121" s="178"/>
      <c r="I121" s="178"/>
      <c r="J121" s="178"/>
      <c r="K121" s="178"/>
      <c r="L121" s="178"/>
      <c r="M121" s="178"/>
      <c r="N121" s="178"/>
      <c r="O121" s="180"/>
      <c r="P121" s="163"/>
      <c r="Q121" s="163"/>
      <c r="R121" s="163"/>
      <c r="S121" s="163"/>
      <c r="T121" s="163"/>
      <c r="U121" s="163"/>
      <c r="V121" s="123"/>
      <c r="W121" s="124"/>
      <c r="X121" s="125"/>
      <c r="Y121" s="126"/>
      <c r="BP121" s="166"/>
      <c r="BQ121" s="174"/>
    </row>
    <row r="122" spans="1:69" s="122" customFormat="1" ht="67.5" x14ac:dyDescent="0.25">
      <c r="A122" s="242" t="s">
        <v>213</v>
      </c>
      <c r="B122" s="243" t="s">
        <v>3147</v>
      </c>
      <c r="C122" s="368" t="s">
        <v>3148</v>
      </c>
      <c r="D122" s="368"/>
      <c r="E122" s="368"/>
      <c r="F122" s="242" t="s">
        <v>265</v>
      </c>
      <c r="G122" s="297">
        <v>571.20000000000005</v>
      </c>
      <c r="H122" s="171">
        <v>99.36</v>
      </c>
      <c r="I122" s="171"/>
      <c r="J122" s="171">
        <v>99.36</v>
      </c>
      <c r="K122" s="172" t="s">
        <v>42</v>
      </c>
      <c r="L122" s="171">
        <v>485817.94</v>
      </c>
      <c r="M122" s="171"/>
      <c r="N122" s="173"/>
      <c r="O122" s="171">
        <v>485817.94</v>
      </c>
      <c r="P122" s="163">
        <v>1.052</v>
      </c>
      <c r="Q122" s="163">
        <v>1.0209999999999999</v>
      </c>
      <c r="R122" s="163">
        <v>1.0349999999999999</v>
      </c>
      <c r="S122" s="163">
        <v>1.0249999999999999</v>
      </c>
      <c r="T122" s="163">
        <v>1.02</v>
      </c>
      <c r="U122" s="163">
        <v>1.03</v>
      </c>
      <c r="V122" s="248">
        <f t="shared" si="3"/>
        <v>581589.61317485431</v>
      </c>
      <c r="W122" s="249">
        <v>1.2</v>
      </c>
      <c r="X122" s="250">
        <f t="shared" si="4"/>
        <v>697907.53580982517</v>
      </c>
      <c r="Y122" s="251">
        <f t="shared" si="5"/>
        <v>1221.8269184345677</v>
      </c>
      <c r="BP122" s="166"/>
      <c r="BQ122" s="174" t="s">
        <v>3148</v>
      </c>
    </row>
    <row r="123" spans="1:69" s="122" customFormat="1" ht="18.75" hidden="1" x14ac:dyDescent="0.25">
      <c r="A123" s="175"/>
      <c r="B123" s="176"/>
      <c r="C123" s="177" t="s">
        <v>3149</v>
      </c>
      <c r="D123" s="178"/>
      <c r="E123" s="178"/>
      <c r="F123" s="178"/>
      <c r="G123" s="179"/>
      <c r="H123" s="178"/>
      <c r="I123" s="178"/>
      <c r="J123" s="178"/>
      <c r="K123" s="178"/>
      <c r="L123" s="178"/>
      <c r="M123" s="178"/>
      <c r="N123" s="178"/>
      <c r="O123" s="180"/>
      <c r="P123" s="163"/>
      <c r="Q123" s="163"/>
      <c r="R123" s="163"/>
      <c r="S123" s="163"/>
      <c r="T123" s="163"/>
      <c r="U123" s="163"/>
      <c r="V123" s="123"/>
      <c r="W123" s="124"/>
      <c r="X123" s="125"/>
      <c r="Y123" s="126"/>
      <c r="BP123" s="166"/>
      <c r="BQ123" s="174"/>
    </row>
    <row r="124" spans="1:69" s="122" customFormat="1" ht="67.5" x14ac:dyDescent="0.25">
      <c r="A124" s="242" t="s">
        <v>215</v>
      </c>
      <c r="B124" s="243" t="s">
        <v>1581</v>
      </c>
      <c r="C124" s="368" t="s">
        <v>3150</v>
      </c>
      <c r="D124" s="368"/>
      <c r="E124" s="368"/>
      <c r="F124" s="242" t="s">
        <v>265</v>
      </c>
      <c r="G124" s="297">
        <v>397.8</v>
      </c>
      <c r="H124" s="171">
        <v>72.33</v>
      </c>
      <c r="I124" s="171"/>
      <c r="J124" s="171">
        <v>72.33</v>
      </c>
      <c r="K124" s="172" t="s">
        <v>42</v>
      </c>
      <c r="L124" s="171">
        <v>246295.8</v>
      </c>
      <c r="M124" s="171"/>
      <c r="N124" s="173"/>
      <c r="O124" s="171">
        <v>246295.8</v>
      </c>
      <c r="P124" s="163">
        <v>1.052</v>
      </c>
      <c r="Q124" s="163">
        <v>1.0209999999999999</v>
      </c>
      <c r="R124" s="163">
        <v>1.0349999999999999</v>
      </c>
      <c r="S124" s="163">
        <v>1.0249999999999999</v>
      </c>
      <c r="T124" s="163">
        <v>1.02</v>
      </c>
      <c r="U124" s="163">
        <v>1.03</v>
      </c>
      <c r="V124" s="248">
        <f t="shared" si="3"/>
        <v>294849.29899581568</v>
      </c>
      <c r="W124" s="249">
        <v>1.2</v>
      </c>
      <c r="X124" s="250">
        <f t="shared" si="4"/>
        <v>353819.15879497881</v>
      </c>
      <c r="Y124" s="251">
        <f t="shared" si="5"/>
        <v>889.43981597531126</v>
      </c>
      <c r="BP124" s="166"/>
      <c r="BQ124" s="174" t="s">
        <v>3150</v>
      </c>
    </row>
    <row r="125" spans="1:69" s="122" customFormat="1" ht="18.75" hidden="1" x14ac:dyDescent="0.25">
      <c r="A125" s="175"/>
      <c r="B125" s="176"/>
      <c r="C125" s="177" t="s">
        <v>3151</v>
      </c>
      <c r="D125" s="178"/>
      <c r="E125" s="178"/>
      <c r="F125" s="178"/>
      <c r="G125" s="179"/>
      <c r="H125" s="178"/>
      <c r="I125" s="178"/>
      <c r="J125" s="178"/>
      <c r="K125" s="178"/>
      <c r="L125" s="178"/>
      <c r="M125" s="178"/>
      <c r="N125" s="178"/>
      <c r="O125" s="180"/>
      <c r="P125" s="163"/>
      <c r="Q125" s="163"/>
      <c r="R125" s="163"/>
      <c r="S125" s="163"/>
      <c r="T125" s="163"/>
      <c r="U125" s="163"/>
      <c r="V125" s="123"/>
      <c r="W125" s="124"/>
      <c r="X125" s="125"/>
      <c r="Y125" s="126"/>
      <c r="BP125" s="166"/>
      <c r="BQ125" s="174"/>
    </row>
    <row r="126" spans="1:69" s="122" customFormat="1" ht="67.5" x14ac:dyDescent="0.25">
      <c r="A126" s="242" t="s">
        <v>217</v>
      </c>
      <c r="B126" s="243" t="s">
        <v>1581</v>
      </c>
      <c r="C126" s="368" t="s">
        <v>3152</v>
      </c>
      <c r="D126" s="368"/>
      <c r="E126" s="368"/>
      <c r="F126" s="242" t="s">
        <v>265</v>
      </c>
      <c r="G126" s="297">
        <v>933.3</v>
      </c>
      <c r="H126" s="171">
        <v>47.4</v>
      </c>
      <c r="I126" s="171"/>
      <c r="J126" s="171">
        <v>47.4</v>
      </c>
      <c r="K126" s="172" t="s">
        <v>42</v>
      </c>
      <c r="L126" s="171">
        <v>378680.88</v>
      </c>
      <c r="M126" s="171"/>
      <c r="N126" s="173"/>
      <c r="O126" s="171">
        <v>378680.88</v>
      </c>
      <c r="P126" s="163">
        <v>1.052</v>
      </c>
      <c r="Q126" s="163">
        <v>1.0209999999999999</v>
      </c>
      <c r="R126" s="163">
        <v>1.0349999999999999</v>
      </c>
      <c r="S126" s="163">
        <v>1.0249999999999999</v>
      </c>
      <c r="T126" s="163">
        <v>1.02</v>
      </c>
      <c r="U126" s="163">
        <v>1.03</v>
      </c>
      <c r="V126" s="248">
        <f t="shared" si="3"/>
        <v>453332.09909027518</v>
      </c>
      <c r="W126" s="249">
        <v>1.2</v>
      </c>
      <c r="X126" s="250">
        <f t="shared" si="4"/>
        <v>543998.51890833024</v>
      </c>
      <c r="Y126" s="251">
        <f t="shared" si="5"/>
        <v>582.87637298653192</v>
      </c>
      <c r="BP126" s="166"/>
      <c r="BQ126" s="174" t="s">
        <v>3152</v>
      </c>
    </row>
    <row r="127" spans="1:69" s="122" customFormat="1" ht="18.75" hidden="1" x14ac:dyDescent="0.25">
      <c r="A127" s="175"/>
      <c r="B127" s="176"/>
      <c r="C127" s="177" t="s">
        <v>3153</v>
      </c>
      <c r="D127" s="178"/>
      <c r="E127" s="178"/>
      <c r="F127" s="178"/>
      <c r="G127" s="179"/>
      <c r="H127" s="178"/>
      <c r="I127" s="178"/>
      <c r="J127" s="178"/>
      <c r="K127" s="178"/>
      <c r="L127" s="178"/>
      <c r="M127" s="178"/>
      <c r="N127" s="178"/>
      <c r="O127" s="180"/>
      <c r="P127" s="163"/>
      <c r="Q127" s="163"/>
      <c r="R127" s="163"/>
      <c r="S127" s="163"/>
      <c r="T127" s="163"/>
      <c r="U127" s="163"/>
      <c r="V127" s="123"/>
      <c r="W127" s="124"/>
      <c r="X127" s="125"/>
      <c r="Y127" s="126"/>
      <c r="BP127" s="166"/>
      <c r="BQ127" s="174"/>
    </row>
    <row r="128" spans="1:69" s="122" customFormat="1" ht="67.5" x14ac:dyDescent="0.25">
      <c r="A128" s="242" t="s">
        <v>219</v>
      </c>
      <c r="B128" s="243" t="s">
        <v>2664</v>
      </c>
      <c r="C128" s="368" t="s">
        <v>3154</v>
      </c>
      <c r="D128" s="368"/>
      <c r="E128" s="368"/>
      <c r="F128" s="242" t="s">
        <v>265</v>
      </c>
      <c r="G128" s="295">
        <v>51</v>
      </c>
      <c r="H128" s="171">
        <v>54.01</v>
      </c>
      <c r="I128" s="171"/>
      <c r="J128" s="171">
        <v>54.01</v>
      </c>
      <c r="K128" s="172" t="s">
        <v>42</v>
      </c>
      <c r="L128" s="171">
        <v>23578.61</v>
      </c>
      <c r="M128" s="171"/>
      <c r="N128" s="173"/>
      <c r="O128" s="171">
        <v>23578.61</v>
      </c>
      <c r="P128" s="163">
        <v>1.052</v>
      </c>
      <c r="Q128" s="163">
        <v>1.0209999999999999</v>
      </c>
      <c r="R128" s="163">
        <v>1.0349999999999999</v>
      </c>
      <c r="S128" s="163">
        <v>1.0249999999999999</v>
      </c>
      <c r="T128" s="163">
        <v>1.02</v>
      </c>
      <c r="U128" s="163">
        <v>1.03</v>
      </c>
      <c r="V128" s="248">
        <f t="shared" si="3"/>
        <v>28226.777029067202</v>
      </c>
      <c r="W128" s="249">
        <v>1.2</v>
      </c>
      <c r="X128" s="250">
        <f t="shared" si="4"/>
        <v>33872.132434880637</v>
      </c>
      <c r="Y128" s="251">
        <f t="shared" si="5"/>
        <v>664.15945950746345</v>
      </c>
      <c r="BP128" s="166"/>
      <c r="BQ128" s="174" t="s">
        <v>3154</v>
      </c>
    </row>
    <row r="129" spans="1:69" s="122" customFormat="1" ht="18.75" hidden="1" x14ac:dyDescent="0.25">
      <c r="A129" s="175"/>
      <c r="B129" s="176"/>
      <c r="C129" s="177" t="s">
        <v>287</v>
      </c>
      <c r="D129" s="178"/>
      <c r="E129" s="178"/>
      <c r="F129" s="178"/>
      <c r="G129" s="179"/>
      <c r="H129" s="178"/>
      <c r="I129" s="178"/>
      <c r="J129" s="178"/>
      <c r="K129" s="178"/>
      <c r="L129" s="178"/>
      <c r="M129" s="178"/>
      <c r="N129" s="178"/>
      <c r="O129" s="180"/>
      <c r="P129" s="163"/>
      <c r="Q129" s="163"/>
      <c r="R129" s="163"/>
      <c r="S129" s="163"/>
      <c r="T129" s="163"/>
      <c r="U129" s="163"/>
      <c r="V129" s="123"/>
      <c r="W129" s="124"/>
      <c r="X129" s="125"/>
      <c r="Y129" s="126"/>
      <c r="BP129" s="166"/>
      <c r="BQ129" s="174"/>
    </row>
    <row r="130" spans="1:69" s="122" customFormat="1" ht="67.5" hidden="1" x14ac:dyDescent="0.25">
      <c r="A130" s="167" t="s">
        <v>221</v>
      </c>
      <c r="B130" s="168" t="s">
        <v>310</v>
      </c>
      <c r="C130" s="370" t="s">
        <v>311</v>
      </c>
      <c r="D130" s="370"/>
      <c r="E130" s="370"/>
      <c r="F130" s="167" t="s">
        <v>238</v>
      </c>
      <c r="G130" s="287">
        <v>1.7410000000000001</v>
      </c>
      <c r="H130" s="171" t="s">
        <v>312</v>
      </c>
      <c r="I130" s="171" t="s">
        <v>313</v>
      </c>
      <c r="J130" s="171">
        <v>171.88</v>
      </c>
      <c r="K130" s="172" t="s">
        <v>42</v>
      </c>
      <c r="L130" s="171">
        <v>29187.85</v>
      </c>
      <c r="M130" s="171">
        <v>25865.63</v>
      </c>
      <c r="N130" s="173" t="s">
        <v>3155</v>
      </c>
      <c r="O130" s="171">
        <v>2561.52</v>
      </c>
      <c r="P130" s="163">
        <v>1.052</v>
      </c>
      <c r="Q130" s="163">
        <v>1.0209999999999999</v>
      </c>
      <c r="R130" s="163">
        <v>1.0349999999999999</v>
      </c>
      <c r="S130" s="163">
        <v>1.0249999999999999</v>
      </c>
      <c r="T130" s="163">
        <v>1.02</v>
      </c>
      <c r="U130" s="163">
        <v>1.03</v>
      </c>
      <c r="V130" s="123">
        <f t="shared" si="3"/>
        <v>3066.485000409109</v>
      </c>
      <c r="W130" s="124">
        <v>1.2</v>
      </c>
      <c r="X130" s="125">
        <f t="shared" si="4"/>
        <v>3679.7820004909308</v>
      </c>
      <c r="Y130" s="126">
        <f t="shared" si="5"/>
        <v>2113.6025275651527</v>
      </c>
      <c r="BP130" s="166"/>
      <c r="BQ130" s="174" t="s">
        <v>311</v>
      </c>
    </row>
    <row r="131" spans="1:69" s="122" customFormat="1" ht="18.75" hidden="1" x14ac:dyDescent="0.25">
      <c r="A131" s="175"/>
      <c r="B131" s="176"/>
      <c r="C131" s="177" t="s">
        <v>3156</v>
      </c>
      <c r="D131" s="178"/>
      <c r="E131" s="178"/>
      <c r="F131" s="178"/>
      <c r="G131" s="179"/>
      <c r="H131" s="178"/>
      <c r="I131" s="178"/>
      <c r="J131" s="178"/>
      <c r="K131" s="178"/>
      <c r="L131" s="178"/>
      <c r="M131" s="178"/>
      <c r="N131" s="178"/>
      <c r="O131" s="180"/>
      <c r="P131" s="163"/>
      <c r="Q131" s="163"/>
      <c r="R131" s="163"/>
      <c r="S131" s="163"/>
      <c r="T131" s="163"/>
      <c r="U131" s="163"/>
      <c r="V131" s="123"/>
      <c r="W131" s="124"/>
      <c r="X131" s="125"/>
      <c r="Y131" s="126"/>
      <c r="BP131" s="166"/>
      <c r="BQ131" s="174"/>
    </row>
    <row r="132" spans="1:69" s="122" customFormat="1" ht="18.75" hidden="1" x14ac:dyDescent="0.25">
      <c r="A132" s="181"/>
      <c r="B132" s="182"/>
      <c r="C132" s="182"/>
      <c r="D132" s="182"/>
      <c r="E132" s="183" t="s">
        <v>3157</v>
      </c>
      <c r="F132" s="183"/>
      <c r="G132" s="283"/>
      <c r="H132" s="186"/>
      <c r="I132" s="140"/>
      <c r="J132" s="140"/>
      <c r="K132" s="140"/>
      <c r="L132" s="187">
        <v>25122.04</v>
      </c>
      <c r="M132" s="188"/>
      <c r="N132" s="188"/>
      <c r="O132" s="189"/>
      <c r="P132" s="163"/>
      <c r="Q132" s="163"/>
      <c r="R132" s="163"/>
      <c r="S132" s="163"/>
      <c r="T132" s="163"/>
      <c r="U132" s="163"/>
      <c r="V132" s="123"/>
      <c r="W132" s="124"/>
      <c r="X132" s="125"/>
      <c r="Y132" s="126"/>
      <c r="BP132" s="166"/>
      <c r="BQ132" s="174"/>
    </row>
    <row r="133" spans="1:69" s="122" customFormat="1" ht="18.75" hidden="1" x14ac:dyDescent="0.25">
      <c r="A133" s="181"/>
      <c r="B133" s="182"/>
      <c r="C133" s="182"/>
      <c r="D133" s="182"/>
      <c r="E133" s="183" t="s">
        <v>3158</v>
      </c>
      <c r="F133" s="183"/>
      <c r="G133" s="283"/>
      <c r="H133" s="186"/>
      <c r="I133" s="140"/>
      <c r="J133" s="140"/>
      <c r="K133" s="140"/>
      <c r="L133" s="187">
        <v>13208.5</v>
      </c>
      <c r="M133" s="188"/>
      <c r="N133" s="188"/>
      <c r="O133" s="189"/>
      <c r="P133" s="163"/>
      <c r="Q133" s="163"/>
      <c r="R133" s="163"/>
      <c r="S133" s="163"/>
      <c r="T133" s="163"/>
      <c r="U133" s="163"/>
      <c r="V133" s="123"/>
      <c r="W133" s="124"/>
      <c r="X133" s="125"/>
      <c r="Y133" s="126"/>
      <c r="BP133" s="166"/>
      <c r="BQ133" s="174"/>
    </row>
    <row r="134" spans="1:69" s="122" customFormat="1" ht="18.75" hidden="1" x14ac:dyDescent="0.25">
      <c r="A134" s="181"/>
      <c r="B134" s="182"/>
      <c r="C134" s="182"/>
      <c r="D134" s="182"/>
      <c r="E134" s="183" t="s">
        <v>47</v>
      </c>
      <c r="F134" s="183"/>
      <c r="G134" s="283"/>
      <c r="H134" s="186"/>
      <c r="I134" s="140"/>
      <c r="J134" s="140"/>
      <c r="K134" s="140"/>
      <c r="L134" s="187">
        <v>67518.39</v>
      </c>
      <c r="M134" s="188"/>
      <c r="N134" s="188"/>
      <c r="O134" s="189"/>
      <c r="P134" s="163"/>
      <c r="Q134" s="163"/>
      <c r="R134" s="163"/>
      <c r="S134" s="163"/>
      <c r="T134" s="163"/>
      <c r="U134" s="163"/>
      <c r="V134" s="123"/>
      <c r="W134" s="124"/>
      <c r="X134" s="125"/>
      <c r="Y134" s="126"/>
      <c r="BP134" s="166"/>
      <c r="BQ134" s="174"/>
    </row>
    <row r="135" spans="1:69" s="122" customFormat="1" ht="67.5" x14ac:dyDescent="0.25">
      <c r="A135" s="242" t="s">
        <v>230</v>
      </c>
      <c r="B135" s="243" t="s">
        <v>1593</v>
      </c>
      <c r="C135" s="368" t="s">
        <v>3159</v>
      </c>
      <c r="D135" s="368"/>
      <c r="E135" s="368"/>
      <c r="F135" s="242" t="s">
        <v>265</v>
      </c>
      <c r="G135" s="297">
        <v>10.199999999999999</v>
      </c>
      <c r="H135" s="171">
        <v>70.709999999999994</v>
      </c>
      <c r="I135" s="171"/>
      <c r="J135" s="171">
        <v>70.709999999999994</v>
      </c>
      <c r="K135" s="172" t="s">
        <v>42</v>
      </c>
      <c r="L135" s="171">
        <v>6173.83</v>
      </c>
      <c r="M135" s="171"/>
      <c r="N135" s="173"/>
      <c r="O135" s="171">
        <v>6173.83</v>
      </c>
      <c r="P135" s="163">
        <v>1.052</v>
      </c>
      <c r="Q135" s="163">
        <v>1.0209999999999999</v>
      </c>
      <c r="R135" s="163">
        <v>1.0349999999999999</v>
      </c>
      <c r="S135" s="163">
        <v>1.0249999999999999</v>
      </c>
      <c r="T135" s="163">
        <v>1.02</v>
      </c>
      <c r="U135" s="163">
        <v>1.03</v>
      </c>
      <c r="V135" s="248">
        <f t="shared" si="3"/>
        <v>7390.9073870497868</v>
      </c>
      <c r="W135" s="249">
        <v>1.2</v>
      </c>
      <c r="X135" s="250">
        <f t="shared" si="4"/>
        <v>8869.0888644597435</v>
      </c>
      <c r="Y135" s="251">
        <f t="shared" si="5"/>
        <v>869.51851612350436</v>
      </c>
      <c r="BP135" s="166"/>
      <c r="BQ135" s="174" t="s">
        <v>3159</v>
      </c>
    </row>
    <row r="136" spans="1:69" s="122" customFormat="1" ht="18.75" hidden="1" x14ac:dyDescent="0.25">
      <c r="A136" s="175"/>
      <c r="B136" s="176"/>
      <c r="C136" s="177" t="s">
        <v>283</v>
      </c>
      <c r="D136" s="178"/>
      <c r="E136" s="178"/>
      <c r="F136" s="178"/>
      <c r="G136" s="179"/>
      <c r="H136" s="178"/>
      <c r="I136" s="178"/>
      <c r="J136" s="178"/>
      <c r="K136" s="178"/>
      <c r="L136" s="178"/>
      <c r="M136" s="178"/>
      <c r="N136" s="178"/>
      <c r="O136" s="180"/>
      <c r="P136" s="163"/>
      <c r="Q136" s="163"/>
      <c r="R136" s="163"/>
      <c r="S136" s="163"/>
      <c r="T136" s="163"/>
      <c r="U136" s="163"/>
      <c r="V136" s="123"/>
      <c r="W136" s="124"/>
      <c r="X136" s="125"/>
      <c r="Y136" s="126"/>
      <c r="BP136" s="166"/>
      <c r="BQ136" s="174"/>
    </row>
    <row r="137" spans="1:69" s="122" customFormat="1" ht="67.5" x14ac:dyDescent="0.25">
      <c r="A137" s="242" t="s">
        <v>232</v>
      </c>
      <c r="B137" s="243" t="s">
        <v>1593</v>
      </c>
      <c r="C137" s="368" t="s">
        <v>2671</v>
      </c>
      <c r="D137" s="368"/>
      <c r="E137" s="368"/>
      <c r="F137" s="242" t="s">
        <v>265</v>
      </c>
      <c r="G137" s="297">
        <v>20.399999999999999</v>
      </c>
      <c r="H137" s="171">
        <v>41.42</v>
      </c>
      <c r="I137" s="171"/>
      <c r="J137" s="171">
        <v>41.42</v>
      </c>
      <c r="K137" s="172" t="s">
        <v>42</v>
      </c>
      <c r="L137" s="171">
        <v>7232.93</v>
      </c>
      <c r="M137" s="171"/>
      <c r="N137" s="173"/>
      <c r="O137" s="171">
        <v>7232.93</v>
      </c>
      <c r="P137" s="163">
        <v>1.052</v>
      </c>
      <c r="Q137" s="163">
        <v>1.0209999999999999</v>
      </c>
      <c r="R137" s="163">
        <v>1.0349999999999999</v>
      </c>
      <c r="S137" s="163">
        <v>1.0249999999999999</v>
      </c>
      <c r="T137" s="163">
        <v>1.02</v>
      </c>
      <c r="U137" s="163">
        <v>1.03</v>
      </c>
      <c r="V137" s="248">
        <f t="shared" si="3"/>
        <v>8658.7929643372117</v>
      </c>
      <c r="W137" s="249">
        <v>1.2</v>
      </c>
      <c r="X137" s="250">
        <f t="shared" si="4"/>
        <v>10390.551557204653</v>
      </c>
      <c r="Y137" s="251">
        <f t="shared" si="5"/>
        <v>509.34076260807126</v>
      </c>
      <c r="BP137" s="166"/>
      <c r="BQ137" s="174" t="s">
        <v>2671</v>
      </c>
    </row>
    <row r="138" spans="1:69" s="122" customFormat="1" ht="18.75" hidden="1" x14ac:dyDescent="0.25">
      <c r="A138" s="175"/>
      <c r="B138" s="176"/>
      <c r="C138" s="177" t="s">
        <v>266</v>
      </c>
      <c r="D138" s="178"/>
      <c r="E138" s="178"/>
      <c r="F138" s="178"/>
      <c r="G138" s="179"/>
      <c r="H138" s="178"/>
      <c r="I138" s="178"/>
      <c r="J138" s="178"/>
      <c r="K138" s="178"/>
      <c r="L138" s="178"/>
      <c r="M138" s="178"/>
      <c r="N138" s="178"/>
      <c r="O138" s="180"/>
      <c r="P138" s="163"/>
      <c r="Q138" s="163"/>
      <c r="R138" s="163"/>
      <c r="S138" s="163"/>
      <c r="T138" s="163"/>
      <c r="U138" s="163"/>
      <c r="V138" s="123"/>
      <c r="W138" s="124"/>
      <c r="X138" s="125"/>
      <c r="Y138" s="126"/>
      <c r="BP138" s="166"/>
      <c r="BQ138" s="174"/>
    </row>
    <row r="139" spans="1:69" s="122" customFormat="1" ht="67.5" x14ac:dyDescent="0.25">
      <c r="A139" s="242" t="s">
        <v>235</v>
      </c>
      <c r="B139" s="243" t="s">
        <v>1593</v>
      </c>
      <c r="C139" s="368" t="s">
        <v>2672</v>
      </c>
      <c r="D139" s="368"/>
      <c r="E139" s="368"/>
      <c r="F139" s="242" t="s">
        <v>265</v>
      </c>
      <c r="G139" s="297">
        <v>71.400000000000006</v>
      </c>
      <c r="H139" s="171">
        <v>29.8</v>
      </c>
      <c r="I139" s="171"/>
      <c r="J139" s="171">
        <v>29.8</v>
      </c>
      <c r="K139" s="172" t="s">
        <v>42</v>
      </c>
      <c r="L139" s="171">
        <v>18213.28</v>
      </c>
      <c r="M139" s="171"/>
      <c r="N139" s="173"/>
      <c r="O139" s="171">
        <v>18213.28</v>
      </c>
      <c r="P139" s="163">
        <v>1.052</v>
      </c>
      <c r="Q139" s="163">
        <v>1.0209999999999999</v>
      </c>
      <c r="R139" s="163">
        <v>1.0349999999999999</v>
      </c>
      <c r="S139" s="163">
        <v>1.0249999999999999</v>
      </c>
      <c r="T139" s="163">
        <v>1.02</v>
      </c>
      <c r="U139" s="163">
        <v>1.03</v>
      </c>
      <c r="V139" s="248">
        <f t="shared" si="3"/>
        <v>21803.753212253352</v>
      </c>
      <c r="W139" s="249">
        <v>1.2</v>
      </c>
      <c r="X139" s="250">
        <f t="shared" si="4"/>
        <v>26164.50385470402</v>
      </c>
      <c r="Y139" s="251">
        <f t="shared" si="5"/>
        <v>366.44963381938402</v>
      </c>
      <c r="BP139" s="166"/>
      <c r="BQ139" s="174" t="s">
        <v>2672</v>
      </c>
    </row>
    <row r="140" spans="1:69" s="122" customFormat="1" ht="18.75" hidden="1" x14ac:dyDescent="0.25">
      <c r="A140" s="175"/>
      <c r="B140" s="176"/>
      <c r="C140" s="177" t="s">
        <v>2913</v>
      </c>
      <c r="D140" s="178"/>
      <c r="E140" s="178"/>
      <c r="F140" s="178"/>
      <c r="G140" s="179"/>
      <c r="H140" s="178"/>
      <c r="I140" s="178"/>
      <c r="J140" s="178"/>
      <c r="K140" s="178"/>
      <c r="L140" s="178"/>
      <c r="M140" s="178"/>
      <c r="N140" s="178"/>
      <c r="O140" s="180"/>
      <c r="P140" s="163"/>
      <c r="Q140" s="163"/>
      <c r="R140" s="163"/>
      <c r="S140" s="163"/>
      <c r="T140" s="163"/>
      <c r="U140" s="163"/>
      <c r="V140" s="123"/>
      <c r="W140" s="124"/>
      <c r="X140" s="125"/>
      <c r="Y140" s="126"/>
      <c r="BP140" s="166"/>
      <c r="BQ140" s="174"/>
    </row>
    <row r="141" spans="1:69" s="122" customFormat="1" ht="67.5" x14ac:dyDescent="0.25">
      <c r="A141" s="242" t="s">
        <v>245</v>
      </c>
      <c r="B141" s="243" t="s">
        <v>1593</v>
      </c>
      <c r="C141" s="368" t="s">
        <v>2673</v>
      </c>
      <c r="D141" s="368"/>
      <c r="E141" s="368"/>
      <c r="F141" s="242" t="s">
        <v>265</v>
      </c>
      <c r="G141" s="297">
        <v>72.099999999999994</v>
      </c>
      <c r="H141" s="171">
        <v>7.41</v>
      </c>
      <c r="I141" s="171"/>
      <c r="J141" s="171">
        <v>7.41</v>
      </c>
      <c r="K141" s="172" t="s">
        <v>42</v>
      </c>
      <c r="L141" s="171">
        <v>4573.2700000000004</v>
      </c>
      <c r="M141" s="171"/>
      <c r="N141" s="173"/>
      <c r="O141" s="171">
        <v>4573.2700000000004</v>
      </c>
      <c r="P141" s="163">
        <v>1.052</v>
      </c>
      <c r="Q141" s="163">
        <v>1.0209999999999999</v>
      </c>
      <c r="R141" s="163">
        <v>1.0349999999999999</v>
      </c>
      <c r="S141" s="163">
        <v>1.0249999999999999</v>
      </c>
      <c r="T141" s="163">
        <v>1.02</v>
      </c>
      <c r="U141" s="163">
        <v>1.03</v>
      </c>
      <c r="V141" s="248">
        <f t="shared" si="3"/>
        <v>5474.8211444068238</v>
      </c>
      <c r="W141" s="249">
        <v>1.2</v>
      </c>
      <c r="X141" s="250">
        <f t="shared" si="4"/>
        <v>6569.7853732881886</v>
      </c>
      <c r="Y141" s="251">
        <f t="shared" si="5"/>
        <v>91.120462875009551</v>
      </c>
      <c r="BP141" s="166"/>
      <c r="BQ141" s="174" t="s">
        <v>2673</v>
      </c>
    </row>
    <row r="142" spans="1:69" s="122" customFormat="1" ht="18.75" hidden="1" x14ac:dyDescent="0.25">
      <c r="A142" s="175"/>
      <c r="B142" s="176"/>
      <c r="C142" s="177" t="s">
        <v>3160</v>
      </c>
      <c r="D142" s="178"/>
      <c r="E142" s="178"/>
      <c r="F142" s="178"/>
      <c r="G142" s="179"/>
      <c r="H142" s="178"/>
      <c r="I142" s="178"/>
      <c r="J142" s="178"/>
      <c r="K142" s="178"/>
      <c r="L142" s="178"/>
      <c r="M142" s="178"/>
      <c r="N142" s="178"/>
      <c r="O142" s="180"/>
      <c r="P142" s="163"/>
      <c r="Q142" s="163"/>
      <c r="R142" s="163"/>
      <c r="S142" s="163"/>
      <c r="T142" s="163"/>
      <c r="U142" s="163"/>
      <c r="V142" s="123"/>
      <c r="W142" s="124"/>
      <c r="X142" s="125"/>
      <c r="Y142" s="126"/>
      <c r="BP142" s="166"/>
      <c r="BQ142" s="174"/>
    </row>
    <row r="143" spans="1:69" s="122" customFormat="1" ht="18.75" hidden="1" x14ac:dyDescent="0.25">
      <c r="A143" s="371" t="s">
        <v>2107</v>
      </c>
      <c r="B143" s="372"/>
      <c r="C143" s="372"/>
      <c r="D143" s="372"/>
      <c r="E143" s="372"/>
      <c r="F143" s="372"/>
      <c r="G143" s="372"/>
      <c r="H143" s="372"/>
      <c r="I143" s="372"/>
      <c r="J143" s="372"/>
      <c r="K143" s="372"/>
      <c r="L143" s="372"/>
      <c r="M143" s="372"/>
      <c r="N143" s="372"/>
      <c r="O143" s="373"/>
      <c r="P143" s="163"/>
      <c r="Q143" s="163"/>
      <c r="R143" s="163"/>
      <c r="S143" s="163"/>
      <c r="T143" s="163"/>
      <c r="U143" s="163"/>
      <c r="V143" s="123"/>
      <c r="W143" s="124"/>
      <c r="X143" s="125"/>
      <c r="Y143" s="126"/>
      <c r="BP143" s="166" t="s">
        <v>2107</v>
      </c>
      <c r="BQ143" s="174"/>
    </row>
    <row r="144" spans="1:69" s="122" customFormat="1" ht="67.5" hidden="1" x14ac:dyDescent="0.25">
      <c r="A144" s="167" t="s">
        <v>254</v>
      </c>
      <c r="B144" s="168" t="s">
        <v>589</v>
      </c>
      <c r="C144" s="370" t="s">
        <v>590</v>
      </c>
      <c r="D144" s="370"/>
      <c r="E144" s="370"/>
      <c r="F144" s="167" t="s">
        <v>174</v>
      </c>
      <c r="G144" s="282">
        <v>0.01</v>
      </c>
      <c r="H144" s="171" t="s">
        <v>591</v>
      </c>
      <c r="I144" s="171" t="s">
        <v>592</v>
      </c>
      <c r="J144" s="171">
        <v>109.43</v>
      </c>
      <c r="K144" s="172" t="s">
        <v>42</v>
      </c>
      <c r="L144" s="171">
        <v>165.25</v>
      </c>
      <c r="M144" s="171">
        <v>153.91999999999999</v>
      </c>
      <c r="N144" s="173" t="s">
        <v>2674</v>
      </c>
      <c r="O144" s="171">
        <v>9.3699999999999992</v>
      </c>
      <c r="P144" s="163">
        <v>1.052</v>
      </c>
      <c r="Q144" s="163">
        <v>1.0209999999999999</v>
      </c>
      <c r="R144" s="163">
        <v>1.0349999999999999</v>
      </c>
      <c r="S144" s="163">
        <v>1.0249999999999999</v>
      </c>
      <c r="T144" s="163">
        <v>1.02</v>
      </c>
      <c r="U144" s="163">
        <v>1.03</v>
      </c>
      <c r="V144" s="123">
        <f t="shared" si="3"/>
        <v>11.21715405455876</v>
      </c>
      <c r="W144" s="124">
        <v>1.2</v>
      </c>
      <c r="X144" s="125">
        <f t="shared" si="4"/>
        <v>13.460584865470512</v>
      </c>
      <c r="Y144" s="126">
        <f t="shared" si="5"/>
        <v>1346.0584865470512</v>
      </c>
      <c r="BP144" s="166"/>
      <c r="BQ144" s="174" t="s">
        <v>590</v>
      </c>
    </row>
    <row r="145" spans="1:69" s="122" customFormat="1" ht="18.75" hidden="1" x14ac:dyDescent="0.25">
      <c r="A145" s="175"/>
      <c r="B145" s="176"/>
      <c r="C145" s="177" t="s">
        <v>2314</v>
      </c>
      <c r="D145" s="178"/>
      <c r="E145" s="178"/>
      <c r="F145" s="178"/>
      <c r="G145" s="179"/>
      <c r="H145" s="178"/>
      <c r="I145" s="178"/>
      <c r="J145" s="178"/>
      <c r="K145" s="178"/>
      <c r="L145" s="178"/>
      <c r="M145" s="178"/>
      <c r="N145" s="178"/>
      <c r="O145" s="180"/>
      <c r="P145" s="163"/>
      <c r="Q145" s="163"/>
      <c r="R145" s="163"/>
      <c r="S145" s="163"/>
      <c r="T145" s="163"/>
      <c r="U145" s="163"/>
      <c r="V145" s="123"/>
      <c r="W145" s="124"/>
      <c r="X145" s="125"/>
      <c r="Y145" s="126"/>
      <c r="BP145" s="166"/>
      <c r="BQ145" s="174"/>
    </row>
    <row r="146" spans="1:69" s="122" customFormat="1" ht="18.75" hidden="1" x14ac:dyDescent="0.25">
      <c r="A146" s="181"/>
      <c r="B146" s="182"/>
      <c r="C146" s="182"/>
      <c r="D146" s="182"/>
      <c r="E146" s="183" t="s">
        <v>2675</v>
      </c>
      <c r="F146" s="183"/>
      <c r="G146" s="283"/>
      <c r="H146" s="186"/>
      <c r="I146" s="140"/>
      <c r="J146" s="140"/>
      <c r="K146" s="140"/>
      <c r="L146" s="187">
        <v>149.49</v>
      </c>
      <c r="M146" s="188"/>
      <c r="N146" s="188"/>
      <c r="O146" s="189"/>
      <c r="P146" s="163"/>
      <c r="Q146" s="163"/>
      <c r="R146" s="163"/>
      <c r="S146" s="163"/>
      <c r="T146" s="163"/>
      <c r="U146" s="163"/>
      <c r="V146" s="123"/>
      <c r="W146" s="124"/>
      <c r="X146" s="125"/>
      <c r="Y146" s="126"/>
      <c r="BP146" s="166"/>
      <c r="BQ146" s="174"/>
    </row>
    <row r="147" spans="1:69" s="122" customFormat="1" ht="18.75" hidden="1" x14ac:dyDescent="0.25">
      <c r="A147" s="181"/>
      <c r="B147" s="182"/>
      <c r="C147" s="182"/>
      <c r="D147" s="182"/>
      <c r="E147" s="183" t="s">
        <v>2676</v>
      </c>
      <c r="F147" s="183"/>
      <c r="G147" s="283"/>
      <c r="H147" s="186"/>
      <c r="I147" s="140"/>
      <c r="J147" s="140"/>
      <c r="K147" s="140"/>
      <c r="L147" s="187">
        <v>78.599999999999994</v>
      </c>
      <c r="M147" s="188"/>
      <c r="N147" s="188"/>
      <c r="O147" s="189"/>
      <c r="P147" s="163"/>
      <c r="Q147" s="163"/>
      <c r="R147" s="163"/>
      <c r="S147" s="163"/>
      <c r="T147" s="163"/>
      <c r="U147" s="163"/>
      <c r="V147" s="123"/>
      <c r="W147" s="124"/>
      <c r="X147" s="125"/>
      <c r="Y147" s="126"/>
      <c r="BP147" s="166"/>
      <c r="BQ147" s="174"/>
    </row>
    <row r="148" spans="1:69" s="122" customFormat="1" ht="18.75" hidden="1" x14ac:dyDescent="0.25">
      <c r="A148" s="181"/>
      <c r="B148" s="182"/>
      <c r="C148" s="182"/>
      <c r="D148" s="182"/>
      <c r="E148" s="183" t="s">
        <v>47</v>
      </c>
      <c r="F148" s="183"/>
      <c r="G148" s="283"/>
      <c r="H148" s="186"/>
      <c r="I148" s="140"/>
      <c r="J148" s="140"/>
      <c r="K148" s="140"/>
      <c r="L148" s="187">
        <v>393.34</v>
      </c>
      <c r="M148" s="188"/>
      <c r="N148" s="188"/>
      <c r="O148" s="189"/>
      <c r="P148" s="163"/>
      <c r="Q148" s="163"/>
      <c r="R148" s="163"/>
      <c r="S148" s="163"/>
      <c r="T148" s="163"/>
      <c r="U148" s="163"/>
      <c r="V148" s="123"/>
      <c r="W148" s="124"/>
      <c r="X148" s="125"/>
      <c r="Y148" s="126"/>
      <c r="BP148" s="166"/>
      <c r="BQ148" s="174"/>
    </row>
    <row r="149" spans="1:69" s="122" customFormat="1" ht="45" x14ac:dyDescent="0.25">
      <c r="A149" s="190" t="s">
        <v>3161</v>
      </c>
      <c r="B149" s="191" t="s">
        <v>2113</v>
      </c>
      <c r="C149" s="374" t="s">
        <v>1612</v>
      </c>
      <c r="D149" s="374"/>
      <c r="E149" s="374"/>
      <c r="F149" s="190" t="s">
        <v>437</v>
      </c>
      <c r="G149" s="286">
        <v>1</v>
      </c>
      <c r="H149" s="194">
        <v>1737.2</v>
      </c>
      <c r="I149" s="194"/>
      <c r="J149" s="194"/>
      <c r="K149" s="195" t="s">
        <v>52</v>
      </c>
      <c r="L149" s="194">
        <v>10822.76</v>
      </c>
      <c r="M149" s="194"/>
      <c r="N149" s="196"/>
      <c r="O149" s="194"/>
      <c r="P149" s="197"/>
      <c r="Q149" s="197"/>
      <c r="R149" s="197"/>
      <c r="S149" s="197"/>
      <c r="T149" s="197"/>
      <c r="U149" s="197">
        <v>1.03</v>
      </c>
      <c r="V149" s="198">
        <f>L149*U149</f>
        <v>11147.442800000001</v>
      </c>
      <c r="W149" s="199">
        <v>1.2</v>
      </c>
      <c r="X149" s="200">
        <f t="shared" si="4"/>
        <v>13376.93136</v>
      </c>
      <c r="Y149" s="126">
        <f t="shared" si="5"/>
        <v>13376.93136</v>
      </c>
      <c r="BP149" s="166"/>
      <c r="BQ149" s="174" t="s">
        <v>1612</v>
      </c>
    </row>
    <row r="150" spans="1:69" s="122" customFormat="1" ht="18.75" hidden="1" x14ac:dyDescent="0.25">
      <c r="A150" s="371" t="s">
        <v>2679</v>
      </c>
      <c r="B150" s="372"/>
      <c r="C150" s="372"/>
      <c r="D150" s="372"/>
      <c r="E150" s="372"/>
      <c r="F150" s="372"/>
      <c r="G150" s="372"/>
      <c r="H150" s="372"/>
      <c r="I150" s="372"/>
      <c r="J150" s="372"/>
      <c r="K150" s="372"/>
      <c r="L150" s="372"/>
      <c r="M150" s="372"/>
      <c r="N150" s="372"/>
      <c r="O150" s="373"/>
      <c r="P150" s="163"/>
      <c r="Q150" s="163"/>
      <c r="R150" s="163"/>
      <c r="S150" s="163"/>
      <c r="T150" s="163"/>
      <c r="U150" s="163"/>
      <c r="V150" s="123"/>
      <c r="W150" s="124"/>
      <c r="X150" s="125"/>
      <c r="Y150" s="126"/>
      <c r="BP150" s="166" t="s">
        <v>2679</v>
      </c>
      <c r="BQ150" s="174"/>
    </row>
    <row r="151" spans="1:69" s="122" customFormat="1" ht="67.5" hidden="1" x14ac:dyDescent="0.25">
      <c r="A151" s="167" t="s">
        <v>300</v>
      </c>
      <c r="B151" s="168" t="s">
        <v>324</v>
      </c>
      <c r="C151" s="370" t="s">
        <v>325</v>
      </c>
      <c r="D151" s="370"/>
      <c r="E151" s="370"/>
      <c r="F151" s="167" t="s">
        <v>326</v>
      </c>
      <c r="G151" s="284">
        <v>10</v>
      </c>
      <c r="H151" s="171" t="s">
        <v>1438</v>
      </c>
      <c r="I151" s="171"/>
      <c r="J151" s="171">
        <v>1.55</v>
      </c>
      <c r="K151" s="172" t="s">
        <v>42</v>
      </c>
      <c r="L151" s="171">
        <v>1928.21</v>
      </c>
      <c r="M151" s="171">
        <v>1795.53</v>
      </c>
      <c r="N151" s="173"/>
      <c r="O151" s="171">
        <v>132.68</v>
      </c>
      <c r="P151" s="163">
        <v>1.052</v>
      </c>
      <c r="Q151" s="163">
        <v>1.0209999999999999</v>
      </c>
      <c r="R151" s="163">
        <v>1.0349999999999999</v>
      </c>
      <c r="S151" s="163">
        <v>1.0249999999999999</v>
      </c>
      <c r="T151" s="163">
        <v>1.02</v>
      </c>
      <c r="U151" s="163">
        <v>1.03</v>
      </c>
      <c r="V151" s="123">
        <f t="shared" si="3"/>
        <v>158.83585912047559</v>
      </c>
      <c r="W151" s="124">
        <v>1.2</v>
      </c>
      <c r="X151" s="125">
        <f t="shared" si="4"/>
        <v>190.60303094457069</v>
      </c>
      <c r="Y151" s="126">
        <f t="shared" si="5"/>
        <v>19.060303094457069</v>
      </c>
      <c r="BP151" s="166"/>
      <c r="BQ151" s="174" t="s">
        <v>325</v>
      </c>
    </row>
    <row r="152" spans="1:69" s="122" customFormat="1" ht="18.75" hidden="1" x14ac:dyDescent="0.25">
      <c r="A152" s="181"/>
      <c r="B152" s="182"/>
      <c r="C152" s="182"/>
      <c r="D152" s="182"/>
      <c r="E152" s="183" t="s">
        <v>1678</v>
      </c>
      <c r="F152" s="183"/>
      <c r="G152" s="283"/>
      <c r="H152" s="186"/>
      <c r="I152" s="140"/>
      <c r="J152" s="140"/>
      <c r="K152" s="140"/>
      <c r="L152" s="187">
        <v>1741.66</v>
      </c>
      <c r="M152" s="188"/>
      <c r="N152" s="188"/>
      <c r="O152" s="189"/>
      <c r="P152" s="163"/>
      <c r="Q152" s="163"/>
      <c r="R152" s="163"/>
      <c r="S152" s="163"/>
      <c r="T152" s="163"/>
      <c r="U152" s="163"/>
      <c r="V152" s="123"/>
      <c r="W152" s="124"/>
      <c r="X152" s="125"/>
      <c r="Y152" s="126"/>
      <c r="BP152" s="166"/>
      <c r="BQ152" s="174"/>
    </row>
    <row r="153" spans="1:69" s="122" customFormat="1" ht="18.75" hidden="1" x14ac:dyDescent="0.25">
      <c r="A153" s="181"/>
      <c r="B153" s="182"/>
      <c r="C153" s="182"/>
      <c r="D153" s="182"/>
      <c r="E153" s="183" t="s">
        <v>1679</v>
      </c>
      <c r="F153" s="183"/>
      <c r="G153" s="283"/>
      <c r="H153" s="186"/>
      <c r="I153" s="140"/>
      <c r="J153" s="140"/>
      <c r="K153" s="140"/>
      <c r="L153" s="187">
        <v>915.72</v>
      </c>
      <c r="M153" s="188"/>
      <c r="N153" s="188"/>
      <c r="O153" s="189"/>
      <c r="P153" s="163"/>
      <c r="Q153" s="163"/>
      <c r="R153" s="163"/>
      <c r="S153" s="163"/>
      <c r="T153" s="163"/>
      <c r="U153" s="163"/>
      <c r="V153" s="123"/>
      <c r="W153" s="124"/>
      <c r="X153" s="125"/>
      <c r="Y153" s="126"/>
      <c r="BP153" s="166"/>
      <c r="BQ153" s="174"/>
    </row>
    <row r="154" spans="1:69" s="122" customFormat="1" ht="18.75" hidden="1" x14ac:dyDescent="0.25">
      <c r="A154" s="181"/>
      <c r="B154" s="182"/>
      <c r="C154" s="182"/>
      <c r="D154" s="182"/>
      <c r="E154" s="183" t="s">
        <v>47</v>
      </c>
      <c r="F154" s="183"/>
      <c r="G154" s="283"/>
      <c r="H154" s="186"/>
      <c r="I154" s="140"/>
      <c r="J154" s="140"/>
      <c r="K154" s="140"/>
      <c r="L154" s="187">
        <v>4585.59</v>
      </c>
      <c r="M154" s="188"/>
      <c r="N154" s="188"/>
      <c r="O154" s="189"/>
      <c r="P154" s="163"/>
      <c r="Q154" s="163"/>
      <c r="R154" s="163"/>
      <c r="S154" s="163"/>
      <c r="T154" s="163"/>
      <c r="U154" s="163"/>
      <c r="V154" s="123"/>
      <c r="W154" s="124"/>
      <c r="X154" s="125"/>
      <c r="Y154" s="126"/>
      <c r="BP154" s="166"/>
      <c r="BQ154" s="174"/>
    </row>
    <row r="155" spans="1:69" s="122" customFormat="1" ht="67.5" x14ac:dyDescent="0.25">
      <c r="A155" s="242" t="s">
        <v>309</v>
      </c>
      <c r="B155" s="243" t="s">
        <v>1680</v>
      </c>
      <c r="C155" s="368" t="s">
        <v>2165</v>
      </c>
      <c r="D155" s="368"/>
      <c r="E155" s="368"/>
      <c r="F155" s="242" t="s">
        <v>437</v>
      </c>
      <c r="G155" s="295">
        <v>6</v>
      </c>
      <c r="H155" s="171">
        <v>814.25</v>
      </c>
      <c r="I155" s="171"/>
      <c r="J155" s="171">
        <v>814.25</v>
      </c>
      <c r="K155" s="172" t="s">
        <v>42</v>
      </c>
      <c r="L155" s="171">
        <v>41819.879999999997</v>
      </c>
      <c r="M155" s="171"/>
      <c r="N155" s="173"/>
      <c r="O155" s="171">
        <v>41819.879999999997</v>
      </c>
      <c r="P155" s="163">
        <v>1.052</v>
      </c>
      <c r="Q155" s="163">
        <v>1.0209999999999999</v>
      </c>
      <c r="R155" s="163">
        <v>1.0349999999999999</v>
      </c>
      <c r="S155" s="163">
        <v>1.0249999999999999</v>
      </c>
      <c r="T155" s="163">
        <v>1.02</v>
      </c>
      <c r="U155" s="163">
        <v>1.03</v>
      </c>
      <c r="V155" s="248">
        <f t="shared" si="3"/>
        <v>50064.038047295704</v>
      </c>
      <c r="W155" s="249">
        <v>1.2</v>
      </c>
      <c r="X155" s="250">
        <f t="shared" si="4"/>
        <v>60076.845656754842</v>
      </c>
      <c r="Y155" s="251">
        <f t="shared" si="5"/>
        <v>10012.80760945914</v>
      </c>
      <c r="BP155" s="166"/>
      <c r="BQ155" s="174" t="s">
        <v>2165</v>
      </c>
    </row>
    <row r="156" spans="1:69" s="122" customFormat="1" ht="67.5" x14ac:dyDescent="0.25">
      <c r="A156" s="242" t="s">
        <v>323</v>
      </c>
      <c r="B156" s="243" t="s">
        <v>1682</v>
      </c>
      <c r="C156" s="368" t="s">
        <v>2166</v>
      </c>
      <c r="D156" s="368"/>
      <c r="E156" s="368"/>
      <c r="F156" s="242" t="s">
        <v>437</v>
      </c>
      <c r="G156" s="295">
        <v>6</v>
      </c>
      <c r="H156" s="171">
        <v>181.62</v>
      </c>
      <c r="I156" s="171"/>
      <c r="J156" s="171">
        <v>181.62</v>
      </c>
      <c r="K156" s="172" t="s">
        <v>42</v>
      </c>
      <c r="L156" s="171">
        <v>9328</v>
      </c>
      <c r="M156" s="171"/>
      <c r="N156" s="173"/>
      <c r="O156" s="171">
        <v>9328</v>
      </c>
      <c r="P156" s="163">
        <v>1.052</v>
      </c>
      <c r="Q156" s="163">
        <v>1.0209999999999999</v>
      </c>
      <c r="R156" s="163">
        <v>1.0349999999999999</v>
      </c>
      <c r="S156" s="163">
        <v>1.0249999999999999</v>
      </c>
      <c r="T156" s="163">
        <v>1.02</v>
      </c>
      <c r="U156" s="163">
        <v>1.03</v>
      </c>
      <c r="V156" s="248">
        <f t="shared" si="3"/>
        <v>11166.874388572474</v>
      </c>
      <c r="W156" s="249">
        <v>1.2</v>
      </c>
      <c r="X156" s="250">
        <f t="shared" si="4"/>
        <v>13400.249266286968</v>
      </c>
      <c r="Y156" s="251">
        <f t="shared" si="5"/>
        <v>2233.3748777144947</v>
      </c>
      <c r="BP156" s="166"/>
      <c r="BQ156" s="174" t="s">
        <v>2166</v>
      </c>
    </row>
    <row r="157" spans="1:69" s="122" customFormat="1" ht="67.5" x14ac:dyDescent="0.25">
      <c r="A157" s="242" t="s">
        <v>331</v>
      </c>
      <c r="B157" s="243" t="s">
        <v>2680</v>
      </c>
      <c r="C157" s="368" t="s">
        <v>2167</v>
      </c>
      <c r="D157" s="368"/>
      <c r="E157" s="368"/>
      <c r="F157" s="242" t="s">
        <v>437</v>
      </c>
      <c r="G157" s="295">
        <v>2</v>
      </c>
      <c r="H157" s="171">
        <v>2214.5700000000002</v>
      </c>
      <c r="I157" s="171"/>
      <c r="J157" s="171">
        <v>2214.5700000000002</v>
      </c>
      <c r="K157" s="172" t="s">
        <v>42</v>
      </c>
      <c r="L157" s="171">
        <v>37913.440000000002</v>
      </c>
      <c r="M157" s="171"/>
      <c r="N157" s="173"/>
      <c r="O157" s="171">
        <v>37913.440000000002</v>
      </c>
      <c r="P157" s="163">
        <v>1.052</v>
      </c>
      <c r="Q157" s="163">
        <v>1.0209999999999999</v>
      </c>
      <c r="R157" s="163">
        <v>1.0349999999999999</v>
      </c>
      <c r="S157" s="163">
        <v>1.0249999999999999</v>
      </c>
      <c r="T157" s="163">
        <v>1.02</v>
      </c>
      <c r="U157" s="163">
        <v>1.03</v>
      </c>
      <c r="V157" s="248">
        <f t="shared" si="3"/>
        <v>45387.502371213472</v>
      </c>
      <c r="W157" s="249">
        <v>1.2</v>
      </c>
      <c r="X157" s="250">
        <f t="shared" si="4"/>
        <v>54465.002845456162</v>
      </c>
      <c r="Y157" s="251">
        <f t="shared" si="5"/>
        <v>27232.501422728081</v>
      </c>
      <c r="BP157" s="166"/>
      <c r="BQ157" s="174" t="s">
        <v>2167</v>
      </c>
    </row>
    <row r="158" spans="1:69" s="122" customFormat="1" ht="67.5" hidden="1" x14ac:dyDescent="0.25">
      <c r="A158" s="167" t="s">
        <v>335</v>
      </c>
      <c r="B158" s="168" t="s">
        <v>1686</v>
      </c>
      <c r="C158" s="370" t="s">
        <v>1687</v>
      </c>
      <c r="D158" s="370"/>
      <c r="E158" s="370"/>
      <c r="F158" s="167" t="s">
        <v>1688</v>
      </c>
      <c r="G158" s="287">
        <v>0.28799999999999998</v>
      </c>
      <c r="H158" s="171" t="s">
        <v>1689</v>
      </c>
      <c r="I158" s="171">
        <v>88.52</v>
      </c>
      <c r="J158" s="171"/>
      <c r="K158" s="172" t="s">
        <v>42</v>
      </c>
      <c r="L158" s="171">
        <v>1681.39</v>
      </c>
      <c r="M158" s="171">
        <v>1390.23</v>
      </c>
      <c r="N158" s="173">
        <v>291.16000000000003</v>
      </c>
      <c r="O158" s="171"/>
      <c r="P158" s="163"/>
      <c r="Q158" s="163"/>
      <c r="R158" s="163"/>
      <c r="S158" s="163"/>
      <c r="T158" s="163"/>
      <c r="U158" s="163"/>
      <c r="V158" s="123"/>
      <c r="W158" s="124"/>
      <c r="X158" s="125"/>
      <c r="Y158" s="126"/>
      <c r="BP158" s="166"/>
      <c r="BQ158" s="174" t="s">
        <v>1687</v>
      </c>
    </row>
    <row r="159" spans="1:69" s="122" customFormat="1" ht="18.75" hidden="1" x14ac:dyDescent="0.25">
      <c r="A159" s="175"/>
      <c r="B159" s="176"/>
      <c r="C159" s="177" t="s">
        <v>3162</v>
      </c>
      <c r="D159" s="178"/>
      <c r="E159" s="178"/>
      <c r="F159" s="178"/>
      <c r="G159" s="179"/>
      <c r="H159" s="178"/>
      <c r="I159" s="178"/>
      <c r="J159" s="178"/>
      <c r="K159" s="178"/>
      <c r="L159" s="178"/>
      <c r="M159" s="178"/>
      <c r="N159" s="178"/>
      <c r="O159" s="180"/>
      <c r="P159" s="163"/>
      <c r="Q159" s="163"/>
      <c r="R159" s="163"/>
      <c r="S159" s="163"/>
      <c r="T159" s="163"/>
      <c r="U159" s="163"/>
      <c r="V159" s="123"/>
      <c r="W159" s="124"/>
      <c r="X159" s="125"/>
      <c r="Y159" s="126"/>
      <c r="BP159" s="166"/>
      <c r="BQ159" s="174"/>
    </row>
    <row r="160" spans="1:69" s="122" customFormat="1" ht="18.75" hidden="1" x14ac:dyDescent="0.25">
      <c r="A160" s="181"/>
      <c r="B160" s="182"/>
      <c r="C160" s="182"/>
      <c r="D160" s="182"/>
      <c r="E160" s="183" t="s">
        <v>3163</v>
      </c>
      <c r="F160" s="183"/>
      <c r="G160" s="283"/>
      <c r="H160" s="186"/>
      <c r="I160" s="140"/>
      <c r="J160" s="140"/>
      <c r="K160" s="140"/>
      <c r="L160" s="187">
        <v>1348.52</v>
      </c>
      <c r="M160" s="188"/>
      <c r="N160" s="188"/>
      <c r="O160" s="189"/>
      <c r="P160" s="163"/>
      <c r="Q160" s="163"/>
      <c r="R160" s="163"/>
      <c r="S160" s="163"/>
      <c r="T160" s="163"/>
      <c r="U160" s="163"/>
      <c r="V160" s="123"/>
      <c r="W160" s="124"/>
      <c r="X160" s="125"/>
      <c r="Y160" s="126"/>
      <c r="BP160" s="166"/>
      <c r="BQ160" s="174"/>
    </row>
    <row r="161" spans="1:69" s="122" customFormat="1" ht="18.75" hidden="1" x14ac:dyDescent="0.25">
      <c r="A161" s="181"/>
      <c r="B161" s="182"/>
      <c r="C161" s="182"/>
      <c r="D161" s="182"/>
      <c r="E161" s="183" t="s">
        <v>3164</v>
      </c>
      <c r="F161" s="183"/>
      <c r="G161" s="283"/>
      <c r="H161" s="186"/>
      <c r="I161" s="140"/>
      <c r="J161" s="140"/>
      <c r="K161" s="140"/>
      <c r="L161" s="187">
        <v>764.63</v>
      </c>
      <c r="M161" s="188"/>
      <c r="N161" s="188"/>
      <c r="O161" s="189"/>
      <c r="P161" s="163"/>
      <c r="Q161" s="163"/>
      <c r="R161" s="163"/>
      <c r="S161" s="163"/>
      <c r="T161" s="163"/>
      <c r="U161" s="163"/>
      <c r="V161" s="123"/>
      <c r="W161" s="124"/>
      <c r="X161" s="125"/>
      <c r="Y161" s="126"/>
      <c r="BP161" s="166"/>
      <c r="BQ161" s="174"/>
    </row>
    <row r="162" spans="1:69" s="122" customFormat="1" ht="18.75" hidden="1" x14ac:dyDescent="0.25">
      <c r="A162" s="181"/>
      <c r="B162" s="182"/>
      <c r="C162" s="182"/>
      <c r="D162" s="182"/>
      <c r="E162" s="183" t="s">
        <v>47</v>
      </c>
      <c r="F162" s="183"/>
      <c r="G162" s="283"/>
      <c r="H162" s="186"/>
      <c r="I162" s="140"/>
      <c r="J162" s="140"/>
      <c r="K162" s="140"/>
      <c r="L162" s="187">
        <v>3794.54</v>
      </c>
      <c r="M162" s="188"/>
      <c r="N162" s="188"/>
      <c r="O162" s="189"/>
      <c r="P162" s="163"/>
      <c r="Q162" s="163"/>
      <c r="R162" s="163"/>
      <c r="S162" s="163"/>
      <c r="T162" s="163"/>
      <c r="U162" s="163"/>
      <c r="V162" s="123"/>
      <c r="W162" s="124"/>
      <c r="X162" s="125"/>
      <c r="Y162" s="126"/>
      <c r="BP162" s="166"/>
      <c r="BQ162" s="174"/>
    </row>
    <row r="163" spans="1:69" s="122" customFormat="1" ht="67.5" x14ac:dyDescent="0.25">
      <c r="A163" s="242" t="s">
        <v>339</v>
      </c>
      <c r="B163" s="243" t="s">
        <v>1693</v>
      </c>
      <c r="C163" s="368" t="s">
        <v>1694</v>
      </c>
      <c r="D163" s="368"/>
      <c r="E163" s="368"/>
      <c r="F163" s="242" t="s">
        <v>437</v>
      </c>
      <c r="G163" s="295">
        <v>6</v>
      </c>
      <c r="H163" s="171">
        <v>24.82</v>
      </c>
      <c r="I163" s="171"/>
      <c r="J163" s="171">
        <v>24.82</v>
      </c>
      <c r="K163" s="172" t="s">
        <v>42</v>
      </c>
      <c r="L163" s="171">
        <v>1274.76</v>
      </c>
      <c r="M163" s="171"/>
      <c r="N163" s="173"/>
      <c r="O163" s="171">
        <v>1274.76</v>
      </c>
      <c r="P163" s="163">
        <v>1.052</v>
      </c>
      <c r="Q163" s="163">
        <v>1.0209999999999999</v>
      </c>
      <c r="R163" s="163">
        <v>1.0349999999999999</v>
      </c>
      <c r="S163" s="163">
        <v>1.0249999999999999</v>
      </c>
      <c r="T163" s="163">
        <v>1.02</v>
      </c>
      <c r="U163" s="163">
        <v>1.03</v>
      </c>
      <c r="V163" s="248">
        <f t="shared" ref="V163:V220" si="6">O163*P163*Q163*R163*S163*T163*U163</f>
        <v>1526.0596907779429</v>
      </c>
      <c r="W163" s="249">
        <v>1.2</v>
      </c>
      <c r="X163" s="250">
        <f t="shared" ref="X163:X220" si="7">V163*W163</f>
        <v>1831.2716289335315</v>
      </c>
      <c r="Y163" s="251">
        <f t="shared" ref="Y163:Y220" si="8">X163/G163</f>
        <v>305.2119381555886</v>
      </c>
      <c r="BP163" s="166"/>
      <c r="BQ163" s="174" t="s">
        <v>1694</v>
      </c>
    </row>
    <row r="164" spans="1:69" s="122" customFormat="1" ht="18.75" hidden="1" x14ac:dyDescent="0.25">
      <c r="A164" s="371" t="s">
        <v>2684</v>
      </c>
      <c r="B164" s="372"/>
      <c r="C164" s="372"/>
      <c r="D164" s="372"/>
      <c r="E164" s="372"/>
      <c r="F164" s="372"/>
      <c r="G164" s="372"/>
      <c r="H164" s="372"/>
      <c r="I164" s="372"/>
      <c r="J164" s="372"/>
      <c r="K164" s="372"/>
      <c r="L164" s="372"/>
      <c r="M164" s="372"/>
      <c r="N164" s="372"/>
      <c r="O164" s="373"/>
      <c r="P164" s="163"/>
      <c r="Q164" s="163"/>
      <c r="R164" s="163"/>
      <c r="S164" s="163"/>
      <c r="T164" s="163"/>
      <c r="U164" s="163"/>
      <c r="V164" s="123"/>
      <c r="W164" s="124"/>
      <c r="X164" s="125"/>
      <c r="Y164" s="126"/>
      <c r="BP164" s="166" t="s">
        <v>2684</v>
      </c>
      <c r="BQ164" s="174"/>
    </row>
    <row r="165" spans="1:69" s="122" customFormat="1" ht="67.5" hidden="1" x14ac:dyDescent="0.25">
      <c r="A165" s="167" t="s">
        <v>342</v>
      </c>
      <c r="B165" s="168" t="s">
        <v>578</v>
      </c>
      <c r="C165" s="370" t="s">
        <v>579</v>
      </c>
      <c r="D165" s="370"/>
      <c r="E165" s="370"/>
      <c r="F165" s="167" t="s">
        <v>109</v>
      </c>
      <c r="G165" s="284">
        <v>2</v>
      </c>
      <c r="H165" s="171" t="s">
        <v>580</v>
      </c>
      <c r="I165" s="171" t="s">
        <v>581</v>
      </c>
      <c r="J165" s="171">
        <v>3.51</v>
      </c>
      <c r="K165" s="172" t="s">
        <v>42</v>
      </c>
      <c r="L165" s="171">
        <v>1249.72</v>
      </c>
      <c r="M165" s="171">
        <v>1110.48</v>
      </c>
      <c r="N165" s="173" t="s">
        <v>582</v>
      </c>
      <c r="O165" s="171">
        <v>59.92</v>
      </c>
      <c r="P165" s="163">
        <v>1.052</v>
      </c>
      <c r="Q165" s="163">
        <v>1.0209999999999999</v>
      </c>
      <c r="R165" s="163">
        <v>1.0349999999999999</v>
      </c>
      <c r="S165" s="163">
        <v>1.0249999999999999</v>
      </c>
      <c r="T165" s="163">
        <v>1.02</v>
      </c>
      <c r="U165" s="163">
        <v>1.03</v>
      </c>
      <c r="V165" s="123">
        <f t="shared" si="6"/>
        <v>71.732323473763174</v>
      </c>
      <c r="W165" s="124">
        <v>1.2</v>
      </c>
      <c r="X165" s="125">
        <f t="shared" si="7"/>
        <v>86.0787881685158</v>
      </c>
      <c r="Y165" s="126">
        <f t="shared" si="8"/>
        <v>43.0393940842579</v>
      </c>
      <c r="BP165" s="166"/>
      <c r="BQ165" s="174" t="s">
        <v>579</v>
      </c>
    </row>
    <row r="166" spans="1:69" s="122" customFormat="1" ht="18.75" hidden="1" x14ac:dyDescent="0.25">
      <c r="A166" s="181"/>
      <c r="B166" s="182"/>
      <c r="C166" s="182"/>
      <c r="D166" s="182"/>
      <c r="E166" s="183" t="s">
        <v>1616</v>
      </c>
      <c r="F166" s="183"/>
      <c r="G166" s="283"/>
      <c r="H166" s="186"/>
      <c r="I166" s="140"/>
      <c r="J166" s="140"/>
      <c r="K166" s="140"/>
      <c r="L166" s="187">
        <v>1089.73</v>
      </c>
      <c r="M166" s="188"/>
      <c r="N166" s="188"/>
      <c r="O166" s="189"/>
      <c r="P166" s="163"/>
      <c r="Q166" s="163"/>
      <c r="R166" s="163"/>
      <c r="S166" s="163"/>
      <c r="T166" s="163"/>
      <c r="U166" s="163"/>
      <c r="V166" s="123"/>
      <c r="W166" s="124"/>
      <c r="X166" s="125"/>
      <c r="Y166" s="126"/>
      <c r="BP166" s="166"/>
      <c r="BQ166" s="174"/>
    </row>
    <row r="167" spans="1:69" s="122" customFormat="1" ht="18.75" hidden="1" x14ac:dyDescent="0.25">
      <c r="A167" s="181"/>
      <c r="B167" s="182"/>
      <c r="C167" s="182"/>
      <c r="D167" s="182"/>
      <c r="E167" s="183" t="s">
        <v>1617</v>
      </c>
      <c r="F167" s="183"/>
      <c r="G167" s="283"/>
      <c r="H167" s="186"/>
      <c r="I167" s="140"/>
      <c r="J167" s="140"/>
      <c r="K167" s="140"/>
      <c r="L167" s="187">
        <v>572.95000000000005</v>
      </c>
      <c r="M167" s="188"/>
      <c r="N167" s="188"/>
      <c r="O167" s="189"/>
      <c r="P167" s="163"/>
      <c r="Q167" s="163"/>
      <c r="R167" s="163"/>
      <c r="S167" s="163"/>
      <c r="T167" s="163"/>
      <c r="U167" s="163"/>
      <c r="V167" s="123"/>
      <c r="W167" s="124"/>
      <c r="X167" s="125"/>
      <c r="Y167" s="126"/>
      <c r="BP167" s="166"/>
      <c r="BQ167" s="174"/>
    </row>
    <row r="168" spans="1:69" s="122" customFormat="1" ht="18.75" hidden="1" x14ac:dyDescent="0.25">
      <c r="A168" s="181"/>
      <c r="B168" s="182"/>
      <c r="C168" s="182"/>
      <c r="D168" s="182"/>
      <c r="E168" s="183" t="s">
        <v>47</v>
      </c>
      <c r="F168" s="183"/>
      <c r="G168" s="283"/>
      <c r="H168" s="186"/>
      <c r="I168" s="140"/>
      <c r="J168" s="140"/>
      <c r="K168" s="140"/>
      <c r="L168" s="187">
        <v>2912.4</v>
      </c>
      <c r="M168" s="188"/>
      <c r="N168" s="188"/>
      <c r="O168" s="189"/>
      <c r="P168" s="163"/>
      <c r="Q168" s="163"/>
      <c r="R168" s="163"/>
      <c r="S168" s="163"/>
      <c r="T168" s="163"/>
      <c r="U168" s="163"/>
      <c r="V168" s="123"/>
      <c r="W168" s="124"/>
      <c r="X168" s="125"/>
      <c r="Y168" s="126"/>
      <c r="BP168" s="166"/>
      <c r="BQ168" s="174"/>
    </row>
    <row r="169" spans="1:69" s="122" customFormat="1" ht="45" x14ac:dyDescent="0.25">
      <c r="A169" s="190" t="s">
        <v>2690</v>
      </c>
      <c r="B169" s="191" t="s">
        <v>2120</v>
      </c>
      <c r="C169" s="374" t="s">
        <v>1619</v>
      </c>
      <c r="D169" s="374"/>
      <c r="E169" s="374"/>
      <c r="F169" s="190" t="s">
        <v>437</v>
      </c>
      <c r="G169" s="286">
        <v>2</v>
      </c>
      <c r="H169" s="194">
        <v>1576.88</v>
      </c>
      <c r="I169" s="194"/>
      <c r="J169" s="194"/>
      <c r="K169" s="195" t="s">
        <v>52</v>
      </c>
      <c r="L169" s="194">
        <v>19647.919999999998</v>
      </c>
      <c r="M169" s="194"/>
      <c r="N169" s="196"/>
      <c r="O169" s="194"/>
      <c r="P169" s="197"/>
      <c r="Q169" s="197"/>
      <c r="R169" s="197"/>
      <c r="S169" s="197"/>
      <c r="T169" s="197"/>
      <c r="U169" s="197">
        <v>1.03</v>
      </c>
      <c r="V169" s="198">
        <f>L169*U169</f>
        <v>20237.357599999999</v>
      </c>
      <c r="W169" s="199">
        <v>1.2</v>
      </c>
      <c r="X169" s="200">
        <f t="shared" si="7"/>
        <v>24284.829119999999</v>
      </c>
      <c r="Y169" s="126">
        <f t="shared" si="8"/>
        <v>12142.414559999999</v>
      </c>
      <c r="BP169" s="166"/>
      <c r="BQ169" s="174" t="s">
        <v>1619</v>
      </c>
    </row>
    <row r="170" spans="1:69" s="122" customFormat="1" ht="67.5" hidden="1" x14ac:dyDescent="0.25">
      <c r="A170" s="167" t="s">
        <v>353</v>
      </c>
      <c r="B170" s="168" t="s">
        <v>1620</v>
      </c>
      <c r="C170" s="370" t="s">
        <v>1621</v>
      </c>
      <c r="D170" s="370"/>
      <c r="E170" s="370"/>
      <c r="F170" s="167" t="s">
        <v>109</v>
      </c>
      <c r="G170" s="284">
        <v>4</v>
      </c>
      <c r="H170" s="171" t="s">
        <v>1622</v>
      </c>
      <c r="I170" s="171">
        <v>0.37</v>
      </c>
      <c r="J170" s="171">
        <v>55.05</v>
      </c>
      <c r="K170" s="172" t="s">
        <v>42</v>
      </c>
      <c r="L170" s="171">
        <v>5396.39</v>
      </c>
      <c r="M170" s="171">
        <v>3494.67</v>
      </c>
      <c r="N170" s="173">
        <v>16.809999999999999</v>
      </c>
      <c r="O170" s="171">
        <v>1884.91</v>
      </c>
      <c r="P170" s="163">
        <v>1.052</v>
      </c>
      <c r="Q170" s="163">
        <v>1.0209999999999999</v>
      </c>
      <c r="R170" s="163">
        <v>1.0349999999999999</v>
      </c>
      <c r="S170" s="163">
        <v>1.0249999999999999</v>
      </c>
      <c r="T170" s="163">
        <v>1.02</v>
      </c>
      <c r="U170" s="163">
        <v>1.03</v>
      </c>
      <c r="V170" s="123">
        <f t="shared" si="6"/>
        <v>2256.4915527191411</v>
      </c>
      <c r="W170" s="124">
        <v>1.2</v>
      </c>
      <c r="X170" s="125">
        <f t="shared" si="7"/>
        <v>2707.789863262969</v>
      </c>
      <c r="Y170" s="126">
        <f t="shared" si="8"/>
        <v>676.94746581574225</v>
      </c>
      <c r="BP170" s="166"/>
      <c r="BQ170" s="174" t="s">
        <v>1621</v>
      </c>
    </row>
    <row r="171" spans="1:69" s="122" customFormat="1" ht="18.75" hidden="1" x14ac:dyDescent="0.25">
      <c r="A171" s="181"/>
      <c r="B171" s="182"/>
      <c r="C171" s="182"/>
      <c r="D171" s="182"/>
      <c r="E171" s="183" t="s">
        <v>3165</v>
      </c>
      <c r="F171" s="183"/>
      <c r="G171" s="283"/>
      <c r="H171" s="186"/>
      <c r="I171" s="140"/>
      <c r="J171" s="140"/>
      <c r="K171" s="140"/>
      <c r="L171" s="187">
        <v>3389.83</v>
      </c>
      <c r="M171" s="188"/>
      <c r="N171" s="188"/>
      <c r="O171" s="189"/>
      <c r="P171" s="163"/>
      <c r="Q171" s="163"/>
      <c r="R171" s="163"/>
      <c r="S171" s="163"/>
      <c r="T171" s="163"/>
      <c r="U171" s="163"/>
      <c r="V171" s="123"/>
      <c r="W171" s="124"/>
      <c r="X171" s="125"/>
      <c r="Y171" s="126"/>
      <c r="BP171" s="166"/>
      <c r="BQ171" s="174"/>
    </row>
    <row r="172" spans="1:69" s="122" customFormat="1" ht="18.75" hidden="1" x14ac:dyDescent="0.25">
      <c r="A172" s="181"/>
      <c r="B172" s="182"/>
      <c r="C172" s="182"/>
      <c r="D172" s="182"/>
      <c r="E172" s="183" t="s">
        <v>3166</v>
      </c>
      <c r="F172" s="183"/>
      <c r="G172" s="283"/>
      <c r="H172" s="186"/>
      <c r="I172" s="140"/>
      <c r="J172" s="140"/>
      <c r="K172" s="140"/>
      <c r="L172" s="187">
        <v>1782.28</v>
      </c>
      <c r="M172" s="188"/>
      <c r="N172" s="188"/>
      <c r="O172" s="189"/>
      <c r="P172" s="163"/>
      <c r="Q172" s="163"/>
      <c r="R172" s="163"/>
      <c r="S172" s="163"/>
      <c r="T172" s="163"/>
      <c r="U172" s="163"/>
      <c r="V172" s="123"/>
      <c r="W172" s="124"/>
      <c r="X172" s="125"/>
      <c r="Y172" s="126"/>
      <c r="BP172" s="166"/>
      <c r="BQ172" s="174"/>
    </row>
    <row r="173" spans="1:69" s="122" customFormat="1" ht="18.75" hidden="1" x14ac:dyDescent="0.25">
      <c r="A173" s="181"/>
      <c r="B173" s="182"/>
      <c r="C173" s="182"/>
      <c r="D173" s="182"/>
      <c r="E173" s="183" t="s">
        <v>47</v>
      </c>
      <c r="F173" s="183"/>
      <c r="G173" s="283"/>
      <c r="H173" s="186"/>
      <c r="I173" s="140"/>
      <c r="J173" s="140"/>
      <c r="K173" s="140"/>
      <c r="L173" s="187">
        <v>10568.5</v>
      </c>
      <c r="M173" s="188"/>
      <c r="N173" s="188"/>
      <c r="O173" s="189"/>
      <c r="P173" s="163"/>
      <c r="Q173" s="163"/>
      <c r="R173" s="163"/>
      <c r="S173" s="163"/>
      <c r="T173" s="163"/>
      <c r="U173" s="163"/>
      <c r="V173" s="123"/>
      <c r="W173" s="124"/>
      <c r="X173" s="125"/>
      <c r="Y173" s="126"/>
      <c r="BP173" s="166"/>
      <c r="BQ173" s="174"/>
    </row>
    <row r="174" spans="1:69" s="122" customFormat="1" ht="45" x14ac:dyDescent="0.25">
      <c r="A174" s="190" t="s">
        <v>2693</v>
      </c>
      <c r="B174" s="191" t="s">
        <v>2125</v>
      </c>
      <c r="C174" s="374" t="s">
        <v>2126</v>
      </c>
      <c r="D174" s="374"/>
      <c r="E174" s="374"/>
      <c r="F174" s="190" t="s">
        <v>437</v>
      </c>
      <c r="G174" s="286">
        <v>4</v>
      </c>
      <c r="H174" s="194">
        <v>2403.11</v>
      </c>
      <c r="I174" s="194"/>
      <c r="J174" s="194"/>
      <c r="K174" s="195" t="s">
        <v>52</v>
      </c>
      <c r="L174" s="194">
        <v>59885.5</v>
      </c>
      <c r="M174" s="194"/>
      <c r="N174" s="196"/>
      <c r="O174" s="194"/>
      <c r="P174" s="197"/>
      <c r="Q174" s="197"/>
      <c r="R174" s="197"/>
      <c r="S174" s="197"/>
      <c r="T174" s="197"/>
      <c r="U174" s="197">
        <v>1.03</v>
      </c>
      <c r="V174" s="198">
        <f>L174*U174</f>
        <v>61682.065000000002</v>
      </c>
      <c r="W174" s="199">
        <v>1.2</v>
      </c>
      <c r="X174" s="200">
        <f t="shared" si="7"/>
        <v>74018.478000000003</v>
      </c>
      <c r="Y174" s="126">
        <f t="shared" si="8"/>
        <v>18504.619500000001</v>
      </c>
      <c r="BP174" s="166"/>
      <c r="BQ174" s="174" t="s">
        <v>2126</v>
      </c>
    </row>
    <row r="175" spans="1:69" s="122" customFormat="1" ht="67.5" hidden="1" x14ac:dyDescent="0.25">
      <c r="A175" s="167" t="s">
        <v>363</v>
      </c>
      <c r="B175" s="168" t="s">
        <v>1629</v>
      </c>
      <c r="C175" s="370" t="s">
        <v>1630</v>
      </c>
      <c r="D175" s="370"/>
      <c r="E175" s="370"/>
      <c r="F175" s="167" t="s">
        <v>109</v>
      </c>
      <c r="G175" s="284">
        <v>86</v>
      </c>
      <c r="H175" s="171" t="s">
        <v>1631</v>
      </c>
      <c r="I175" s="171">
        <v>1.33</v>
      </c>
      <c r="J175" s="171">
        <v>33.54</v>
      </c>
      <c r="K175" s="172" t="s">
        <v>42</v>
      </c>
      <c r="L175" s="171">
        <v>98306.6</v>
      </c>
      <c r="M175" s="171">
        <v>72305.64</v>
      </c>
      <c r="N175" s="173">
        <v>1310.1500000000001</v>
      </c>
      <c r="O175" s="171">
        <v>24690.81</v>
      </c>
      <c r="P175" s="163">
        <v>1.052</v>
      </c>
      <c r="Q175" s="163">
        <v>1.0209999999999999</v>
      </c>
      <c r="R175" s="163">
        <v>1.0349999999999999</v>
      </c>
      <c r="S175" s="163">
        <v>1.0249999999999999</v>
      </c>
      <c r="T175" s="163">
        <v>1.02</v>
      </c>
      <c r="U175" s="163">
        <v>1.03</v>
      </c>
      <c r="V175" s="123">
        <f t="shared" si="6"/>
        <v>29558.230469780148</v>
      </c>
      <c r="W175" s="124">
        <v>1.2</v>
      </c>
      <c r="X175" s="125">
        <f t="shared" si="7"/>
        <v>35469.876563736179</v>
      </c>
      <c r="Y175" s="126">
        <f t="shared" si="8"/>
        <v>412.44042515972302</v>
      </c>
      <c r="BP175" s="166"/>
      <c r="BQ175" s="174" t="s">
        <v>1630</v>
      </c>
    </row>
    <row r="176" spans="1:69" s="122" customFormat="1" ht="18.75" hidden="1" x14ac:dyDescent="0.25">
      <c r="A176" s="181"/>
      <c r="B176" s="182"/>
      <c r="C176" s="182"/>
      <c r="D176" s="182"/>
      <c r="E176" s="183" t="s">
        <v>3167</v>
      </c>
      <c r="F176" s="183"/>
      <c r="G176" s="283"/>
      <c r="H176" s="186"/>
      <c r="I176" s="140"/>
      <c r="J176" s="140"/>
      <c r="K176" s="140"/>
      <c r="L176" s="187">
        <v>70136.47</v>
      </c>
      <c r="M176" s="188"/>
      <c r="N176" s="188"/>
      <c r="O176" s="189"/>
      <c r="P176" s="163"/>
      <c r="Q176" s="163"/>
      <c r="R176" s="163"/>
      <c r="S176" s="163"/>
      <c r="T176" s="163"/>
      <c r="U176" s="163"/>
      <c r="V176" s="123"/>
      <c r="W176" s="124"/>
      <c r="X176" s="125"/>
      <c r="Y176" s="126"/>
      <c r="BP176" s="166"/>
      <c r="BQ176" s="174"/>
    </row>
    <row r="177" spans="1:69" s="122" customFormat="1" ht="18.75" hidden="1" x14ac:dyDescent="0.25">
      <c r="A177" s="181"/>
      <c r="B177" s="182"/>
      <c r="C177" s="182"/>
      <c r="D177" s="182"/>
      <c r="E177" s="183" t="s">
        <v>3168</v>
      </c>
      <c r="F177" s="183"/>
      <c r="G177" s="283"/>
      <c r="H177" s="186"/>
      <c r="I177" s="140"/>
      <c r="J177" s="140"/>
      <c r="K177" s="140"/>
      <c r="L177" s="187">
        <v>36875.879999999997</v>
      </c>
      <c r="M177" s="188"/>
      <c r="N177" s="188"/>
      <c r="O177" s="189"/>
      <c r="P177" s="163"/>
      <c r="Q177" s="163"/>
      <c r="R177" s="163"/>
      <c r="S177" s="163"/>
      <c r="T177" s="163"/>
      <c r="U177" s="163"/>
      <c r="V177" s="123"/>
      <c r="W177" s="124"/>
      <c r="X177" s="125"/>
      <c r="Y177" s="126"/>
      <c r="BP177" s="166"/>
      <c r="BQ177" s="174"/>
    </row>
    <row r="178" spans="1:69" s="122" customFormat="1" ht="18.75" hidden="1" x14ac:dyDescent="0.25">
      <c r="A178" s="181"/>
      <c r="B178" s="182"/>
      <c r="C178" s="182"/>
      <c r="D178" s="182"/>
      <c r="E178" s="183" t="s">
        <v>47</v>
      </c>
      <c r="F178" s="183"/>
      <c r="G178" s="283"/>
      <c r="H178" s="186"/>
      <c r="I178" s="140"/>
      <c r="J178" s="140"/>
      <c r="K178" s="140"/>
      <c r="L178" s="187">
        <v>205318.95</v>
      </c>
      <c r="M178" s="188"/>
      <c r="N178" s="188"/>
      <c r="O178" s="189"/>
      <c r="P178" s="163"/>
      <c r="Q178" s="163"/>
      <c r="R178" s="163"/>
      <c r="S178" s="163"/>
      <c r="T178" s="163"/>
      <c r="U178" s="163"/>
      <c r="V178" s="123"/>
      <c r="W178" s="124"/>
      <c r="X178" s="125"/>
      <c r="Y178" s="126"/>
      <c r="BP178" s="166"/>
      <c r="BQ178" s="174"/>
    </row>
    <row r="179" spans="1:69" s="122" customFormat="1" ht="45.75" x14ac:dyDescent="0.25">
      <c r="A179" s="190" t="s">
        <v>366</v>
      </c>
      <c r="B179" s="191" t="s">
        <v>2125</v>
      </c>
      <c r="C179" s="374" t="s">
        <v>2694</v>
      </c>
      <c r="D179" s="374"/>
      <c r="E179" s="374"/>
      <c r="F179" s="190" t="s">
        <v>437</v>
      </c>
      <c r="G179" s="286">
        <v>86</v>
      </c>
      <c r="H179" s="194">
        <v>2292.27</v>
      </c>
      <c r="I179" s="194"/>
      <c r="J179" s="194"/>
      <c r="K179" s="195" t="s">
        <v>52</v>
      </c>
      <c r="L179" s="194">
        <v>1228152.42</v>
      </c>
      <c r="M179" s="194"/>
      <c r="N179" s="196"/>
      <c r="O179" s="194"/>
      <c r="P179" s="197"/>
      <c r="Q179" s="197"/>
      <c r="R179" s="197"/>
      <c r="S179" s="197"/>
      <c r="T179" s="197"/>
      <c r="U179" s="197">
        <v>1.03</v>
      </c>
      <c r="V179" s="198">
        <f>L179*U179</f>
        <v>1264996.9926</v>
      </c>
      <c r="W179" s="199">
        <v>1.2</v>
      </c>
      <c r="X179" s="200">
        <f t="shared" si="7"/>
        <v>1517996.39112</v>
      </c>
      <c r="Y179" s="126">
        <f t="shared" si="8"/>
        <v>17651.120826976745</v>
      </c>
      <c r="BP179" s="166"/>
      <c r="BQ179" s="174" t="s">
        <v>2694</v>
      </c>
    </row>
    <row r="180" spans="1:69" s="122" customFormat="1" ht="67.5" hidden="1" x14ac:dyDescent="0.25">
      <c r="A180" s="167" t="s">
        <v>371</v>
      </c>
      <c r="B180" s="168" t="s">
        <v>132</v>
      </c>
      <c r="C180" s="370" t="s">
        <v>133</v>
      </c>
      <c r="D180" s="370"/>
      <c r="E180" s="370"/>
      <c r="F180" s="167" t="s">
        <v>109</v>
      </c>
      <c r="G180" s="284">
        <v>10</v>
      </c>
      <c r="H180" s="171" t="s">
        <v>134</v>
      </c>
      <c r="I180" s="171" t="s">
        <v>135</v>
      </c>
      <c r="J180" s="171">
        <v>4.09</v>
      </c>
      <c r="K180" s="172" t="s">
        <v>42</v>
      </c>
      <c r="L180" s="171">
        <v>18117.79</v>
      </c>
      <c r="M180" s="171">
        <v>11545.27</v>
      </c>
      <c r="N180" s="173" t="s">
        <v>3169</v>
      </c>
      <c r="O180" s="171">
        <v>350.1</v>
      </c>
      <c r="P180" s="163">
        <v>1.052</v>
      </c>
      <c r="Q180" s="163">
        <v>1.0209999999999999</v>
      </c>
      <c r="R180" s="163">
        <v>1.0349999999999999</v>
      </c>
      <c r="S180" s="163">
        <v>1.0249999999999999</v>
      </c>
      <c r="T180" s="163">
        <v>1.02</v>
      </c>
      <c r="U180" s="163">
        <v>1.03</v>
      </c>
      <c r="V180" s="123">
        <f t="shared" si="6"/>
        <v>419.1169300427984</v>
      </c>
      <c r="W180" s="124">
        <v>1.2</v>
      </c>
      <c r="X180" s="125">
        <f t="shared" si="7"/>
        <v>502.94031605135808</v>
      </c>
      <c r="Y180" s="126">
        <f t="shared" si="8"/>
        <v>50.294031605135807</v>
      </c>
      <c r="BP180" s="166"/>
      <c r="BQ180" s="174" t="s">
        <v>133</v>
      </c>
    </row>
    <row r="181" spans="1:69" s="122" customFormat="1" ht="18.75" hidden="1" x14ac:dyDescent="0.25">
      <c r="A181" s="175"/>
      <c r="B181" s="176"/>
      <c r="C181" s="177" t="s">
        <v>3170</v>
      </c>
      <c r="D181" s="178"/>
      <c r="E181" s="178"/>
      <c r="F181" s="178"/>
      <c r="G181" s="179"/>
      <c r="H181" s="178"/>
      <c r="I181" s="178"/>
      <c r="J181" s="178"/>
      <c r="K181" s="178"/>
      <c r="L181" s="178"/>
      <c r="M181" s="178"/>
      <c r="N181" s="178"/>
      <c r="O181" s="180"/>
      <c r="P181" s="163"/>
      <c r="Q181" s="163"/>
      <c r="R181" s="163"/>
      <c r="S181" s="163"/>
      <c r="T181" s="163"/>
      <c r="U181" s="163"/>
      <c r="V181" s="123"/>
      <c r="W181" s="124"/>
      <c r="X181" s="125"/>
      <c r="Y181" s="126"/>
      <c r="BP181" s="166"/>
      <c r="BQ181" s="174"/>
    </row>
    <row r="182" spans="1:69" s="122" customFormat="1" ht="18.75" hidden="1" x14ac:dyDescent="0.25">
      <c r="A182" s="181"/>
      <c r="B182" s="182"/>
      <c r="C182" s="182"/>
      <c r="D182" s="182"/>
      <c r="E182" s="183" t="s">
        <v>3171</v>
      </c>
      <c r="F182" s="183"/>
      <c r="G182" s="283"/>
      <c r="H182" s="186"/>
      <c r="I182" s="140"/>
      <c r="J182" s="140"/>
      <c r="K182" s="140"/>
      <c r="L182" s="187">
        <v>12638.98</v>
      </c>
      <c r="M182" s="188"/>
      <c r="N182" s="188"/>
      <c r="O182" s="189"/>
      <c r="P182" s="163"/>
      <c r="Q182" s="163"/>
      <c r="R182" s="163"/>
      <c r="S182" s="163"/>
      <c r="T182" s="163"/>
      <c r="U182" s="163"/>
      <c r="V182" s="123"/>
      <c r="W182" s="124"/>
      <c r="X182" s="125"/>
      <c r="Y182" s="126"/>
      <c r="BP182" s="166"/>
      <c r="BQ182" s="174"/>
    </row>
    <row r="183" spans="1:69" s="122" customFormat="1" ht="18.75" hidden="1" x14ac:dyDescent="0.25">
      <c r="A183" s="181"/>
      <c r="B183" s="182"/>
      <c r="C183" s="182"/>
      <c r="D183" s="182"/>
      <c r="E183" s="183" t="s">
        <v>3172</v>
      </c>
      <c r="F183" s="183"/>
      <c r="G183" s="283"/>
      <c r="H183" s="186"/>
      <c r="I183" s="140"/>
      <c r="J183" s="140"/>
      <c r="K183" s="140"/>
      <c r="L183" s="187">
        <v>6645.24</v>
      </c>
      <c r="M183" s="188"/>
      <c r="N183" s="188"/>
      <c r="O183" s="189"/>
      <c r="P183" s="163"/>
      <c r="Q183" s="163"/>
      <c r="R183" s="163"/>
      <c r="S183" s="163"/>
      <c r="T183" s="163"/>
      <c r="U183" s="163"/>
      <c r="V183" s="123"/>
      <c r="W183" s="124"/>
      <c r="X183" s="125"/>
      <c r="Y183" s="126"/>
      <c r="BP183" s="166"/>
      <c r="BQ183" s="174"/>
    </row>
    <row r="184" spans="1:69" s="122" customFormat="1" ht="18.75" hidden="1" x14ac:dyDescent="0.25">
      <c r="A184" s="181"/>
      <c r="B184" s="182"/>
      <c r="C184" s="182"/>
      <c r="D184" s="182"/>
      <c r="E184" s="183" t="s">
        <v>47</v>
      </c>
      <c r="F184" s="183"/>
      <c r="G184" s="283"/>
      <c r="H184" s="186"/>
      <c r="I184" s="140"/>
      <c r="J184" s="140"/>
      <c r="K184" s="140"/>
      <c r="L184" s="187">
        <v>37402.01</v>
      </c>
      <c r="M184" s="188"/>
      <c r="N184" s="188"/>
      <c r="O184" s="189"/>
      <c r="P184" s="163"/>
      <c r="Q184" s="163"/>
      <c r="R184" s="163"/>
      <c r="S184" s="163"/>
      <c r="T184" s="163"/>
      <c r="U184" s="163"/>
      <c r="V184" s="123"/>
      <c r="W184" s="124"/>
      <c r="X184" s="125"/>
      <c r="Y184" s="126"/>
      <c r="BP184" s="166"/>
      <c r="BQ184" s="174"/>
    </row>
    <row r="185" spans="1:69" s="122" customFormat="1" ht="45" x14ac:dyDescent="0.25">
      <c r="A185" s="190" t="s">
        <v>2947</v>
      </c>
      <c r="B185" s="191" t="s">
        <v>3173</v>
      </c>
      <c r="C185" s="374" t="s">
        <v>1662</v>
      </c>
      <c r="D185" s="374"/>
      <c r="E185" s="374"/>
      <c r="F185" s="190" t="s">
        <v>437</v>
      </c>
      <c r="G185" s="286">
        <v>2</v>
      </c>
      <c r="H185" s="194">
        <v>6225.34</v>
      </c>
      <c r="I185" s="194"/>
      <c r="J185" s="194"/>
      <c r="K185" s="195" t="s">
        <v>52</v>
      </c>
      <c r="L185" s="194">
        <v>77567.740000000005</v>
      </c>
      <c r="M185" s="194"/>
      <c r="N185" s="196"/>
      <c r="O185" s="194"/>
      <c r="P185" s="197"/>
      <c r="Q185" s="197"/>
      <c r="R185" s="197"/>
      <c r="S185" s="197"/>
      <c r="T185" s="197"/>
      <c r="U185" s="197">
        <v>1.03</v>
      </c>
      <c r="V185" s="198">
        <f t="shared" ref="V185:V186" si="9">L185*U185</f>
        <v>79894.772200000007</v>
      </c>
      <c r="W185" s="199">
        <v>1.2</v>
      </c>
      <c r="X185" s="200">
        <f t="shared" si="7"/>
        <v>95873.726640000008</v>
      </c>
      <c r="Y185" s="126">
        <f t="shared" si="8"/>
        <v>47936.863320000004</v>
      </c>
      <c r="BP185" s="166"/>
      <c r="BQ185" s="174" t="s">
        <v>1662</v>
      </c>
    </row>
    <row r="186" spans="1:69" s="122" customFormat="1" ht="45" x14ac:dyDescent="0.25">
      <c r="A186" s="190" t="s">
        <v>3174</v>
      </c>
      <c r="B186" s="191" t="s">
        <v>3173</v>
      </c>
      <c r="C186" s="374" t="s">
        <v>2697</v>
      </c>
      <c r="D186" s="374"/>
      <c r="E186" s="374"/>
      <c r="F186" s="190" t="s">
        <v>437</v>
      </c>
      <c r="G186" s="286">
        <v>8</v>
      </c>
      <c r="H186" s="194">
        <v>3276.91</v>
      </c>
      <c r="I186" s="194"/>
      <c r="J186" s="194"/>
      <c r="K186" s="195" t="s">
        <v>52</v>
      </c>
      <c r="L186" s="194">
        <v>163321.19</v>
      </c>
      <c r="M186" s="194"/>
      <c r="N186" s="196"/>
      <c r="O186" s="194"/>
      <c r="P186" s="197"/>
      <c r="Q186" s="197"/>
      <c r="R186" s="197"/>
      <c r="S186" s="197"/>
      <c r="T186" s="197"/>
      <c r="U186" s="197">
        <v>1.03</v>
      </c>
      <c r="V186" s="198">
        <f t="shared" si="9"/>
        <v>168220.82570000002</v>
      </c>
      <c r="W186" s="199">
        <v>1.2</v>
      </c>
      <c r="X186" s="200">
        <f t="shared" si="7"/>
        <v>201864.99084000001</v>
      </c>
      <c r="Y186" s="126">
        <f t="shared" si="8"/>
        <v>25233.123855000002</v>
      </c>
      <c r="BP186" s="166"/>
      <c r="BQ186" s="174" t="s">
        <v>2697</v>
      </c>
    </row>
    <row r="187" spans="1:69" s="122" customFormat="1" ht="67.5" hidden="1" x14ac:dyDescent="0.25">
      <c r="A187" s="167" t="s">
        <v>386</v>
      </c>
      <c r="B187" s="168" t="s">
        <v>1669</v>
      </c>
      <c r="C187" s="370" t="s">
        <v>1670</v>
      </c>
      <c r="D187" s="370"/>
      <c r="E187" s="370"/>
      <c r="F187" s="167" t="s">
        <v>174</v>
      </c>
      <c r="G187" s="282">
        <v>0.02</v>
      </c>
      <c r="H187" s="171" t="s">
        <v>1671</v>
      </c>
      <c r="I187" s="171" t="s">
        <v>1672</v>
      </c>
      <c r="J187" s="171">
        <v>72.19</v>
      </c>
      <c r="K187" s="172" t="s">
        <v>42</v>
      </c>
      <c r="L187" s="171">
        <v>590.14</v>
      </c>
      <c r="M187" s="171">
        <v>572.14</v>
      </c>
      <c r="N187" s="173" t="s">
        <v>3175</v>
      </c>
      <c r="O187" s="171">
        <v>12.36</v>
      </c>
      <c r="P187" s="163">
        <v>1.052</v>
      </c>
      <c r="Q187" s="163">
        <v>1.0209999999999999</v>
      </c>
      <c r="R187" s="163">
        <v>1.0349999999999999</v>
      </c>
      <c r="S187" s="163">
        <v>1.0249999999999999</v>
      </c>
      <c r="T187" s="163">
        <v>1.02</v>
      </c>
      <c r="U187" s="163">
        <v>1.03</v>
      </c>
      <c r="V187" s="123">
        <f t="shared" si="6"/>
        <v>14.796587418820307</v>
      </c>
      <c r="W187" s="124">
        <v>1.2</v>
      </c>
      <c r="X187" s="125">
        <f t="shared" si="7"/>
        <v>17.755904902584369</v>
      </c>
      <c r="Y187" s="126">
        <f t="shared" si="8"/>
        <v>887.79524512921842</v>
      </c>
      <c r="BP187" s="166"/>
      <c r="BQ187" s="174" t="s">
        <v>1670</v>
      </c>
    </row>
    <row r="188" spans="1:69" s="122" customFormat="1" ht="18.75" hidden="1" x14ac:dyDescent="0.25">
      <c r="A188" s="175"/>
      <c r="B188" s="176"/>
      <c r="C188" s="177" t="s">
        <v>680</v>
      </c>
      <c r="D188" s="178"/>
      <c r="E188" s="178"/>
      <c r="F188" s="178"/>
      <c r="G188" s="179"/>
      <c r="H188" s="178"/>
      <c r="I188" s="178"/>
      <c r="J188" s="178"/>
      <c r="K188" s="178"/>
      <c r="L188" s="178"/>
      <c r="M188" s="178"/>
      <c r="N188" s="178"/>
      <c r="O188" s="180"/>
      <c r="P188" s="163"/>
      <c r="Q188" s="163"/>
      <c r="R188" s="163"/>
      <c r="S188" s="163"/>
      <c r="T188" s="163"/>
      <c r="U188" s="163"/>
      <c r="V188" s="123"/>
      <c r="W188" s="124"/>
      <c r="X188" s="125"/>
      <c r="Y188" s="126"/>
      <c r="BP188" s="166"/>
      <c r="BQ188" s="174"/>
    </row>
    <row r="189" spans="1:69" s="122" customFormat="1" ht="18.75" hidden="1" x14ac:dyDescent="0.25">
      <c r="A189" s="181"/>
      <c r="B189" s="182"/>
      <c r="C189" s="182"/>
      <c r="D189" s="182"/>
      <c r="E189" s="183" t="s">
        <v>3176</v>
      </c>
      <c r="F189" s="183"/>
      <c r="G189" s="283"/>
      <c r="H189" s="186"/>
      <c r="I189" s="140"/>
      <c r="J189" s="140"/>
      <c r="K189" s="140"/>
      <c r="L189" s="187">
        <v>555.97</v>
      </c>
      <c r="M189" s="188"/>
      <c r="N189" s="188"/>
      <c r="O189" s="189"/>
      <c r="P189" s="163"/>
      <c r="Q189" s="163"/>
      <c r="R189" s="163"/>
      <c r="S189" s="163"/>
      <c r="T189" s="163"/>
      <c r="U189" s="163"/>
      <c r="V189" s="123"/>
      <c r="W189" s="124"/>
      <c r="X189" s="125"/>
      <c r="Y189" s="126"/>
      <c r="BP189" s="166"/>
      <c r="BQ189" s="174"/>
    </row>
    <row r="190" spans="1:69" s="122" customFormat="1" ht="18.75" hidden="1" x14ac:dyDescent="0.25">
      <c r="A190" s="181"/>
      <c r="B190" s="182"/>
      <c r="C190" s="182"/>
      <c r="D190" s="182"/>
      <c r="E190" s="183" t="s">
        <v>3177</v>
      </c>
      <c r="F190" s="183"/>
      <c r="G190" s="283"/>
      <c r="H190" s="186"/>
      <c r="I190" s="140"/>
      <c r="J190" s="140"/>
      <c r="K190" s="140"/>
      <c r="L190" s="187">
        <v>292.31</v>
      </c>
      <c r="M190" s="188"/>
      <c r="N190" s="188"/>
      <c r="O190" s="189"/>
      <c r="P190" s="163"/>
      <c r="Q190" s="163"/>
      <c r="R190" s="163"/>
      <c r="S190" s="163"/>
      <c r="T190" s="163"/>
      <c r="U190" s="163"/>
      <c r="V190" s="123"/>
      <c r="W190" s="124"/>
      <c r="X190" s="125"/>
      <c r="Y190" s="126"/>
      <c r="BP190" s="166"/>
      <c r="BQ190" s="174"/>
    </row>
    <row r="191" spans="1:69" s="122" customFormat="1" ht="18.75" hidden="1" x14ac:dyDescent="0.25">
      <c r="A191" s="181"/>
      <c r="B191" s="182"/>
      <c r="C191" s="182"/>
      <c r="D191" s="182"/>
      <c r="E191" s="183" t="s">
        <v>47</v>
      </c>
      <c r="F191" s="183"/>
      <c r="G191" s="283"/>
      <c r="H191" s="186"/>
      <c r="I191" s="140"/>
      <c r="J191" s="140"/>
      <c r="K191" s="140"/>
      <c r="L191" s="187">
        <v>1438.42</v>
      </c>
      <c r="M191" s="188"/>
      <c r="N191" s="188"/>
      <c r="O191" s="189"/>
      <c r="P191" s="163"/>
      <c r="Q191" s="163"/>
      <c r="R191" s="163"/>
      <c r="S191" s="163"/>
      <c r="T191" s="163"/>
      <c r="U191" s="163"/>
      <c r="V191" s="123"/>
      <c r="W191" s="124"/>
      <c r="X191" s="125"/>
      <c r="Y191" s="126"/>
      <c r="BP191" s="166"/>
      <c r="BQ191" s="174"/>
    </row>
    <row r="192" spans="1:69" s="122" customFormat="1" ht="67.5" x14ac:dyDescent="0.25">
      <c r="A192" s="242" t="s">
        <v>388</v>
      </c>
      <c r="B192" s="243" t="s">
        <v>1655</v>
      </c>
      <c r="C192" s="368" t="s">
        <v>1656</v>
      </c>
      <c r="D192" s="368"/>
      <c r="E192" s="368"/>
      <c r="F192" s="242" t="s">
        <v>437</v>
      </c>
      <c r="G192" s="295">
        <v>2</v>
      </c>
      <c r="H192" s="171">
        <v>2257.86</v>
      </c>
      <c r="I192" s="171"/>
      <c r="J192" s="171">
        <v>2257.86</v>
      </c>
      <c r="K192" s="172" t="s">
        <v>42</v>
      </c>
      <c r="L192" s="171">
        <v>38654.559999999998</v>
      </c>
      <c r="M192" s="171"/>
      <c r="N192" s="173"/>
      <c r="O192" s="171">
        <v>38654.559999999998</v>
      </c>
      <c r="P192" s="163">
        <v>1.052</v>
      </c>
      <c r="Q192" s="163">
        <v>1.0209999999999999</v>
      </c>
      <c r="R192" s="163">
        <v>1.0349999999999999</v>
      </c>
      <c r="S192" s="163">
        <v>1.0249999999999999</v>
      </c>
      <c r="T192" s="163">
        <v>1.02</v>
      </c>
      <c r="U192" s="163">
        <v>1.03</v>
      </c>
      <c r="V192" s="248">
        <f t="shared" si="6"/>
        <v>46274.722991588555</v>
      </c>
      <c r="W192" s="249">
        <v>1.2</v>
      </c>
      <c r="X192" s="250">
        <f t="shared" si="7"/>
        <v>55529.667589906261</v>
      </c>
      <c r="Y192" s="251">
        <f t="shared" si="8"/>
        <v>27764.833794953131</v>
      </c>
      <c r="BP192" s="166"/>
      <c r="BQ192" s="174" t="s">
        <v>1656</v>
      </c>
    </row>
    <row r="193" spans="1:69" s="122" customFormat="1" ht="67.5" hidden="1" x14ac:dyDescent="0.25">
      <c r="A193" s="167" t="s">
        <v>391</v>
      </c>
      <c r="B193" s="168" t="s">
        <v>429</v>
      </c>
      <c r="C193" s="370" t="s">
        <v>430</v>
      </c>
      <c r="D193" s="370"/>
      <c r="E193" s="370"/>
      <c r="F193" s="167" t="s">
        <v>109</v>
      </c>
      <c r="G193" s="284">
        <v>160</v>
      </c>
      <c r="H193" s="171" t="s">
        <v>431</v>
      </c>
      <c r="I193" s="171"/>
      <c r="J193" s="171">
        <v>7.45</v>
      </c>
      <c r="K193" s="172" t="s">
        <v>42</v>
      </c>
      <c r="L193" s="171">
        <v>278335.75</v>
      </c>
      <c r="M193" s="171">
        <v>268132.23</v>
      </c>
      <c r="N193" s="173"/>
      <c r="O193" s="171">
        <v>10203.52</v>
      </c>
      <c r="P193" s="163">
        <v>1.052</v>
      </c>
      <c r="Q193" s="163">
        <v>1.0209999999999999</v>
      </c>
      <c r="R193" s="163">
        <v>1.0349999999999999</v>
      </c>
      <c r="S193" s="163">
        <v>1.0249999999999999</v>
      </c>
      <c r="T193" s="163">
        <v>1.02</v>
      </c>
      <c r="U193" s="163">
        <v>1.03</v>
      </c>
      <c r="V193" s="123">
        <f t="shared" si="6"/>
        <v>12214.989940103671</v>
      </c>
      <c r="W193" s="124">
        <v>1.2</v>
      </c>
      <c r="X193" s="125">
        <f t="shared" si="7"/>
        <v>14657.987928124405</v>
      </c>
      <c r="Y193" s="126">
        <f t="shared" si="8"/>
        <v>91.612424550777533</v>
      </c>
      <c r="BP193" s="166"/>
      <c r="BQ193" s="174" t="s">
        <v>430</v>
      </c>
    </row>
    <row r="194" spans="1:69" s="122" customFormat="1" ht="18.75" hidden="1" x14ac:dyDescent="0.25">
      <c r="A194" s="181"/>
      <c r="B194" s="182"/>
      <c r="C194" s="182"/>
      <c r="D194" s="182"/>
      <c r="E194" s="183" t="s">
        <v>3178</v>
      </c>
      <c r="F194" s="183"/>
      <c r="G194" s="283"/>
      <c r="H194" s="186"/>
      <c r="I194" s="140"/>
      <c r="J194" s="140"/>
      <c r="K194" s="140"/>
      <c r="L194" s="187">
        <v>254725.62</v>
      </c>
      <c r="M194" s="188"/>
      <c r="N194" s="188"/>
      <c r="O194" s="189"/>
      <c r="P194" s="163"/>
      <c r="Q194" s="163"/>
      <c r="R194" s="163"/>
      <c r="S194" s="163"/>
      <c r="T194" s="163"/>
      <c r="U194" s="163"/>
      <c r="V194" s="123"/>
      <c r="W194" s="124"/>
      <c r="X194" s="125"/>
      <c r="Y194" s="126"/>
      <c r="BP194" s="166"/>
      <c r="BQ194" s="174"/>
    </row>
    <row r="195" spans="1:69" s="122" customFormat="1" ht="18.75" hidden="1" x14ac:dyDescent="0.25">
      <c r="A195" s="181"/>
      <c r="B195" s="182"/>
      <c r="C195" s="182"/>
      <c r="D195" s="182"/>
      <c r="E195" s="183" t="s">
        <v>3179</v>
      </c>
      <c r="F195" s="183"/>
      <c r="G195" s="283"/>
      <c r="H195" s="186"/>
      <c r="I195" s="140"/>
      <c r="J195" s="140"/>
      <c r="K195" s="140"/>
      <c r="L195" s="187">
        <v>142110.07999999999</v>
      </c>
      <c r="M195" s="188"/>
      <c r="N195" s="188"/>
      <c r="O195" s="189"/>
      <c r="P195" s="163"/>
      <c r="Q195" s="163"/>
      <c r="R195" s="163"/>
      <c r="S195" s="163"/>
      <c r="T195" s="163"/>
      <c r="U195" s="163"/>
      <c r="V195" s="123"/>
      <c r="W195" s="124"/>
      <c r="X195" s="125"/>
      <c r="Y195" s="126"/>
      <c r="BP195" s="166"/>
      <c r="BQ195" s="174"/>
    </row>
    <row r="196" spans="1:69" s="122" customFormat="1" ht="18.75" hidden="1" x14ac:dyDescent="0.25">
      <c r="A196" s="181"/>
      <c r="B196" s="182"/>
      <c r="C196" s="182"/>
      <c r="D196" s="182"/>
      <c r="E196" s="183" t="s">
        <v>47</v>
      </c>
      <c r="F196" s="183"/>
      <c r="G196" s="283"/>
      <c r="H196" s="186"/>
      <c r="I196" s="140"/>
      <c r="J196" s="140"/>
      <c r="K196" s="140"/>
      <c r="L196" s="187">
        <v>675171.45</v>
      </c>
      <c r="M196" s="188"/>
      <c r="N196" s="188"/>
      <c r="O196" s="189"/>
      <c r="P196" s="163"/>
      <c r="Q196" s="163"/>
      <c r="R196" s="163"/>
      <c r="S196" s="163"/>
      <c r="T196" s="163"/>
      <c r="U196" s="163"/>
      <c r="V196" s="123"/>
      <c r="W196" s="124"/>
      <c r="X196" s="125"/>
      <c r="Y196" s="126"/>
      <c r="BP196" s="166"/>
      <c r="BQ196" s="174"/>
    </row>
    <row r="197" spans="1:69" s="122" customFormat="1" ht="67.5" x14ac:dyDescent="0.25">
      <c r="A197" s="242" t="s">
        <v>393</v>
      </c>
      <c r="B197" s="243" t="s">
        <v>1644</v>
      </c>
      <c r="C197" s="368" t="s">
        <v>3180</v>
      </c>
      <c r="D197" s="368"/>
      <c r="E197" s="368"/>
      <c r="F197" s="242" t="s">
        <v>437</v>
      </c>
      <c r="G197" s="295">
        <v>160</v>
      </c>
      <c r="H197" s="171">
        <v>2561.42</v>
      </c>
      <c r="I197" s="171"/>
      <c r="J197" s="171">
        <v>2561.42</v>
      </c>
      <c r="K197" s="172" t="s">
        <v>42</v>
      </c>
      <c r="L197" s="171">
        <v>3508120.83</v>
      </c>
      <c r="M197" s="171"/>
      <c r="N197" s="173"/>
      <c r="O197" s="171">
        <v>3508120.83</v>
      </c>
      <c r="P197" s="163">
        <v>1.052</v>
      </c>
      <c r="Q197" s="163">
        <v>1.0209999999999999</v>
      </c>
      <c r="R197" s="163">
        <v>1.0349999999999999</v>
      </c>
      <c r="S197" s="163">
        <v>1.0249999999999999</v>
      </c>
      <c r="T197" s="163">
        <v>1.02</v>
      </c>
      <c r="U197" s="163">
        <v>1.03</v>
      </c>
      <c r="V197" s="248">
        <f t="shared" si="6"/>
        <v>4199693.8945695348</v>
      </c>
      <c r="W197" s="249">
        <v>1.2</v>
      </c>
      <c r="X197" s="250">
        <f t="shared" si="7"/>
        <v>5039632.6734834416</v>
      </c>
      <c r="Y197" s="251">
        <f t="shared" si="8"/>
        <v>31497.704209271509</v>
      </c>
      <c r="BP197" s="166"/>
      <c r="BQ197" s="174" t="s">
        <v>3180</v>
      </c>
    </row>
    <row r="198" spans="1:69" s="122" customFormat="1" ht="67.5" x14ac:dyDescent="0.25">
      <c r="A198" s="242" t="s">
        <v>395</v>
      </c>
      <c r="B198" s="243" t="s">
        <v>3181</v>
      </c>
      <c r="C198" s="368" t="s">
        <v>3182</v>
      </c>
      <c r="D198" s="368"/>
      <c r="E198" s="368"/>
      <c r="F198" s="242" t="s">
        <v>437</v>
      </c>
      <c r="G198" s="295">
        <v>2</v>
      </c>
      <c r="H198" s="171">
        <v>91.54</v>
      </c>
      <c r="I198" s="171"/>
      <c r="J198" s="171">
        <v>91.54</v>
      </c>
      <c r="K198" s="172" t="s">
        <v>42</v>
      </c>
      <c r="L198" s="171">
        <v>1567.16</v>
      </c>
      <c r="M198" s="171"/>
      <c r="N198" s="173"/>
      <c r="O198" s="171">
        <v>1567.16</v>
      </c>
      <c r="P198" s="163">
        <v>1.052</v>
      </c>
      <c r="Q198" s="163">
        <v>1.0209999999999999</v>
      </c>
      <c r="R198" s="163">
        <v>1.0349999999999999</v>
      </c>
      <c r="S198" s="163">
        <v>1.0249999999999999</v>
      </c>
      <c r="T198" s="163">
        <v>1.02</v>
      </c>
      <c r="U198" s="163">
        <v>1.03</v>
      </c>
      <c r="V198" s="248">
        <f t="shared" si="6"/>
        <v>1876.1019368348245</v>
      </c>
      <c r="W198" s="249">
        <v>1.2</v>
      </c>
      <c r="X198" s="250">
        <f t="shared" si="7"/>
        <v>2251.3223242017893</v>
      </c>
      <c r="Y198" s="251">
        <f t="shared" si="8"/>
        <v>1125.6611621008947</v>
      </c>
      <c r="BP198" s="166"/>
      <c r="BQ198" s="174" t="s">
        <v>3182</v>
      </c>
    </row>
    <row r="199" spans="1:69" s="122" customFormat="1" ht="18.75" hidden="1" x14ac:dyDescent="0.25">
      <c r="A199" s="371" t="s">
        <v>2700</v>
      </c>
      <c r="B199" s="372"/>
      <c r="C199" s="372"/>
      <c r="D199" s="372"/>
      <c r="E199" s="372"/>
      <c r="F199" s="372"/>
      <c r="G199" s="372"/>
      <c r="H199" s="372"/>
      <c r="I199" s="372"/>
      <c r="J199" s="372"/>
      <c r="K199" s="372"/>
      <c r="L199" s="372"/>
      <c r="M199" s="372"/>
      <c r="N199" s="372"/>
      <c r="O199" s="373"/>
      <c r="P199" s="163"/>
      <c r="Q199" s="163"/>
      <c r="R199" s="163"/>
      <c r="S199" s="163"/>
      <c r="T199" s="163"/>
      <c r="U199" s="163"/>
      <c r="V199" s="123"/>
      <c r="W199" s="124"/>
      <c r="X199" s="125"/>
      <c r="Y199" s="126"/>
      <c r="BP199" s="166" t="s">
        <v>2700</v>
      </c>
      <c r="BQ199" s="174"/>
    </row>
    <row r="200" spans="1:69" s="122" customFormat="1" ht="67.5" hidden="1" x14ac:dyDescent="0.25">
      <c r="A200" s="167" t="s">
        <v>397</v>
      </c>
      <c r="B200" s="168" t="s">
        <v>1916</v>
      </c>
      <c r="C200" s="370" t="s">
        <v>1917</v>
      </c>
      <c r="D200" s="370"/>
      <c r="E200" s="370"/>
      <c r="F200" s="167" t="s">
        <v>1918</v>
      </c>
      <c r="G200" s="287">
        <v>0.27500000000000002</v>
      </c>
      <c r="H200" s="171" t="s">
        <v>1919</v>
      </c>
      <c r="I200" s="171"/>
      <c r="J200" s="171"/>
      <c r="K200" s="172" t="s">
        <v>42</v>
      </c>
      <c r="L200" s="171">
        <v>16228.58</v>
      </c>
      <c r="M200" s="171">
        <v>16228.58</v>
      </c>
      <c r="N200" s="173"/>
      <c r="O200" s="171"/>
      <c r="P200" s="163"/>
      <c r="Q200" s="163"/>
      <c r="R200" s="163"/>
      <c r="S200" s="163"/>
      <c r="T200" s="163"/>
      <c r="U200" s="163"/>
      <c r="V200" s="123"/>
      <c r="W200" s="124"/>
      <c r="X200" s="125"/>
      <c r="Y200" s="126"/>
      <c r="BP200" s="166"/>
      <c r="BQ200" s="174" t="s">
        <v>1917</v>
      </c>
    </row>
    <row r="201" spans="1:69" s="122" customFormat="1" ht="18.75" hidden="1" x14ac:dyDescent="0.25">
      <c r="A201" s="175"/>
      <c r="B201" s="176"/>
      <c r="C201" s="177" t="s">
        <v>3183</v>
      </c>
      <c r="D201" s="178"/>
      <c r="E201" s="178"/>
      <c r="F201" s="178"/>
      <c r="G201" s="179"/>
      <c r="H201" s="178"/>
      <c r="I201" s="178"/>
      <c r="J201" s="178"/>
      <c r="K201" s="178"/>
      <c r="L201" s="178"/>
      <c r="M201" s="178"/>
      <c r="N201" s="178"/>
      <c r="O201" s="180"/>
      <c r="P201" s="163"/>
      <c r="Q201" s="163"/>
      <c r="R201" s="163"/>
      <c r="S201" s="163"/>
      <c r="T201" s="163"/>
      <c r="U201" s="163"/>
      <c r="V201" s="123"/>
      <c r="W201" s="124"/>
      <c r="X201" s="125"/>
      <c r="Y201" s="126"/>
      <c r="BP201" s="166"/>
      <c r="BQ201" s="174"/>
    </row>
    <row r="202" spans="1:69" s="122" customFormat="1" ht="18.75" hidden="1" x14ac:dyDescent="0.25">
      <c r="A202" s="181"/>
      <c r="B202" s="182"/>
      <c r="C202" s="182"/>
      <c r="D202" s="182"/>
      <c r="E202" s="183" t="s">
        <v>3184</v>
      </c>
      <c r="F202" s="183"/>
      <c r="G202" s="283"/>
      <c r="H202" s="186"/>
      <c r="I202" s="140"/>
      <c r="J202" s="140"/>
      <c r="K202" s="140"/>
      <c r="L202" s="187">
        <v>14443.44</v>
      </c>
      <c r="M202" s="188"/>
      <c r="N202" s="188"/>
      <c r="O202" s="189"/>
      <c r="P202" s="163"/>
      <c r="Q202" s="163"/>
      <c r="R202" s="163"/>
      <c r="S202" s="163"/>
      <c r="T202" s="163"/>
      <c r="U202" s="163"/>
      <c r="V202" s="123"/>
      <c r="W202" s="124"/>
      <c r="X202" s="125"/>
      <c r="Y202" s="126"/>
      <c r="BP202" s="166"/>
      <c r="BQ202" s="174"/>
    </row>
    <row r="203" spans="1:69" s="122" customFormat="1" ht="18.75" hidden="1" x14ac:dyDescent="0.25">
      <c r="A203" s="181"/>
      <c r="B203" s="182"/>
      <c r="C203" s="182"/>
      <c r="D203" s="182"/>
      <c r="E203" s="183" t="s">
        <v>3185</v>
      </c>
      <c r="F203" s="183"/>
      <c r="G203" s="283"/>
      <c r="H203" s="186"/>
      <c r="I203" s="140"/>
      <c r="J203" s="140"/>
      <c r="K203" s="140"/>
      <c r="L203" s="187">
        <v>6491.43</v>
      </c>
      <c r="M203" s="188"/>
      <c r="N203" s="188"/>
      <c r="O203" s="189"/>
      <c r="P203" s="163"/>
      <c r="Q203" s="163"/>
      <c r="R203" s="163"/>
      <c r="S203" s="163"/>
      <c r="T203" s="163"/>
      <c r="U203" s="163"/>
      <c r="V203" s="123"/>
      <c r="W203" s="124"/>
      <c r="X203" s="125"/>
      <c r="Y203" s="126"/>
      <c r="BP203" s="166"/>
      <c r="BQ203" s="174"/>
    </row>
    <row r="204" spans="1:69" s="122" customFormat="1" ht="18.75" hidden="1" x14ac:dyDescent="0.25">
      <c r="A204" s="181"/>
      <c r="B204" s="182"/>
      <c r="C204" s="182"/>
      <c r="D204" s="182"/>
      <c r="E204" s="183" t="s">
        <v>47</v>
      </c>
      <c r="F204" s="183"/>
      <c r="G204" s="283"/>
      <c r="H204" s="186"/>
      <c r="I204" s="140"/>
      <c r="J204" s="140"/>
      <c r="K204" s="140"/>
      <c r="L204" s="187">
        <v>37163.449999999997</v>
      </c>
      <c r="M204" s="188"/>
      <c r="N204" s="188"/>
      <c r="O204" s="189"/>
      <c r="P204" s="163"/>
      <c r="Q204" s="163"/>
      <c r="R204" s="163"/>
      <c r="S204" s="163"/>
      <c r="T204" s="163"/>
      <c r="U204" s="163"/>
      <c r="V204" s="123"/>
      <c r="W204" s="124"/>
      <c r="X204" s="125"/>
      <c r="Y204" s="126"/>
      <c r="BP204" s="166"/>
      <c r="BQ204" s="174"/>
    </row>
    <row r="205" spans="1:69" s="122" customFormat="1" ht="67.5" hidden="1" x14ac:dyDescent="0.25">
      <c r="A205" s="167" t="s">
        <v>399</v>
      </c>
      <c r="B205" s="168" t="s">
        <v>1923</v>
      </c>
      <c r="C205" s="370" t="s">
        <v>1924</v>
      </c>
      <c r="D205" s="370"/>
      <c r="E205" s="370"/>
      <c r="F205" s="167" t="s">
        <v>1918</v>
      </c>
      <c r="G205" s="287">
        <v>0.27500000000000002</v>
      </c>
      <c r="H205" s="171" t="s">
        <v>1925</v>
      </c>
      <c r="I205" s="171"/>
      <c r="J205" s="171"/>
      <c r="K205" s="172" t="s">
        <v>42</v>
      </c>
      <c r="L205" s="171">
        <v>8966.74</v>
      </c>
      <c r="M205" s="171">
        <v>8966.74</v>
      </c>
      <c r="N205" s="173"/>
      <c r="O205" s="171"/>
      <c r="P205" s="163"/>
      <c r="Q205" s="163"/>
      <c r="R205" s="163"/>
      <c r="S205" s="163"/>
      <c r="T205" s="163"/>
      <c r="U205" s="163"/>
      <c r="V205" s="123"/>
      <c r="W205" s="124"/>
      <c r="X205" s="125"/>
      <c r="Y205" s="126"/>
      <c r="BP205" s="166"/>
      <c r="BQ205" s="174" t="s">
        <v>1924</v>
      </c>
    </row>
    <row r="206" spans="1:69" s="122" customFormat="1" ht="18.75" hidden="1" x14ac:dyDescent="0.25">
      <c r="A206" s="181"/>
      <c r="B206" s="182"/>
      <c r="C206" s="182"/>
      <c r="D206" s="182"/>
      <c r="E206" s="183" t="s">
        <v>3186</v>
      </c>
      <c r="F206" s="183"/>
      <c r="G206" s="283"/>
      <c r="H206" s="186"/>
      <c r="I206" s="140"/>
      <c r="J206" s="140"/>
      <c r="K206" s="140"/>
      <c r="L206" s="187">
        <v>7980.4</v>
      </c>
      <c r="M206" s="188"/>
      <c r="N206" s="188"/>
      <c r="O206" s="189"/>
      <c r="P206" s="163"/>
      <c r="Q206" s="163"/>
      <c r="R206" s="163"/>
      <c r="S206" s="163"/>
      <c r="T206" s="163"/>
      <c r="U206" s="163"/>
      <c r="V206" s="123"/>
      <c r="W206" s="124"/>
      <c r="X206" s="125"/>
      <c r="Y206" s="126"/>
      <c r="BP206" s="166"/>
      <c r="BQ206" s="174"/>
    </row>
    <row r="207" spans="1:69" s="122" customFormat="1" ht="18.75" hidden="1" x14ac:dyDescent="0.25">
      <c r="A207" s="181"/>
      <c r="B207" s="182"/>
      <c r="C207" s="182"/>
      <c r="D207" s="182"/>
      <c r="E207" s="183" t="s">
        <v>3187</v>
      </c>
      <c r="F207" s="183"/>
      <c r="G207" s="283"/>
      <c r="H207" s="186"/>
      <c r="I207" s="140"/>
      <c r="J207" s="140"/>
      <c r="K207" s="140"/>
      <c r="L207" s="187">
        <v>3586.7</v>
      </c>
      <c r="M207" s="188"/>
      <c r="N207" s="188"/>
      <c r="O207" s="189"/>
      <c r="P207" s="163"/>
      <c r="Q207" s="163"/>
      <c r="R207" s="163"/>
      <c r="S207" s="163"/>
      <c r="T207" s="163"/>
      <c r="U207" s="163"/>
      <c r="V207" s="123"/>
      <c r="W207" s="124"/>
      <c r="X207" s="125"/>
      <c r="Y207" s="126"/>
      <c r="BP207" s="166"/>
      <c r="BQ207" s="174"/>
    </row>
    <row r="208" spans="1:69" s="122" customFormat="1" ht="18.75" hidden="1" x14ac:dyDescent="0.25">
      <c r="A208" s="181"/>
      <c r="B208" s="182"/>
      <c r="C208" s="182"/>
      <c r="D208" s="182"/>
      <c r="E208" s="183" t="s">
        <v>47</v>
      </c>
      <c r="F208" s="183"/>
      <c r="G208" s="283"/>
      <c r="H208" s="186"/>
      <c r="I208" s="140"/>
      <c r="J208" s="140"/>
      <c r="K208" s="140"/>
      <c r="L208" s="187">
        <v>20533.84</v>
      </c>
      <c r="M208" s="188"/>
      <c r="N208" s="188"/>
      <c r="O208" s="189"/>
      <c r="P208" s="163"/>
      <c r="Q208" s="163"/>
      <c r="R208" s="163"/>
      <c r="S208" s="163"/>
      <c r="T208" s="163"/>
      <c r="U208" s="163"/>
      <c r="V208" s="123"/>
      <c r="W208" s="124"/>
      <c r="X208" s="125"/>
      <c r="Y208" s="126"/>
      <c r="BP208" s="166"/>
      <c r="BQ208" s="174"/>
    </row>
    <row r="209" spans="1:69" s="122" customFormat="1" ht="67.5" hidden="1" x14ac:dyDescent="0.25">
      <c r="A209" s="167" t="s">
        <v>401</v>
      </c>
      <c r="B209" s="168" t="s">
        <v>1064</v>
      </c>
      <c r="C209" s="370" t="s">
        <v>1929</v>
      </c>
      <c r="D209" s="370"/>
      <c r="E209" s="370"/>
      <c r="F209" s="167" t="s">
        <v>238</v>
      </c>
      <c r="G209" s="285">
        <v>1.1000000000000001</v>
      </c>
      <c r="H209" s="171" t="s">
        <v>1066</v>
      </c>
      <c r="I209" s="171" t="s">
        <v>1067</v>
      </c>
      <c r="J209" s="171">
        <v>124.14</v>
      </c>
      <c r="K209" s="172" t="s">
        <v>42</v>
      </c>
      <c r="L209" s="171">
        <v>10833.22</v>
      </c>
      <c r="M209" s="171">
        <v>8435.56</v>
      </c>
      <c r="N209" s="173" t="s">
        <v>3188</v>
      </c>
      <c r="O209" s="171">
        <v>1169</v>
      </c>
      <c r="P209" s="163">
        <v>1.052</v>
      </c>
      <c r="Q209" s="163">
        <v>1.0209999999999999</v>
      </c>
      <c r="R209" s="163">
        <v>1.0349999999999999</v>
      </c>
      <c r="S209" s="163">
        <v>1.0249999999999999</v>
      </c>
      <c r="T209" s="163">
        <v>1.02</v>
      </c>
      <c r="U209" s="163">
        <v>1.03</v>
      </c>
      <c r="V209" s="123">
        <f t="shared" si="6"/>
        <v>1399.4507032848653</v>
      </c>
      <c r="W209" s="124">
        <v>1.2</v>
      </c>
      <c r="X209" s="125">
        <f t="shared" si="7"/>
        <v>1679.3408439418383</v>
      </c>
      <c r="Y209" s="126">
        <f t="shared" si="8"/>
        <v>1526.6734944925802</v>
      </c>
      <c r="BP209" s="166"/>
      <c r="BQ209" s="174" t="s">
        <v>1929</v>
      </c>
    </row>
    <row r="210" spans="1:69" s="122" customFormat="1" ht="18.75" hidden="1" x14ac:dyDescent="0.25">
      <c r="A210" s="175"/>
      <c r="B210" s="176"/>
      <c r="C210" s="177" t="s">
        <v>3189</v>
      </c>
      <c r="D210" s="178"/>
      <c r="E210" s="178"/>
      <c r="F210" s="178"/>
      <c r="G210" s="179"/>
      <c r="H210" s="178"/>
      <c r="I210" s="178"/>
      <c r="J210" s="178"/>
      <c r="K210" s="178"/>
      <c r="L210" s="178"/>
      <c r="M210" s="178"/>
      <c r="N210" s="178"/>
      <c r="O210" s="180"/>
      <c r="P210" s="163"/>
      <c r="Q210" s="163"/>
      <c r="R210" s="163"/>
      <c r="S210" s="163"/>
      <c r="T210" s="163"/>
      <c r="U210" s="163"/>
      <c r="V210" s="123"/>
      <c r="W210" s="124"/>
      <c r="X210" s="125"/>
      <c r="Y210" s="126"/>
      <c r="BP210" s="166"/>
      <c r="BQ210" s="174"/>
    </row>
    <row r="211" spans="1:69" s="122" customFormat="1" ht="18.75" hidden="1" x14ac:dyDescent="0.25">
      <c r="A211" s="181"/>
      <c r="B211" s="182"/>
      <c r="C211" s="182"/>
      <c r="D211" s="182"/>
      <c r="E211" s="183" t="s">
        <v>3190</v>
      </c>
      <c r="F211" s="183"/>
      <c r="G211" s="283"/>
      <c r="H211" s="186"/>
      <c r="I211" s="140"/>
      <c r="J211" s="140"/>
      <c r="K211" s="140"/>
      <c r="L211" s="187">
        <v>8331.7800000000007</v>
      </c>
      <c r="M211" s="188"/>
      <c r="N211" s="188"/>
      <c r="O211" s="189"/>
      <c r="P211" s="163"/>
      <c r="Q211" s="163"/>
      <c r="R211" s="163"/>
      <c r="S211" s="163"/>
      <c r="T211" s="163"/>
      <c r="U211" s="163"/>
      <c r="V211" s="123"/>
      <c r="W211" s="124"/>
      <c r="X211" s="125"/>
      <c r="Y211" s="126"/>
      <c r="BP211" s="166"/>
      <c r="BQ211" s="174"/>
    </row>
    <row r="212" spans="1:69" s="122" customFormat="1" ht="18.75" hidden="1" x14ac:dyDescent="0.25">
      <c r="A212" s="181"/>
      <c r="B212" s="182"/>
      <c r="C212" s="182"/>
      <c r="D212" s="182"/>
      <c r="E212" s="183" t="s">
        <v>3191</v>
      </c>
      <c r="F212" s="183"/>
      <c r="G212" s="283"/>
      <c r="H212" s="186"/>
      <c r="I212" s="140"/>
      <c r="J212" s="140"/>
      <c r="K212" s="140"/>
      <c r="L212" s="187">
        <v>4380.62</v>
      </c>
      <c r="M212" s="188"/>
      <c r="N212" s="188"/>
      <c r="O212" s="189"/>
      <c r="P212" s="163"/>
      <c r="Q212" s="163"/>
      <c r="R212" s="163"/>
      <c r="S212" s="163"/>
      <c r="T212" s="163"/>
      <c r="U212" s="163"/>
      <c r="V212" s="123"/>
      <c r="W212" s="124"/>
      <c r="X212" s="125"/>
      <c r="Y212" s="126"/>
      <c r="BP212" s="166"/>
      <c r="BQ212" s="174"/>
    </row>
    <row r="213" spans="1:69" s="122" customFormat="1" ht="18.75" hidden="1" x14ac:dyDescent="0.25">
      <c r="A213" s="181"/>
      <c r="B213" s="182"/>
      <c r="C213" s="182"/>
      <c r="D213" s="182"/>
      <c r="E213" s="183" t="s">
        <v>47</v>
      </c>
      <c r="F213" s="183"/>
      <c r="G213" s="283"/>
      <c r="H213" s="186"/>
      <c r="I213" s="140"/>
      <c r="J213" s="140"/>
      <c r="K213" s="140"/>
      <c r="L213" s="187">
        <v>23545.62</v>
      </c>
      <c r="M213" s="188"/>
      <c r="N213" s="188"/>
      <c r="O213" s="189"/>
      <c r="P213" s="163"/>
      <c r="Q213" s="163"/>
      <c r="R213" s="163"/>
      <c r="S213" s="163"/>
      <c r="T213" s="163"/>
      <c r="U213" s="163"/>
      <c r="V213" s="123"/>
      <c r="W213" s="124"/>
      <c r="X213" s="125"/>
      <c r="Y213" s="126"/>
      <c r="BP213" s="166"/>
      <c r="BQ213" s="174"/>
    </row>
    <row r="214" spans="1:69" s="122" customFormat="1" ht="67.5" hidden="1" x14ac:dyDescent="0.25">
      <c r="A214" s="167" t="s">
        <v>403</v>
      </c>
      <c r="B214" s="168" t="s">
        <v>812</v>
      </c>
      <c r="C214" s="370" t="s">
        <v>813</v>
      </c>
      <c r="D214" s="370"/>
      <c r="E214" s="370"/>
      <c r="F214" s="167" t="s">
        <v>238</v>
      </c>
      <c r="G214" s="285">
        <v>11.9</v>
      </c>
      <c r="H214" s="171" t="s">
        <v>1934</v>
      </c>
      <c r="I214" s="171" t="s">
        <v>815</v>
      </c>
      <c r="J214" s="171">
        <v>22.32</v>
      </c>
      <c r="K214" s="172" t="s">
        <v>42</v>
      </c>
      <c r="L214" s="171">
        <v>134216.95000000001</v>
      </c>
      <c r="M214" s="171">
        <v>117094.93</v>
      </c>
      <c r="N214" s="173" t="s">
        <v>3192</v>
      </c>
      <c r="O214" s="171">
        <v>2273.6</v>
      </c>
      <c r="P214" s="163">
        <v>1.052</v>
      </c>
      <c r="Q214" s="163">
        <v>1.0209999999999999</v>
      </c>
      <c r="R214" s="163">
        <v>1.0349999999999999</v>
      </c>
      <c r="S214" s="163">
        <v>1.0249999999999999</v>
      </c>
      <c r="T214" s="163">
        <v>1.02</v>
      </c>
      <c r="U214" s="163">
        <v>1.03</v>
      </c>
      <c r="V214" s="123">
        <f t="shared" si="6"/>
        <v>2721.8059187240979</v>
      </c>
      <c r="W214" s="124">
        <v>1.2</v>
      </c>
      <c r="X214" s="125">
        <f t="shared" si="7"/>
        <v>3266.1671024689172</v>
      </c>
      <c r="Y214" s="126">
        <f t="shared" si="8"/>
        <v>274.46782373688382</v>
      </c>
      <c r="BP214" s="166"/>
      <c r="BQ214" s="174" t="s">
        <v>813</v>
      </c>
    </row>
    <row r="215" spans="1:69" s="122" customFormat="1" ht="18.75" hidden="1" x14ac:dyDescent="0.25">
      <c r="A215" s="175"/>
      <c r="B215" s="176"/>
      <c r="C215" s="177" t="s">
        <v>3193</v>
      </c>
      <c r="D215" s="178"/>
      <c r="E215" s="178"/>
      <c r="F215" s="178"/>
      <c r="G215" s="179"/>
      <c r="H215" s="178"/>
      <c r="I215" s="178"/>
      <c r="J215" s="178"/>
      <c r="K215" s="178"/>
      <c r="L215" s="178"/>
      <c r="M215" s="178"/>
      <c r="N215" s="178"/>
      <c r="O215" s="180"/>
      <c r="P215" s="163"/>
      <c r="Q215" s="163"/>
      <c r="R215" s="163"/>
      <c r="S215" s="163"/>
      <c r="T215" s="163"/>
      <c r="U215" s="163"/>
      <c r="V215" s="123"/>
      <c r="W215" s="124"/>
      <c r="X215" s="125"/>
      <c r="Y215" s="126"/>
      <c r="BP215" s="166"/>
      <c r="BQ215" s="174"/>
    </row>
    <row r="216" spans="1:69" s="122" customFormat="1" ht="18.75" hidden="1" x14ac:dyDescent="0.25">
      <c r="A216" s="181"/>
      <c r="B216" s="182"/>
      <c r="C216" s="182"/>
      <c r="D216" s="182"/>
      <c r="E216" s="183" t="s">
        <v>3194</v>
      </c>
      <c r="F216" s="183"/>
      <c r="G216" s="283"/>
      <c r="H216" s="186"/>
      <c r="I216" s="140"/>
      <c r="J216" s="140"/>
      <c r="K216" s="140"/>
      <c r="L216" s="187">
        <v>115415.4</v>
      </c>
      <c r="M216" s="188"/>
      <c r="N216" s="188"/>
      <c r="O216" s="189"/>
      <c r="P216" s="163"/>
      <c r="Q216" s="163"/>
      <c r="R216" s="163"/>
      <c r="S216" s="163"/>
      <c r="T216" s="163"/>
      <c r="U216" s="163"/>
      <c r="V216" s="123"/>
      <c r="W216" s="124"/>
      <c r="X216" s="125"/>
      <c r="Y216" s="126"/>
      <c r="BP216" s="166"/>
      <c r="BQ216" s="174"/>
    </row>
    <row r="217" spans="1:69" s="122" customFormat="1" ht="18.75" hidden="1" x14ac:dyDescent="0.25">
      <c r="A217" s="181"/>
      <c r="B217" s="182"/>
      <c r="C217" s="182"/>
      <c r="D217" s="182"/>
      <c r="E217" s="183" t="s">
        <v>3195</v>
      </c>
      <c r="F217" s="183"/>
      <c r="G217" s="283"/>
      <c r="H217" s="186"/>
      <c r="I217" s="140"/>
      <c r="J217" s="140"/>
      <c r="K217" s="140"/>
      <c r="L217" s="187">
        <v>60682.32</v>
      </c>
      <c r="M217" s="188"/>
      <c r="N217" s="188"/>
      <c r="O217" s="189"/>
      <c r="P217" s="163"/>
      <c r="Q217" s="163"/>
      <c r="R217" s="163"/>
      <c r="S217" s="163"/>
      <c r="T217" s="163"/>
      <c r="U217" s="163"/>
      <c r="V217" s="123"/>
      <c r="W217" s="124"/>
      <c r="X217" s="125"/>
      <c r="Y217" s="126"/>
      <c r="BP217" s="166"/>
      <c r="BQ217" s="174"/>
    </row>
    <row r="218" spans="1:69" s="122" customFormat="1" ht="18.75" hidden="1" x14ac:dyDescent="0.25">
      <c r="A218" s="181"/>
      <c r="B218" s="182"/>
      <c r="C218" s="182"/>
      <c r="D218" s="182"/>
      <c r="E218" s="183" t="s">
        <v>47</v>
      </c>
      <c r="F218" s="183"/>
      <c r="G218" s="283"/>
      <c r="H218" s="186"/>
      <c r="I218" s="140"/>
      <c r="J218" s="140"/>
      <c r="K218" s="140"/>
      <c r="L218" s="187">
        <v>310314.67</v>
      </c>
      <c r="M218" s="188"/>
      <c r="N218" s="188"/>
      <c r="O218" s="189"/>
      <c r="P218" s="163"/>
      <c r="Q218" s="163"/>
      <c r="R218" s="163"/>
      <c r="S218" s="163"/>
      <c r="T218" s="163"/>
      <c r="U218" s="163"/>
      <c r="V218" s="123"/>
      <c r="W218" s="124"/>
      <c r="X218" s="125"/>
      <c r="Y218" s="126"/>
      <c r="BP218" s="166"/>
      <c r="BQ218" s="174"/>
    </row>
    <row r="219" spans="1:69" s="122" customFormat="1" ht="67.5" x14ac:dyDescent="0.25">
      <c r="A219" s="242" t="s">
        <v>405</v>
      </c>
      <c r="B219" s="243" t="s">
        <v>1939</v>
      </c>
      <c r="C219" s="368" t="s">
        <v>822</v>
      </c>
      <c r="D219" s="368"/>
      <c r="E219" s="368"/>
      <c r="F219" s="242" t="s">
        <v>265</v>
      </c>
      <c r="G219" s="295">
        <v>1300</v>
      </c>
      <c r="H219" s="171">
        <v>35.549999999999997</v>
      </c>
      <c r="I219" s="171"/>
      <c r="J219" s="171">
        <v>35.549999999999997</v>
      </c>
      <c r="K219" s="172" t="s">
        <v>42</v>
      </c>
      <c r="L219" s="171">
        <v>395600.4</v>
      </c>
      <c r="M219" s="171"/>
      <c r="N219" s="173"/>
      <c r="O219" s="171">
        <v>395600.4</v>
      </c>
      <c r="P219" s="163">
        <v>1.052</v>
      </c>
      <c r="Q219" s="163">
        <v>1.0209999999999999</v>
      </c>
      <c r="R219" s="163">
        <v>1.0349999999999999</v>
      </c>
      <c r="S219" s="163">
        <v>1.0249999999999999</v>
      </c>
      <c r="T219" s="163">
        <v>1.02</v>
      </c>
      <c r="U219" s="163">
        <v>1.03</v>
      </c>
      <c r="V219" s="248">
        <f t="shared" si="6"/>
        <v>473587.04704856646</v>
      </c>
      <c r="W219" s="249">
        <v>1.2</v>
      </c>
      <c r="X219" s="250">
        <f t="shared" si="7"/>
        <v>568304.45645827975</v>
      </c>
      <c r="Y219" s="251">
        <f t="shared" si="8"/>
        <v>437.1572741986767</v>
      </c>
      <c r="BP219" s="166"/>
      <c r="BQ219" s="174" t="s">
        <v>822</v>
      </c>
    </row>
    <row r="220" spans="1:69" s="122" customFormat="1" ht="67.5" hidden="1" x14ac:dyDescent="0.25">
      <c r="A220" s="167" t="s">
        <v>407</v>
      </c>
      <c r="B220" s="168" t="s">
        <v>849</v>
      </c>
      <c r="C220" s="370" t="s">
        <v>850</v>
      </c>
      <c r="D220" s="370"/>
      <c r="E220" s="370"/>
      <c r="F220" s="167" t="s">
        <v>520</v>
      </c>
      <c r="G220" s="284">
        <v>2</v>
      </c>
      <c r="H220" s="171" t="s">
        <v>851</v>
      </c>
      <c r="I220" s="171" t="s">
        <v>852</v>
      </c>
      <c r="J220" s="171">
        <v>69.58</v>
      </c>
      <c r="K220" s="172" t="s">
        <v>42</v>
      </c>
      <c r="L220" s="171">
        <v>12798.45</v>
      </c>
      <c r="M220" s="171">
        <v>9886.0300000000007</v>
      </c>
      <c r="N220" s="173" t="s">
        <v>853</v>
      </c>
      <c r="O220" s="171">
        <v>1191.21</v>
      </c>
      <c r="P220" s="163">
        <v>1.052</v>
      </c>
      <c r="Q220" s="163">
        <v>1.0209999999999999</v>
      </c>
      <c r="R220" s="163">
        <v>1.0349999999999999</v>
      </c>
      <c r="S220" s="163">
        <v>1.0249999999999999</v>
      </c>
      <c r="T220" s="163">
        <v>1.02</v>
      </c>
      <c r="U220" s="163">
        <v>1.03</v>
      </c>
      <c r="V220" s="123">
        <f t="shared" si="6"/>
        <v>1426.0390695123733</v>
      </c>
      <c r="W220" s="124">
        <v>1.2</v>
      </c>
      <c r="X220" s="125">
        <f t="shared" si="7"/>
        <v>1711.2468834148478</v>
      </c>
      <c r="Y220" s="126">
        <f t="shared" si="8"/>
        <v>855.62344170742392</v>
      </c>
      <c r="BP220" s="166"/>
      <c r="BQ220" s="174" t="s">
        <v>850</v>
      </c>
    </row>
    <row r="221" spans="1:69" s="122" customFormat="1" ht="18.75" hidden="1" x14ac:dyDescent="0.25">
      <c r="A221" s="175"/>
      <c r="B221" s="176"/>
      <c r="C221" s="177" t="s">
        <v>3196</v>
      </c>
      <c r="D221" s="178"/>
      <c r="E221" s="178"/>
      <c r="F221" s="178"/>
      <c r="G221" s="179"/>
      <c r="H221" s="178"/>
      <c r="I221" s="178"/>
      <c r="J221" s="178"/>
      <c r="K221" s="178"/>
      <c r="L221" s="178"/>
      <c r="M221" s="178"/>
      <c r="N221" s="178"/>
      <c r="O221" s="180"/>
      <c r="P221" s="163"/>
      <c r="Q221" s="163"/>
      <c r="R221" s="163"/>
      <c r="S221" s="163"/>
      <c r="T221" s="163"/>
      <c r="U221" s="163"/>
      <c r="V221" s="123"/>
      <c r="W221" s="124"/>
      <c r="X221" s="125"/>
      <c r="Y221" s="126"/>
      <c r="BP221" s="166"/>
      <c r="BQ221" s="174"/>
    </row>
    <row r="222" spans="1:69" s="122" customFormat="1" ht="18.75" hidden="1" x14ac:dyDescent="0.25">
      <c r="A222" s="181"/>
      <c r="B222" s="182"/>
      <c r="C222" s="182"/>
      <c r="D222" s="182"/>
      <c r="E222" s="183" t="s">
        <v>855</v>
      </c>
      <c r="F222" s="183"/>
      <c r="G222" s="283"/>
      <c r="H222" s="186"/>
      <c r="I222" s="140"/>
      <c r="J222" s="140"/>
      <c r="K222" s="140"/>
      <c r="L222" s="187">
        <v>9823.68</v>
      </c>
      <c r="M222" s="188"/>
      <c r="N222" s="188"/>
      <c r="O222" s="189"/>
      <c r="P222" s="163"/>
      <c r="Q222" s="163"/>
      <c r="R222" s="163"/>
      <c r="S222" s="163"/>
      <c r="T222" s="163"/>
      <c r="U222" s="163"/>
      <c r="V222" s="123"/>
      <c r="W222" s="124"/>
      <c r="X222" s="125"/>
      <c r="Y222" s="126"/>
      <c r="BP222" s="166"/>
      <c r="BQ222" s="174"/>
    </row>
    <row r="223" spans="1:69" s="122" customFormat="1" ht="18.75" hidden="1" x14ac:dyDescent="0.25">
      <c r="A223" s="181"/>
      <c r="B223" s="182"/>
      <c r="C223" s="182"/>
      <c r="D223" s="182"/>
      <c r="E223" s="183" t="s">
        <v>856</v>
      </c>
      <c r="F223" s="183"/>
      <c r="G223" s="283"/>
      <c r="H223" s="186"/>
      <c r="I223" s="140"/>
      <c r="J223" s="140"/>
      <c r="K223" s="140"/>
      <c r="L223" s="187">
        <v>5165.03</v>
      </c>
      <c r="M223" s="188"/>
      <c r="N223" s="188"/>
      <c r="O223" s="189"/>
      <c r="P223" s="163"/>
      <c r="Q223" s="163"/>
      <c r="R223" s="163"/>
      <c r="S223" s="163"/>
      <c r="T223" s="163"/>
      <c r="U223" s="163"/>
      <c r="V223" s="123"/>
      <c r="W223" s="124"/>
      <c r="X223" s="125"/>
      <c r="Y223" s="126"/>
      <c r="BP223" s="166"/>
      <c r="BQ223" s="174"/>
    </row>
    <row r="224" spans="1:69" s="122" customFormat="1" ht="18.75" hidden="1" x14ac:dyDescent="0.25">
      <c r="A224" s="181"/>
      <c r="B224" s="182"/>
      <c r="C224" s="182"/>
      <c r="D224" s="182"/>
      <c r="E224" s="183" t="s">
        <v>47</v>
      </c>
      <c r="F224" s="183"/>
      <c r="G224" s="283"/>
      <c r="H224" s="186"/>
      <c r="I224" s="140"/>
      <c r="J224" s="140"/>
      <c r="K224" s="140"/>
      <c r="L224" s="187">
        <v>27787.16</v>
      </c>
      <c r="M224" s="188"/>
      <c r="N224" s="188"/>
      <c r="O224" s="189"/>
      <c r="P224" s="163"/>
      <c r="Q224" s="163"/>
      <c r="R224" s="163"/>
      <c r="S224" s="163"/>
      <c r="T224" s="163"/>
      <c r="U224" s="163"/>
      <c r="V224" s="123"/>
      <c r="W224" s="124"/>
      <c r="X224" s="125"/>
      <c r="Y224" s="126"/>
      <c r="BP224" s="166"/>
      <c r="BQ224" s="174"/>
    </row>
    <row r="225" spans="1:69" s="122" customFormat="1" ht="67.5" hidden="1" x14ac:dyDescent="0.25">
      <c r="A225" s="167" t="s">
        <v>409</v>
      </c>
      <c r="B225" s="168" t="s">
        <v>1971</v>
      </c>
      <c r="C225" s="370" t="s">
        <v>1972</v>
      </c>
      <c r="D225" s="370"/>
      <c r="E225" s="370"/>
      <c r="F225" s="167" t="s">
        <v>1973</v>
      </c>
      <c r="G225" s="284">
        <v>20</v>
      </c>
      <c r="H225" s="171" t="s">
        <v>1974</v>
      </c>
      <c r="I225" s="171"/>
      <c r="J225" s="171">
        <v>791.2</v>
      </c>
      <c r="K225" s="172" t="s">
        <v>42</v>
      </c>
      <c r="L225" s="171">
        <v>184945.77</v>
      </c>
      <c r="M225" s="171">
        <v>49492.33</v>
      </c>
      <c r="N225" s="173"/>
      <c r="O225" s="171">
        <v>135453.44</v>
      </c>
      <c r="P225" s="163">
        <v>1.052</v>
      </c>
      <c r="Q225" s="163">
        <v>1.0209999999999999</v>
      </c>
      <c r="R225" s="163">
        <v>1.0349999999999999</v>
      </c>
      <c r="S225" s="163">
        <v>1.0249999999999999</v>
      </c>
      <c r="T225" s="163">
        <v>1.02</v>
      </c>
      <c r="U225" s="163">
        <v>1.03</v>
      </c>
      <c r="V225" s="123">
        <f t="shared" ref="V225:V286" si="10">O225*P225*Q225*R225*S225*T225*U225</f>
        <v>162156.04094983259</v>
      </c>
      <c r="W225" s="124">
        <v>1.2</v>
      </c>
      <c r="X225" s="125">
        <f t="shared" ref="X225:X286" si="11">V225*W225</f>
        <v>194587.2491397991</v>
      </c>
      <c r="Y225" s="126">
        <f t="shared" ref="Y225:Y286" si="12">X225/G225</f>
        <v>9729.3624569899548</v>
      </c>
      <c r="BP225" s="166"/>
      <c r="BQ225" s="174" t="s">
        <v>1972</v>
      </c>
    </row>
    <row r="226" spans="1:69" s="122" customFormat="1" ht="18.75" hidden="1" x14ac:dyDescent="0.25">
      <c r="A226" s="181"/>
      <c r="B226" s="182"/>
      <c r="C226" s="182"/>
      <c r="D226" s="182"/>
      <c r="E226" s="183" t="s">
        <v>3197</v>
      </c>
      <c r="F226" s="183"/>
      <c r="G226" s="283"/>
      <c r="H226" s="186"/>
      <c r="I226" s="140"/>
      <c r="J226" s="140"/>
      <c r="K226" s="140"/>
      <c r="L226" s="187">
        <v>44048.17</v>
      </c>
      <c r="M226" s="188"/>
      <c r="N226" s="188"/>
      <c r="O226" s="189"/>
      <c r="P226" s="163"/>
      <c r="Q226" s="163"/>
      <c r="R226" s="163"/>
      <c r="S226" s="163"/>
      <c r="T226" s="163"/>
      <c r="U226" s="163"/>
      <c r="V226" s="123"/>
      <c r="W226" s="124"/>
      <c r="X226" s="125"/>
      <c r="Y226" s="126"/>
      <c r="BP226" s="166"/>
      <c r="BQ226" s="174"/>
    </row>
    <row r="227" spans="1:69" s="122" customFormat="1" ht="18.75" hidden="1" x14ac:dyDescent="0.25">
      <c r="A227" s="181"/>
      <c r="B227" s="182"/>
      <c r="C227" s="182"/>
      <c r="D227" s="182"/>
      <c r="E227" s="183" t="s">
        <v>3198</v>
      </c>
      <c r="F227" s="183"/>
      <c r="G227" s="283"/>
      <c r="H227" s="186"/>
      <c r="I227" s="140"/>
      <c r="J227" s="140"/>
      <c r="K227" s="140"/>
      <c r="L227" s="187">
        <v>19796.93</v>
      </c>
      <c r="M227" s="188"/>
      <c r="N227" s="188"/>
      <c r="O227" s="189"/>
      <c r="P227" s="163"/>
      <c r="Q227" s="163"/>
      <c r="R227" s="163"/>
      <c r="S227" s="163"/>
      <c r="T227" s="163"/>
      <c r="U227" s="163"/>
      <c r="V227" s="123"/>
      <c r="W227" s="124"/>
      <c r="X227" s="125"/>
      <c r="Y227" s="126"/>
      <c r="BP227" s="166"/>
      <c r="BQ227" s="174"/>
    </row>
    <row r="228" spans="1:69" s="122" customFormat="1" ht="18.75" hidden="1" x14ac:dyDescent="0.25">
      <c r="A228" s="181"/>
      <c r="B228" s="182"/>
      <c r="C228" s="182"/>
      <c r="D228" s="182"/>
      <c r="E228" s="183" t="s">
        <v>47</v>
      </c>
      <c r="F228" s="183"/>
      <c r="G228" s="283"/>
      <c r="H228" s="186"/>
      <c r="I228" s="140"/>
      <c r="J228" s="140"/>
      <c r="K228" s="140"/>
      <c r="L228" s="187">
        <v>248790.87</v>
      </c>
      <c r="M228" s="188"/>
      <c r="N228" s="188"/>
      <c r="O228" s="189"/>
      <c r="P228" s="163"/>
      <c r="Q228" s="163"/>
      <c r="R228" s="163"/>
      <c r="S228" s="163"/>
      <c r="T228" s="163"/>
      <c r="U228" s="163"/>
      <c r="V228" s="123"/>
      <c r="W228" s="124"/>
      <c r="X228" s="125"/>
      <c r="Y228" s="126"/>
      <c r="BP228" s="166"/>
      <c r="BQ228" s="174"/>
    </row>
    <row r="229" spans="1:69" s="122" customFormat="1" ht="67.5" x14ac:dyDescent="0.25">
      <c r="A229" s="242" t="s">
        <v>411</v>
      </c>
      <c r="B229" s="243" t="s">
        <v>2720</v>
      </c>
      <c r="C229" s="368" t="s">
        <v>1986</v>
      </c>
      <c r="D229" s="368"/>
      <c r="E229" s="368"/>
      <c r="F229" s="242" t="s">
        <v>265</v>
      </c>
      <c r="G229" s="295">
        <v>20</v>
      </c>
      <c r="H229" s="171">
        <v>148.94999999999999</v>
      </c>
      <c r="I229" s="171"/>
      <c r="J229" s="171">
        <v>148.94999999999999</v>
      </c>
      <c r="K229" s="172" t="s">
        <v>42</v>
      </c>
      <c r="L229" s="171">
        <v>25500.240000000002</v>
      </c>
      <c r="M229" s="171"/>
      <c r="N229" s="173"/>
      <c r="O229" s="171">
        <v>25500.240000000002</v>
      </c>
      <c r="P229" s="163">
        <v>1.052</v>
      </c>
      <c r="Q229" s="163">
        <v>1.0209999999999999</v>
      </c>
      <c r="R229" s="163">
        <v>1.0349999999999999</v>
      </c>
      <c r="S229" s="163">
        <v>1.0249999999999999</v>
      </c>
      <c r="T229" s="163">
        <v>1.02</v>
      </c>
      <c r="U229" s="163">
        <v>1.03</v>
      </c>
      <c r="V229" s="248">
        <f t="shared" si="10"/>
        <v>30527.227375477214</v>
      </c>
      <c r="W229" s="249">
        <v>1.2</v>
      </c>
      <c r="X229" s="250">
        <f t="shared" si="11"/>
        <v>36632.672850572657</v>
      </c>
      <c r="Y229" s="251">
        <f t="shared" si="12"/>
        <v>1831.6336425286329</v>
      </c>
      <c r="BP229" s="166"/>
      <c r="BQ229" s="174" t="s">
        <v>1986</v>
      </c>
    </row>
    <row r="230" spans="1:69" s="122" customFormat="1" ht="67.5" x14ac:dyDescent="0.25">
      <c r="A230" s="242" t="s">
        <v>413</v>
      </c>
      <c r="B230" s="243" t="s">
        <v>1940</v>
      </c>
      <c r="C230" s="368" t="s">
        <v>824</v>
      </c>
      <c r="D230" s="368"/>
      <c r="E230" s="368"/>
      <c r="F230" s="242" t="s">
        <v>437</v>
      </c>
      <c r="G230" s="295">
        <v>800</v>
      </c>
      <c r="H230" s="171">
        <v>48.46</v>
      </c>
      <c r="I230" s="171"/>
      <c r="J230" s="171">
        <v>48.46</v>
      </c>
      <c r="K230" s="172" t="s">
        <v>42</v>
      </c>
      <c r="L230" s="171">
        <v>331854.08000000002</v>
      </c>
      <c r="M230" s="171"/>
      <c r="N230" s="173"/>
      <c r="O230" s="171">
        <v>331854.08000000002</v>
      </c>
      <c r="P230" s="163">
        <v>1.052</v>
      </c>
      <c r="Q230" s="163">
        <v>1.0209999999999999</v>
      </c>
      <c r="R230" s="163">
        <v>1.0349999999999999</v>
      </c>
      <c r="S230" s="163">
        <v>1.0249999999999999</v>
      </c>
      <c r="T230" s="163">
        <v>1.02</v>
      </c>
      <c r="U230" s="163">
        <v>1.03</v>
      </c>
      <c r="V230" s="248">
        <f t="shared" si="10"/>
        <v>397274.1023472643</v>
      </c>
      <c r="W230" s="249">
        <v>1.2</v>
      </c>
      <c r="X230" s="250">
        <f t="shared" si="11"/>
        <v>476728.92281671712</v>
      </c>
      <c r="Y230" s="251">
        <f t="shared" si="12"/>
        <v>595.91115352089639</v>
      </c>
      <c r="BP230" s="166"/>
      <c r="BQ230" s="174" t="s">
        <v>824</v>
      </c>
    </row>
    <row r="231" spans="1:69" s="122" customFormat="1" ht="67.5" x14ac:dyDescent="0.25">
      <c r="A231" s="242" t="s">
        <v>415</v>
      </c>
      <c r="B231" s="243" t="s">
        <v>2721</v>
      </c>
      <c r="C231" s="368" t="s">
        <v>2722</v>
      </c>
      <c r="D231" s="368"/>
      <c r="E231" s="368"/>
      <c r="F231" s="242" t="s">
        <v>437</v>
      </c>
      <c r="G231" s="295">
        <v>800</v>
      </c>
      <c r="H231" s="171">
        <v>11.32</v>
      </c>
      <c r="I231" s="171"/>
      <c r="J231" s="171">
        <v>11.32</v>
      </c>
      <c r="K231" s="172" t="s">
        <v>42</v>
      </c>
      <c r="L231" s="171">
        <v>77519.360000000001</v>
      </c>
      <c r="M231" s="171"/>
      <c r="N231" s="173"/>
      <c r="O231" s="171">
        <v>77519.360000000001</v>
      </c>
      <c r="P231" s="163">
        <v>1.052</v>
      </c>
      <c r="Q231" s="163">
        <v>1.0209999999999999</v>
      </c>
      <c r="R231" s="163">
        <v>1.0349999999999999</v>
      </c>
      <c r="S231" s="163">
        <v>1.0249999999999999</v>
      </c>
      <c r="T231" s="163">
        <v>1.02</v>
      </c>
      <c r="U231" s="163">
        <v>1.03</v>
      </c>
      <c r="V231" s="248">
        <f t="shared" si="10"/>
        <v>92801.131625485592</v>
      </c>
      <c r="W231" s="249">
        <v>1.2</v>
      </c>
      <c r="X231" s="250">
        <f t="shared" si="11"/>
        <v>111361.35795058271</v>
      </c>
      <c r="Y231" s="251">
        <f t="shared" si="12"/>
        <v>139.20169743822839</v>
      </c>
      <c r="BP231" s="166"/>
      <c r="BQ231" s="174" t="s">
        <v>2722</v>
      </c>
    </row>
    <row r="232" spans="1:69" s="122" customFormat="1" ht="67.5" x14ac:dyDescent="0.25">
      <c r="A232" s="242" t="s">
        <v>417</v>
      </c>
      <c r="B232" s="243" t="s">
        <v>1960</v>
      </c>
      <c r="C232" s="368" t="s">
        <v>1961</v>
      </c>
      <c r="D232" s="368"/>
      <c r="E232" s="368"/>
      <c r="F232" s="242" t="s">
        <v>437</v>
      </c>
      <c r="G232" s="295">
        <v>15</v>
      </c>
      <c r="H232" s="171">
        <v>389.35</v>
      </c>
      <c r="I232" s="171"/>
      <c r="J232" s="171">
        <v>389.35</v>
      </c>
      <c r="K232" s="172" t="s">
        <v>42</v>
      </c>
      <c r="L232" s="171">
        <v>49992.54</v>
      </c>
      <c r="M232" s="171"/>
      <c r="N232" s="173"/>
      <c r="O232" s="171">
        <v>49992.54</v>
      </c>
      <c r="P232" s="163">
        <v>1.052</v>
      </c>
      <c r="Q232" s="163">
        <v>1.0209999999999999</v>
      </c>
      <c r="R232" s="163">
        <v>1.0349999999999999</v>
      </c>
      <c r="S232" s="163">
        <v>1.0249999999999999</v>
      </c>
      <c r="T232" s="163">
        <v>1.02</v>
      </c>
      <c r="U232" s="163">
        <v>1.03</v>
      </c>
      <c r="V232" s="248">
        <f t="shared" si="10"/>
        <v>59847.814595377895</v>
      </c>
      <c r="W232" s="249">
        <v>1.2</v>
      </c>
      <c r="X232" s="250">
        <f t="shared" si="11"/>
        <v>71817.377514453474</v>
      </c>
      <c r="Y232" s="251">
        <f t="shared" si="12"/>
        <v>4787.8251676302316</v>
      </c>
      <c r="BP232" s="166"/>
      <c r="BQ232" s="174" t="s">
        <v>1961</v>
      </c>
    </row>
    <row r="233" spans="1:69" s="122" customFormat="1" ht="67.5" hidden="1" x14ac:dyDescent="0.25">
      <c r="A233" s="167" t="s">
        <v>426</v>
      </c>
      <c r="B233" s="168" t="s">
        <v>1988</v>
      </c>
      <c r="C233" s="370" t="s">
        <v>1989</v>
      </c>
      <c r="D233" s="370"/>
      <c r="E233" s="370"/>
      <c r="F233" s="167" t="s">
        <v>238</v>
      </c>
      <c r="G233" s="287">
        <v>5.0000000000000001E-3</v>
      </c>
      <c r="H233" s="171" t="s">
        <v>1990</v>
      </c>
      <c r="I233" s="171" t="s">
        <v>1991</v>
      </c>
      <c r="J233" s="171">
        <v>217.75</v>
      </c>
      <c r="K233" s="172" t="s">
        <v>42</v>
      </c>
      <c r="L233" s="171">
        <v>183.94</v>
      </c>
      <c r="M233" s="171">
        <v>152.41</v>
      </c>
      <c r="N233" s="173" t="s">
        <v>1992</v>
      </c>
      <c r="O233" s="171">
        <v>9.32</v>
      </c>
      <c r="P233" s="163">
        <v>1.052</v>
      </c>
      <c r="Q233" s="163">
        <v>1.0209999999999999</v>
      </c>
      <c r="R233" s="163">
        <v>1.0349999999999999</v>
      </c>
      <c r="S233" s="163">
        <v>1.0249999999999999</v>
      </c>
      <c r="T233" s="163">
        <v>1.02</v>
      </c>
      <c r="U233" s="163">
        <v>1.03</v>
      </c>
      <c r="V233" s="123">
        <f t="shared" si="10"/>
        <v>11.157297309336995</v>
      </c>
      <c r="W233" s="124">
        <v>1.2</v>
      </c>
      <c r="X233" s="125">
        <f t="shared" si="11"/>
        <v>13.388756771204394</v>
      </c>
      <c r="Y233" s="126">
        <f t="shared" si="12"/>
        <v>2677.7513542408788</v>
      </c>
      <c r="BP233" s="166"/>
      <c r="BQ233" s="174" t="s">
        <v>1989</v>
      </c>
    </row>
    <row r="234" spans="1:69" s="122" customFormat="1" ht="18.75" hidden="1" x14ac:dyDescent="0.25">
      <c r="A234" s="175"/>
      <c r="B234" s="176"/>
      <c r="C234" s="177" t="s">
        <v>1993</v>
      </c>
      <c r="D234" s="178"/>
      <c r="E234" s="178"/>
      <c r="F234" s="178"/>
      <c r="G234" s="179"/>
      <c r="H234" s="178"/>
      <c r="I234" s="178"/>
      <c r="J234" s="178"/>
      <c r="K234" s="178"/>
      <c r="L234" s="178"/>
      <c r="M234" s="178"/>
      <c r="N234" s="178"/>
      <c r="O234" s="180"/>
      <c r="P234" s="163"/>
      <c r="Q234" s="163"/>
      <c r="R234" s="163"/>
      <c r="S234" s="163"/>
      <c r="T234" s="163"/>
      <c r="U234" s="163"/>
      <c r="V234" s="123"/>
      <c r="W234" s="124"/>
      <c r="X234" s="125"/>
      <c r="Y234" s="126"/>
      <c r="BP234" s="166"/>
      <c r="BQ234" s="174"/>
    </row>
    <row r="235" spans="1:69" s="122" customFormat="1" ht="18.75" hidden="1" x14ac:dyDescent="0.25">
      <c r="A235" s="181"/>
      <c r="B235" s="182"/>
      <c r="C235" s="182"/>
      <c r="D235" s="182"/>
      <c r="E235" s="183" t="s">
        <v>1994</v>
      </c>
      <c r="F235" s="183"/>
      <c r="G235" s="283"/>
      <c r="H235" s="186"/>
      <c r="I235" s="140"/>
      <c r="J235" s="140"/>
      <c r="K235" s="140"/>
      <c r="L235" s="187">
        <v>167.21</v>
      </c>
      <c r="M235" s="188"/>
      <c r="N235" s="188"/>
      <c r="O235" s="189"/>
      <c r="P235" s="163"/>
      <c r="Q235" s="163"/>
      <c r="R235" s="163"/>
      <c r="S235" s="163"/>
      <c r="T235" s="163"/>
      <c r="U235" s="163"/>
      <c r="V235" s="123"/>
      <c r="W235" s="124"/>
      <c r="X235" s="125"/>
      <c r="Y235" s="126"/>
      <c r="BP235" s="166"/>
      <c r="BQ235" s="174"/>
    </row>
    <row r="236" spans="1:69" s="122" customFormat="1" ht="18.75" hidden="1" x14ac:dyDescent="0.25">
      <c r="A236" s="181"/>
      <c r="B236" s="182"/>
      <c r="C236" s="182"/>
      <c r="D236" s="182"/>
      <c r="E236" s="183" t="s">
        <v>1995</v>
      </c>
      <c r="F236" s="183"/>
      <c r="G236" s="283"/>
      <c r="H236" s="186"/>
      <c r="I236" s="140"/>
      <c r="J236" s="140"/>
      <c r="K236" s="140"/>
      <c r="L236" s="187">
        <v>87.91</v>
      </c>
      <c r="M236" s="188"/>
      <c r="N236" s="188"/>
      <c r="O236" s="189"/>
      <c r="P236" s="163"/>
      <c r="Q236" s="163"/>
      <c r="R236" s="163"/>
      <c r="S236" s="163"/>
      <c r="T236" s="163"/>
      <c r="U236" s="163"/>
      <c r="V236" s="123"/>
      <c r="W236" s="124"/>
      <c r="X236" s="125"/>
      <c r="Y236" s="126"/>
      <c r="BP236" s="166"/>
      <c r="BQ236" s="174"/>
    </row>
    <row r="237" spans="1:69" s="122" customFormat="1" ht="18.75" hidden="1" x14ac:dyDescent="0.25">
      <c r="A237" s="181"/>
      <c r="B237" s="182"/>
      <c r="C237" s="182"/>
      <c r="D237" s="182"/>
      <c r="E237" s="183" t="s">
        <v>47</v>
      </c>
      <c r="F237" s="183"/>
      <c r="G237" s="283"/>
      <c r="H237" s="186"/>
      <c r="I237" s="140"/>
      <c r="J237" s="140"/>
      <c r="K237" s="140"/>
      <c r="L237" s="187">
        <v>439.06</v>
      </c>
      <c r="M237" s="188"/>
      <c r="N237" s="188"/>
      <c r="O237" s="189"/>
      <c r="P237" s="163"/>
      <c r="Q237" s="163"/>
      <c r="R237" s="163"/>
      <c r="S237" s="163"/>
      <c r="T237" s="163"/>
      <c r="U237" s="163"/>
      <c r="V237" s="123"/>
      <c r="W237" s="124"/>
      <c r="X237" s="125"/>
      <c r="Y237" s="126"/>
      <c r="BP237" s="166"/>
      <c r="BQ237" s="174"/>
    </row>
    <row r="238" spans="1:69" s="122" customFormat="1" ht="67.5" x14ac:dyDescent="0.25">
      <c r="A238" s="242" t="s">
        <v>428</v>
      </c>
      <c r="B238" s="243" t="s">
        <v>1997</v>
      </c>
      <c r="C238" s="368" t="s">
        <v>3199</v>
      </c>
      <c r="D238" s="368"/>
      <c r="E238" s="368"/>
      <c r="F238" s="242" t="s">
        <v>2406</v>
      </c>
      <c r="G238" s="295">
        <v>1</v>
      </c>
      <c r="H238" s="171">
        <v>643.07000000000005</v>
      </c>
      <c r="I238" s="171"/>
      <c r="J238" s="171">
        <v>643.07000000000005</v>
      </c>
      <c r="K238" s="172" t="s">
        <v>42</v>
      </c>
      <c r="L238" s="171">
        <v>5504.68</v>
      </c>
      <c r="M238" s="171"/>
      <c r="N238" s="173"/>
      <c r="O238" s="171">
        <v>5504.68</v>
      </c>
      <c r="P238" s="163">
        <v>1.052</v>
      </c>
      <c r="Q238" s="163">
        <v>1.0209999999999999</v>
      </c>
      <c r="R238" s="163">
        <v>1.0349999999999999</v>
      </c>
      <c r="S238" s="163">
        <v>1.0249999999999999</v>
      </c>
      <c r="T238" s="163">
        <v>1.02</v>
      </c>
      <c r="U238" s="163">
        <v>1.03</v>
      </c>
      <c r="V238" s="248">
        <f t="shared" si="10"/>
        <v>6589.8445657469056</v>
      </c>
      <c r="W238" s="249">
        <v>1.2</v>
      </c>
      <c r="X238" s="250">
        <f t="shared" si="11"/>
        <v>7907.8134788962861</v>
      </c>
      <c r="Y238" s="251">
        <f t="shared" si="12"/>
        <v>7907.8134788962861</v>
      </c>
      <c r="BP238" s="166"/>
      <c r="BQ238" s="174" t="s">
        <v>3199</v>
      </c>
    </row>
    <row r="239" spans="1:69" s="122" customFormat="1" ht="18.75" hidden="1" x14ac:dyDescent="0.25">
      <c r="A239" s="371" t="s">
        <v>2723</v>
      </c>
      <c r="B239" s="372"/>
      <c r="C239" s="372"/>
      <c r="D239" s="372"/>
      <c r="E239" s="372"/>
      <c r="F239" s="372"/>
      <c r="G239" s="372"/>
      <c r="H239" s="372"/>
      <c r="I239" s="372"/>
      <c r="J239" s="372"/>
      <c r="K239" s="372"/>
      <c r="L239" s="372"/>
      <c r="M239" s="372"/>
      <c r="N239" s="372"/>
      <c r="O239" s="373"/>
      <c r="P239" s="163"/>
      <c r="Q239" s="163"/>
      <c r="R239" s="163"/>
      <c r="S239" s="163"/>
      <c r="T239" s="163"/>
      <c r="U239" s="163"/>
      <c r="V239" s="123"/>
      <c r="W239" s="124"/>
      <c r="X239" s="125"/>
      <c r="Y239" s="126"/>
      <c r="BP239" s="166" t="s">
        <v>2723</v>
      </c>
      <c r="BQ239" s="174"/>
    </row>
    <row r="240" spans="1:69" s="122" customFormat="1" ht="67.5" hidden="1" x14ac:dyDescent="0.25">
      <c r="A240" s="167" t="s">
        <v>434</v>
      </c>
      <c r="B240" s="168" t="s">
        <v>737</v>
      </c>
      <c r="C240" s="370" t="s">
        <v>738</v>
      </c>
      <c r="D240" s="370"/>
      <c r="E240" s="370"/>
      <c r="F240" s="167" t="s">
        <v>739</v>
      </c>
      <c r="G240" s="282">
        <v>2.5099999999999998</v>
      </c>
      <c r="H240" s="171" t="s">
        <v>2322</v>
      </c>
      <c r="I240" s="171" t="s">
        <v>741</v>
      </c>
      <c r="J240" s="171">
        <v>43.08</v>
      </c>
      <c r="K240" s="172" t="s">
        <v>42</v>
      </c>
      <c r="L240" s="171">
        <v>14922.31</v>
      </c>
      <c r="M240" s="171">
        <v>11767.04</v>
      </c>
      <c r="N240" s="173" t="s">
        <v>3200</v>
      </c>
      <c r="O240" s="171">
        <v>925.6</v>
      </c>
      <c r="P240" s="163">
        <v>1.052</v>
      </c>
      <c r="Q240" s="163">
        <v>1.0209999999999999</v>
      </c>
      <c r="R240" s="163">
        <v>1.0349999999999999</v>
      </c>
      <c r="S240" s="163">
        <v>1.0249999999999999</v>
      </c>
      <c r="T240" s="163">
        <v>1.02</v>
      </c>
      <c r="U240" s="163">
        <v>1.03</v>
      </c>
      <c r="V240" s="123">
        <f t="shared" si="10"/>
        <v>1108.0680675453136</v>
      </c>
      <c r="W240" s="124">
        <v>1.2</v>
      </c>
      <c r="X240" s="125">
        <f t="shared" si="11"/>
        <v>1329.6816810543762</v>
      </c>
      <c r="Y240" s="126">
        <f t="shared" si="12"/>
        <v>529.75365779058814</v>
      </c>
      <c r="BP240" s="166"/>
      <c r="BQ240" s="174" t="s">
        <v>738</v>
      </c>
    </row>
    <row r="241" spans="1:69" s="122" customFormat="1" ht="18.75" hidden="1" x14ac:dyDescent="0.25">
      <c r="A241" s="175"/>
      <c r="B241" s="176"/>
      <c r="C241" s="177" t="s">
        <v>3201</v>
      </c>
      <c r="D241" s="178"/>
      <c r="E241" s="178"/>
      <c r="F241" s="178"/>
      <c r="G241" s="179"/>
      <c r="H241" s="178"/>
      <c r="I241" s="178"/>
      <c r="J241" s="178"/>
      <c r="K241" s="178"/>
      <c r="L241" s="178"/>
      <c r="M241" s="178"/>
      <c r="N241" s="178"/>
      <c r="O241" s="180"/>
      <c r="P241" s="163"/>
      <c r="Q241" s="163"/>
      <c r="R241" s="163"/>
      <c r="S241" s="163"/>
      <c r="T241" s="163"/>
      <c r="U241" s="163"/>
      <c r="V241" s="123"/>
      <c r="W241" s="124"/>
      <c r="X241" s="125"/>
      <c r="Y241" s="126"/>
      <c r="BP241" s="166"/>
      <c r="BQ241" s="174"/>
    </row>
    <row r="242" spans="1:69" s="122" customFormat="1" ht="18.75" hidden="1" x14ac:dyDescent="0.25">
      <c r="A242" s="181"/>
      <c r="B242" s="182"/>
      <c r="C242" s="182"/>
      <c r="D242" s="182"/>
      <c r="E242" s="183" t="s">
        <v>3202</v>
      </c>
      <c r="F242" s="183"/>
      <c r="G242" s="283"/>
      <c r="H242" s="186"/>
      <c r="I242" s="140"/>
      <c r="J242" s="140"/>
      <c r="K242" s="140"/>
      <c r="L242" s="187">
        <v>11723.76</v>
      </c>
      <c r="M242" s="188"/>
      <c r="N242" s="188"/>
      <c r="O242" s="189"/>
      <c r="P242" s="163"/>
      <c r="Q242" s="163"/>
      <c r="R242" s="163"/>
      <c r="S242" s="163"/>
      <c r="T242" s="163"/>
      <c r="U242" s="163"/>
      <c r="V242" s="123"/>
      <c r="W242" s="124"/>
      <c r="X242" s="125"/>
      <c r="Y242" s="126"/>
      <c r="BP242" s="166"/>
      <c r="BQ242" s="174"/>
    </row>
    <row r="243" spans="1:69" s="122" customFormat="1" ht="18.75" hidden="1" x14ac:dyDescent="0.25">
      <c r="A243" s="181"/>
      <c r="B243" s="182"/>
      <c r="C243" s="182"/>
      <c r="D243" s="182"/>
      <c r="E243" s="183" t="s">
        <v>3203</v>
      </c>
      <c r="F243" s="183"/>
      <c r="G243" s="283"/>
      <c r="H243" s="186"/>
      <c r="I243" s="140"/>
      <c r="J243" s="140"/>
      <c r="K243" s="140"/>
      <c r="L243" s="187">
        <v>6164.04</v>
      </c>
      <c r="M243" s="188"/>
      <c r="N243" s="188"/>
      <c r="O243" s="189"/>
      <c r="P243" s="163"/>
      <c r="Q243" s="163"/>
      <c r="R243" s="163"/>
      <c r="S243" s="163"/>
      <c r="T243" s="163"/>
      <c r="U243" s="163"/>
      <c r="V243" s="123"/>
      <c r="W243" s="124"/>
      <c r="X243" s="125"/>
      <c r="Y243" s="126"/>
      <c r="BP243" s="166"/>
      <c r="BQ243" s="174"/>
    </row>
    <row r="244" spans="1:69" s="122" customFormat="1" ht="18.75" hidden="1" x14ac:dyDescent="0.25">
      <c r="A244" s="181"/>
      <c r="B244" s="182"/>
      <c r="C244" s="182"/>
      <c r="D244" s="182"/>
      <c r="E244" s="183" t="s">
        <v>47</v>
      </c>
      <c r="F244" s="183"/>
      <c r="G244" s="283"/>
      <c r="H244" s="186"/>
      <c r="I244" s="140"/>
      <c r="J244" s="140"/>
      <c r="K244" s="140"/>
      <c r="L244" s="187">
        <v>32810.11</v>
      </c>
      <c r="M244" s="188"/>
      <c r="N244" s="188"/>
      <c r="O244" s="189"/>
      <c r="P244" s="163"/>
      <c r="Q244" s="163"/>
      <c r="R244" s="163"/>
      <c r="S244" s="163"/>
      <c r="T244" s="163"/>
      <c r="U244" s="163"/>
      <c r="V244" s="123"/>
      <c r="W244" s="124"/>
      <c r="X244" s="125"/>
      <c r="Y244" s="126"/>
      <c r="BP244" s="166"/>
      <c r="BQ244" s="174"/>
    </row>
    <row r="245" spans="1:69" s="122" customFormat="1" ht="67.5" x14ac:dyDescent="0.25">
      <c r="A245" s="242" t="s">
        <v>438</v>
      </c>
      <c r="B245" s="243" t="s">
        <v>2979</v>
      </c>
      <c r="C245" s="368" t="s">
        <v>2329</v>
      </c>
      <c r="D245" s="368"/>
      <c r="E245" s="368"/>
      <c r="F245" s="242" t="s">
        <v>265</v>
      </c>
      <c r="G245" s="296">
        <v>378.42</v>
      </c>
      <c r="H245" s="171">
        <v>23.04</v>
      </c>
      <c r="I245" s="171"/>
      <c r="J245" s="171">
        <v>23.04</v>
      </c>
      <c r="K245" s="172" t="s">
        <v>42</v>
      </c>
      <c r="L245" s="171">
        <v>74632.899999999994</v>
      </c>
      <c r="M245" s="171"/>
      <c r="N245" s="173"/>
      <c r="O245" s="171">
        <v>74632.899999999994</v>
      </c>
      <c r="P245" s="163">
        <v>1.052</v>
      </c>
      <c r="Q245" s="163">
        <v>1.0209999999999999</v>
      </c>
      <c r="R245" s="163">
        <v>1.0349999999999999</v>
      </c>
      <c r="S245" s="163">
        <v>1.0249999999999999</v>
      </c>
      <c r="T245" s="163">
        <v>1.02</v>
      </c>
      <c r="U245" s="163">
        <v>1.03</v>
      </c>
      <c r="V245" s="248">
        <f t="shared" si="10"/>
        <v>89345.64960922928</v>
      </c>
      <c r="W245" s="249">
        <v>1.2</v>
      </c>
      <c r="X245" s="250">
        <f t="shared" si="11"/>
        <v>107214.77953107514</v>
      </c>
      <c r="Y245" s="251">
        <f t="shared" si="12"/>
        <v>283.32218046370468</v>
      </c>
      <c r="BP245" s="166"/>
      <c r="BQ245" s="174" t="s">
        <v>2329</v>
      </c>
    </row>
    <row r="246" spans="1:69" s="122" customFormat="1" ht="18.75" hidden="1" x14ac:dyDescent="0.25">
      <c r="A246" s="175"/>
      <c r="B246" s="176"/>
      <c r="C246" s="177" t="s">
        <v>3204</v>
      </c>
      <c r="D246" s="178"/>
      <c r="E246" s="178"/>
      <c r="F246" s="178"/>
      <c r="G246" s="179"/>
      <c r="H246" s="178"/>
      <c r="I246" s="178"/>
      <c r="J246" s="178"/>
      <c r="K246" s="178"/>
      <c r="L246" s="178"/>
      <c r="M246" s="178"/>
      <c r="N246" s="178"/>
      <c r="O246" s="180"/>
      <c r="P246" s="163"/>
      <c r="Q246" s="163"/>
      <c r="R246" s="163"/>
      <c r="S246" s="163"/>
      <c r="T246" s="163"/>
      <c r="U246" s="163"/>
      <c r="V246" s="123"/>
      <c r="W246" s="124"/>
      <c r="X246" s="125"/>
      <c r="Y246" s="126"/>
      <c r="BP246" s="166"/>
      <c r="BQ246" s="174"/>
    </row>
    <row r="247" spans="1:69" s="122" customFormat="1" ht="67.5" hidden="1" x14ac:dyDescent="0.25">
      <c r="A247" s="167" t="s">
        <v>1457</v>
      </c>
      <c r="B247" s="168"/>
      <c r="C247" s="370" t="s">
        <v>3205</v>
      </c>
      <c r="D247" s="370"/>
      <c r="E247" s="370"/>
      <c r="F247" s="167" t="s">
        <v>437</v>
      </c>
      <c r="G247" s="284">
        <v>2</v>
      </c>
      <c r="H247" s="171"/>
      <c r="I247" s="171"/>
      <c r="J247" s="171"/>
      <c r="K247" s="172" t="s">
        <v>42</v>
      </c>
      <c r="L247" s="171"/>
      <c r="M247" s="171"/>
      <c r="N247" s="173"/>
      <c r="O247" s="171"/>
      <c r="P247" s="163"/>
      <c r="Q247" s="163"/>
      <c r="R247" s="163"/>
      <c r="S247" s="163"/>
      <c r="T247" s="163"/>
      <c r="U247" s="163"/>
      <c r="V247" s="123"/>
      <c r="W247" s="124"/>
      <c r="X247" s="125"/>
      <c r="Y247" s="126"/>
      <c r="BP247" s="166"/>
      <c r="BQ247" s="174" t="s">
        <v>3205</v>
      </c>
    </row>
    <row r="248" spans="1:69" s="122" customFormat="1" ht="67.5" x14ac:dyDescent="0.25">
      <c r="A248" s="242" t="s">
        <v>450</v>
      </c>
      <c r="B248" s="243" t="s">
        <v>2378</v>
      </c>
      <c r="C248" s="368" t="s">
        <v>2391</v>
      </c>
      <c r="D248" s="368"/>
      <c r="E248" s="368"/>
      <c r="F248" s="242" t="s">
        <v>437</v>
      </c>
      <c r="G248" s="295">
        <v>11</v>
      </c>
      <c r="H248" s="171">
        <v>67.52</v>
      </c>
      <c r="I248" s="171"/>
      <c r="J248" s="171">
        <v>67.52</v>
      </c>
      <c r="K248" s="172" t="s">
        <v>42</v>
      </c>
      <c r="L248" s="171">
        <v>6357.68</v>
      </c>
      <c r="M248" s="171"/>
      <c r="N248" s="173"/>
      <c r="O248" s="171">
        <v>6357.68</v>
      </c>
      <c r="P248" s="163">
        <v>1.052</v>
      </c>
      <c r="Q248" s="163">
        <v>1.0209999999999999</v>
      </c>
      <c r="R248" s="163">
        <v>1.0349999999999999</v>
      </c>
      <c r="S248" s="163">
        <v>1.0249999999999999</v>
      </c>
      <c r="T248" s="163">
        <v>1.02</v>
      </c>
      <c r="U248" s="163">
        <v>1.03</v>
      </c>
      <c r="V248" s="248">
        <f t="shared" si="10"/>
        <v>7611.0006392302175</v>
      </c>
      <c r="W248" s="249">
        <v>1.2</v>
      </c>
      <c r="X248" s="250">
        <f t="shared" si="11"/>
        <v>9133.2007670762614</v>
      </c>
      <c r="Y248" s="251">
        <f t="shared" si="12"/>
        <v>830.29097882511462</v>
      </c>
      <c r="BP248" s="166"/>
      <c r="BQ248" s="174" t="s">
        <v>2391</v>
      </c>
    </row>
    <row r="249" spans="1:69" s="122" customFormat="1" ht="67.5" hidden="1" x14ac:dyDescent="0.25">
      <c r="A249" s="167" t="s">
        <v>1708</v>
      </c>
      <c r="B249" s="168" t="s">
        <v>2450</v>
      </c>
      <c r="C249" s="370" t="s">
        <v>2451</v>
      </c>
      <c r="D249" s="370"/>
      <c r="E249" s="370"/>
      <c r="F249" s="167" t="s">
        <v>739</v>
      </c>
      <c r="G249" s="285">
        <v>1.2</v>
      </c>
      <c r="H249" s="171" t="s">
        <v>2452</v>
      </c>
      <c r="I249" s="171" t="s">
        <v>2453</v>
      </c>
      <c r="J249" s="171">
        <v>422.51</v>
      </c>
      <c r="K249" s="172" t="s">
        <v>42</v>
      </c>
      <c r="L249" s="171">
        <v>39875.660000000003</v>
      </c>
      <c r="M249" s="171">
        <v>7757.93</v>
      </c>
      <c r="N249" s="173" t="s">
        <v>3206</v>
      </c>
      <c r="O249" s="171">
        <v>4340.0200000000004</v>
      </c>
      <c r="P249" s="163">
        <v>1.052</v>
      </c>
      <c r="Q249" s="163">
        <v>1.0209999999999999</v>
      </c>
      <c r="R249" s="163">
        <v>1.0349999999999999</v>
      </c>
      <c r="S249" s="163">
        <v>1.0249999999999999</v>
      </c>
      <c r="T249" s="163">
        <v>1.02</v>
      </c>
      <c r="U249" s="163">
        <v>1.03</v>
      </c>
      <c r="V249" s="123">
        <f t="shared" si="10"/>
        <v>5195.5894279472905</v>
      </c>
      <c r="W249" s="124">
        <v>1.2</v>
      </c>
      <c r="X249" s="125">
        <f t="shared" si="11"/>
        <v>6234.7073135367482</v>
      </c>
      <c r="Y249" s="126">
        <f t="shared" si="12"/>
        <v>5195.5894279472905</v>
      </c>
      <c r="BP249" s="166"/>
      <c r="BQ249" s="174" t="s">
        <v>2451</v>
      </c>
    </row>
    <row r="250" spans="1:69" s="122" customFormat="1" ht="18.75" hidden="1" x14ac:dyDescent="0.25">
      <c r="A250" s="175"/>
      <c r="B250" s="176"/>
      <c r="C250" s="177" t="s">
        <v>3207</v>
      </c>
      <c r="D250" s="178"/>
      <c r="E250" s="178"/>
      <c r="F250" s="178"/>
      <c r="G250" s="179"/>
      <c r="H250" s="178"/>
      <c r="I250" s="178"/>
      <c r="J250" s="178"/>
      <c r="K250" s="178"/>
      <c r="L250" s="178"/>
      <c r="M250" s="178"/>
      <c r="N250" s="178"/>
      <c r="O250" s="180"/>
      <c r="P250" s="163"/>
      <c r="Q250" s="163"/>
      <c r="R250" s="163"/>
      <c r="S250" s="163"/>
      <c r="T250" s="163"/>
      <c r="U250" s="163"/>
      <c r="V250" s="123"/>
      <c r="W250" s="124"/>
      <c r="X250" s="125"/>
      <c r="Y250" s="126"/>
      <c r="BP250" s="166"/>
      <c r="BQ250" s="174"/>
    </row>
    <row r="251" spans="1:69" s="122" customFormat="1" ht="18.75" hidden="1" x14ac:dyDescent="0.25">
      <c r="A251" s="181"/>
      <c r="B251" s="182"/>
      <c r="C251" s="182"/>
      <c r="D251" s="182"/>
      <c r="E251" s="183" t="s">
        <v>3208</v>
      </c>
      <c r="F251" s="183"/>
      <c r="G251" s="283"/>
      <c r="H251" s="186"/>
      <c r="I251" s="140"/>
      <c r="J251" s="140"/>
      <c r="K251" s="140"/>
      <c r="L251" s="187">
        <v>15544.68</v>
      </c>
      <c r="M251" s="188"/>
      <c r="N251" s="188"/>
      <c r="O251" s="189"/>
      <c r="P251" s="163"/>
      <c r="Q251" s="163"/>
      <c r="R251" s="163"/>
      <c r="S251" s="163"/>
      <c r="T251" s="163"/>
      <c r="U251" s="163"/>
      <c r="V251" s="123"/>
      <c r="W251" s="124"/>
      <c r="X251" s="125"/>
      <c r="Y251" s="126"/>
      <c r="BP251" s="166"/>
      <c r="BQ251" s="174"/>
    </row>
    <row r="252" spans="1:69" s="122" customFormat="1" ht="18.75" hidden="1" x14ac:dyDescent="0.25">
      <c r="A252" s="181"/>
      <c r="B252" s="182"/>
      <c r="C252" s="182"/>
      <c r="D252" s="182"/>
      <c r="E252" s="183" t="s">
        <v>3209</v>
      </c>
      <c r="F252" s="183"/>
      <c r="G252" s="283"/>
      <c r="H252" s="186"/>
      <c r="I252" s="140"/>
      <c r="J252" s="140"/>
      <c r="K252" s="140"/>
      <c r="L252" s="187">
        <v>8172.97</v>
      </c>
      <c r="M252" s="188"/>
      <c r="N252" s="188"/>
      <c r="O252" s="189"/>
      <c r="P252" s="163"/>
      <c r="Q252" s="163"/>
      <c r="R252" s="163"/>
      <c r="S252" s="163"/>
      <c r="T252" s="163"/>
      <c r="U252" s="163"/>
      <c r="V252" s="123"/>
      <c r="W252" s="124"/>
      <c r="X252" s="125"/>
      <c r="Y252" s="126"/>
      <c r="BP252" s="166"/>
      <c r="BQ252" s="174"/>
    </row>
    <row r="253" spans="1:69" s="122" customFormat="1" ht="18.75" hidden="1" x14ac:dyDescent="0.25">
      <c r="A253" s="181"/>
      <c r="B253" s="182"/>
      <c r="C253" s="182"/>
      <c r="D253" s="182"/>
      <c r="E253" s="183" t="s">
        <v>47</v>
      </c>
      <c r="F253" s="183"/>
      <c r="G253" s="283"/>
      <c r="H253" s="186"/>
      <c r="I253" s="140"/>
      <c r="J253" s="140"/>
      <c r="K253" s="140"/>
      <c r="L253" s="187">
        <v>63593.31</v>
      </c>
      <c r="M253" s="188"/>
      <c r="N253" s="188"/>
      <c r="O253" s="189"/>
      <c r="P253" s="163"/>
      <c r="Q253" s="163"/>
      <c r="R253" s="163"/>
      <c r="S253" s="163"/>
      <c r="T253" s="163"/>
      <c r="U253" s="163"/>
      <c r="V253" s="123"/>
      <c r="W253" s="124"/>
      <c r="X253" s="125"/>
      <c r="Y253" s="126"/>
      <c r="BP253" s="166"/>
      <c r="BQ253" s="174"/>
    </row>
    <row r="254" spans="1:69" s="122" customFormat="1" ht="67.5" x14ac:dyDescent="0.25">
      <c r="A254" s="242" t="s">
        <v>462</v>
      </c>
      <c r="B254" s="243" t="s">
        <v>2459</v>
      </c>
      <c r="C254" s="368" t="s">
        <v>3210</v>
      </c>
      <c r="D254" s="368"/>
      <c r="E254" s="368"/>
      <c r="F254" s="242" t="s">
        <v>265</v>
      </c>
      <c r="G254" s="297">
        <v>122.4</v>
      </c>
      <c r="H254" s="171">
        <v>2.36</v>
      </c>
      <c r="I254" s="171"/>
      <c r="J254" s="171">
        <v>2.36</v>
      </c>
      <c r="K254" s="172" t="s">
        <v>42</v>
      </c>
      <c r="L254" s="171">
        <v>2472.6799999999998</v>
      </c>
      <c r="M254" s="171"/>
      <c r="N254" s="173"/>
      <c r="O254" s="171">
        <v>2472.6799999999998</v>
      </c>
      <c r="P254" s="163">
        <v>1.052</v>
      </c>
      <c r="Q254" s="163">
        <v>1.0209999999999999</v>
      </c>
      <c r="R254" s="163">
        <v>1.0349999999999999</v>
      </c>
      <c r="S254" s="163">
        <v>1.0249999999999999</v>
      </c>
      <c r="T254" s="163">
        <v>1.02</v>
      </c>
      <c r="U254" s="163">
        <v>1.03</v>
      </c>
      <c r="V254" s="248">
        <f t="shared" si="10"/>
        <v>2960.131535499077</v>
      </c>
      <c r="W254" s="249">
        <v>1.2</v>
      </c>
      <c r="X254" s="250">
        <f t="shared" si="11"/>
        <v>3552.1578425988923</v>
      </c>
      <c r="Y254" s="251">
        <f t="shared" si="12"/>
        <v>29.020897406853695</v>
      </c>
      <c r="BP254" s="166"/>
      <c r="BQ254" s="174" t="s">
        <v>3210</v>
      </c>
    </row>
    <row r="255" spans="1:69" s="122" customFormat="1" ht="18.75" hidden="1" x14ac:dyDescent="0.25">
      <c r="A255" s="175"/>
      <c r="B255" s="176"/>
      <c r="C255" s="177" t="s">
        <v>2915</v>
      </c>
      <c r="D255" s="178"/>
      <c r="E255" s="178"/>
      <c r="F255" s="178"/>
      <c r="G255" s="179"/>
      <c r="H255" s="178"/>
      <c r="I255" s="178"/>
      <c r="J255" s="178"/>
      <c r="K255" s="178"/>
      <c r="L255" s="178"/>
      <c r="M255" s="178"/>
      <c r="N255" s="178"/>
      <c r="O255" s="180"/>
      <c r="P255" s="163"/>
      <c r="Q255" s="163"/>
      <c r="R255" s="163"/>
      <c r="S255" s="163"/>
      <c r="T255" s="163"/>
      <c r="U255" s="163"/>
      <c r="V255" s="123"/>
      <c r="W255" s="124"/>
      <c r="X255" s="125"/>
      <c r="Y255" s="126"/>
      <c r="BP255" s="166"/>
      <c r="BQ255" s="174"/>
    </row>
    <row r="256" spans="1:69" s="122" customFormat="1" ht="67.5" x14ac:dyDescent="0.25">
      <c r="A256" s="242" t="s">
        <v>464</v>
      </c>
      <c r="B256" s="243" t="s">
        <v>2463</v>
      </c>
      <c r="C256" s="368" t="s">
        <v>2464</v>
      </c>
      <c r="D256" s="368"/>
      <c r="E256" s="368"/>
      <c r="F256" s="242" t="s">
        <v>437</v>
      </c>
      <c r="G256" s="295">
        <v>8</v>
      </c>
      <c r="H256" s="171">
        <v>0.41</v>
      </c>
      <c r="I256" s="171"/>
      <c r="J256" s="171">
        <v>0.41</v>
      </c>
      <c r="K256" s="172" t="s">
        <v>42</v>
      </c>
      <c r="L256" s="171">
        <v>28.08</v>
      </c>
      <c r="M256" s="171"/>
      <c r="N256" s="173"/>
      <c r="O256" s="171">
        <v>28.08</v>
      </c>
      <c r="P256" s="163">
        <v>1.052</v>
      </c>
      <c r="Q256" s="163">
        <v>1.0209999999999999</v>
      </c>
      <c r="R256" s="163">
        <v>1.0349999999999999</v>
      </c>
      <c r="S256" s="163">
        <v>1.0249999999999999</v>
      </c>
      <c r="T256" s="163">
        <v>1.02</v>
      </c>
      <c r="U256" s="163">
        <v>1.03</v>
      </c>
      <c r="V256" s="248">
        <f t="shared" si="10"/>
        <v>33.615548116543216</v>
      </c>
      <c r="W256" s="249">
        <v>1.2</v>
      </c>
      <c r="X256" s="250">
        <f t="shared" si="11"/>
        <v>40.338657739851861</v>
      </c>
      <c r="Y256" s="251">
        <f t="shared" si="12"/>
        <v>5.0423322174814826</v>
      </c>
      <c r="BP256" s="166"/>
      <c r="BQ256" s="174" t="s">
        <v>2464</v>
      </c>
    </row>
    <row r="257" spans="1:69" s="122" customFormat="1" ht="67.5" x14ac:dyDescent="0.25">
      <c r="A257" s="242" t="s">
        <v>466</v>
      </c>
      <c r="B257" s="243" t="s">
        <v>2463</v>
      </c>
      <c r="C257" s="368" t="s">
        <v>2466</v>
      </c>
      <c r="D257" s="368"/>
      <c r="E257" s="368"/>
      <c r="F257" s="242" t="s">
        <v>437</v>
      </c>
      <c r="G257" s="295">
        <v>8</v>
      </c>
      <c r="H257" s="171">
        <v>0.88</v>
      </c>
      <c r="I257" s="171"/>
      <c r="J257" s="171">
        <v>0.88</v>
      </c>
      <c r="K257" s="172" t="s">
        <v>42</v>
      </c>
      <c r="L257" s="171">
        <v>60.26</v>
      </c>
      <c r="M257" s="171"/>
      <c r="N257" s="173"/>
      <c r="O257" s="171">
        <v>60.26</v>
      </c>
      <c r="P257" s="163">
        <v>1.052</v>
      </c>
      <c r="Q257" s="163">
        <v>1.0209999999999999</v>
      </c>
      <c r="R257" s="163">
        <v>1.0349999999999999</v>
      </c>
      <c r="S257" s="163">
        <v>1.0249999999999999</v>
      </c>
      <c r="T257" s="163">
        <v>1.02</v>
      </c>
      <c r="U257" s="163">
        <v>1.03</v>
      </c>
      <c r="V257" s="248">
        <f t="shared" si="10"/>
        <v>72.139349341271171</v>
      </c>
      <c r="W257" s="249">
        <v>1.2</v>
      </c>
      <c r="X257" s="250">
        <f t="shared" si="11"/>
        <v>86.567219209525405</v>
      </c>
      <c r="Y257" s="251">
        <f t="shared" si="12"/>
        <v>10.820902401190676</v>
      </c>
      <c r="BP257" s="166"/>
      <c r="BQ257" s="174" t="s">
        <v>2466</v>
      </c>
    </row>
    <row r="258" spans="1:69" s="122" customFormat="1" ht="67.5" x14ac:dyDescent="0.25">
      <c r="A258" s="242" t="s">
        <v>469</v>
      </c>
      <c r="B258" s="243" t="s">
        <v>2430</v>
      </c>
      <c r="C258" s="368" t="s">
        <v>2431</v>
      </c>
      <c r="D258" s="368"/>
      <c r="E258" s="368"/>
      <c r="F258" s="242" t="s">
        <v>437</v>
      </c>
      <c r="G258" s="295">
        <v>240</v>
      </c>
      <c r="H258" s="171">
        <v>2.74</v>
      </c>
      <c r="I258" s="171"/>
      <c r="J258" s="171">
        <v>2.74</v>
      </c>
      <c r="K258" s="172" t="s">
        <v>42</v>
      </c>
      <c r="L258" s="171">
        <v>5629.06</v>
      </c>
      <c r="M258" s="171"/>
      <c r="N258" s="173"/>
      <c r="O258" s="171">
        <v>5629.06</v>
      </c>
      <c r="P258" s="163">
        <v>1.052</v>
      </c>
      <c r="Q258" s="163">
        <v>1.0209999999999999</v>
      </c>
      <c r="R258" s="163">
        <v>1.0349999999999999</v>
      </c>
      <c r="S258" s="163">
        <v>1.0249999999999999</v>
      </c>
      <c r="T258" s="163">
        <v>1.02</v>
      </c>
      <c r="U258" s="163">
        <v>1.03</v>
      </c>
      <c r="V258" s="248">
        <f t="shared" si="10"/>
        <v>6738.7442051605685</v>
      </c>
      <c r="W258" s="249">
        <v>1.2</v>
      </c>
      <c r="X258" s="250">
        <f t="shared" si="11"/>
        <v>8086.4930461926815</v>
      </c>
      <c r="Y258" s="251">
        <f t="shared" si="12"/>
        <v>33.693721025802837</v>
      </c>
      <c r="BP258" s="166"/>
      <c r="BQ258" s="174" t="s">
        <v>2431</v>
      </c>
    </row>
    <row r="259" spans="1:69" s="122" customFormat="1" ht="67.5" x14ac:dyDescent="0.25">
      <c r="A259" s="242" t="s">
        <v>478</v>
      </c>
      <c r="B259" s="243" t="s">
        <v>2430</v>
      </c>
      <c r="C259" s="368" t="s">
        <v>2433</v>
      </c>
      <c r="D259" s="368"/>
      <c r="E259" s="368"/>
      <c r="F259" s="242" t="s">
        <v>437</v>
      </c>
      <c r="G259" s="295">
        <v>16</v>
      </c>
      <c r="H259" s="171">
        <v>3.52</v>
      </c>
      <c r="I259" s="171"/>
      <c r="J259" s="171">
        <v>3.52</v>
      </c>
      <c r="K259" s="172" t="s">
        <v>42</v>
      </c>
      <c r="L259" s="171">
        <v>482.1</v>
      </c>
      <c r="M259" s="171"/>
      <c r="N259" s="173"/>
      <c r="O259" s="171">
        <v>482.1</v>
      </c>
      <c r="P259" s="163">
        <v>1.052</v>
      </c>
      <c r="Q259" s="163">
        <v>1.0209999999999999</v>
      </c>
      <c r="R259" s="163">
        <v>1.0349999999999999</v>
      </c>
      <c r="S259" s="163">
        <v>1.0249999999999999</v>
      </c>
      <c r="T259" s="163">
        <v>1.02</v>
      </c>
      <c r="U259" s="163">
        <v>1.03</v>
      </c>
      <c r="V259" s="248">
        <f t="shared" si="10"/>
        <v>577.1387374282582</v>
      </c>
      <c r="W259" s="249">
        <v>1.2</v>
      </c>
      <c r="X259" s="250">
        <f t="shared" si="11"/>
        <v>692.56648491390979</v>
      </c>
      <c r="Y259" s="251">
        <f t="shared" si="12"/>
        <v>43.285405307119362</v>
      </c>
      <c r="BP259" s="166"/>
      <c r="BQ259" s="174" t="s">
        <v>2433</v>
      </c>
    </row>
    <row r="260" spans="1:69" s="122" customFormat="1" ht="67.5" x14ac:dyDescent="0.25">
      <c r="A260" s="242" t="s">
        <v>480</v>
      </c>
      <c r="B260" s="243" t="s">
        <v>2443</v>
      </c>
      <c r="C260" s="368" t="s">
        <v>2444</v>
      </c>
      <c r="D260" s="368"/>
      <c r="E260" s="368"/>
      <c r="F260" s="242" t="s">
        <v>265</v>
      </c>
      <c r="G260" s="295">
        <v>130</v>
      </c>
      <c r="H260" s="171">
        <v>25.52</v>
      </c>
      <c r="I260" s="171"/>
      <c r="J260" s="171">
        <v>25.52</v>
      </c>
      <c r="K260" s="172" t="s">
        <v>42</v>
      </c>
      <c r="L260" s="171">
        <v>28398.66</v>
      </c>
      <c r="M260" s="171"/>
      <c r="N260" s="173"/>
      <c r="O260" s="171">
        <v>28398.66</v>
      </c>
      <c r="P260" s="163">
        <v>1.052</v>
      </c>
      <c r="Q260" s="163">
        <v>1.0209999999999999</v>
      </c>
      <c r="R260" s="163">
        <v>1.0349999999999999</v>
      </c>
      <c r="S260" s="163">
        <v>1.0249999999999999</v>
      </c>
      <c r="T260" s="163">
        <v>1.02</v>
      </c>
      <c r="U260" s="163">
        <v>1.03</v>
      </c>
      <c r="V260" s="248">
        <f t="shared" si="10"/>
        <v>33997.027125190572</v>
      </c>
      <c r="W260" s="249">
        <v>1.2</v>
      </c>
      <c r="X260" s="250">
        <f t="shared" si="11"/>
        <v>40796.432550228688</v>
      </c>
      <c r="Y260" s="251">
        <f t="shared" si="12"/>
        <v>313.81871192483607</v>
      </c>
      <c r="BP260" s="166"/>
      <c r="BQ260" s="174" t="s">
        <v>2444</v>
      </c>
    </row>
    <row r="261" spans="1:69" s="122" customFormat="1" ht="67.5" x14ac:dyDescent="0.25">
      <c r="A261" s="242" t="s">
        <v>482</v>
      </c>
      <c r="B261" s="243" t="s">
        <v>2440</v>
      </c>
      <c r="C261" s="368" t="s">
        <v>2441</v>
      </c>
      <c r="D261" s="368"/>
      <c r="E261" s="368"/>
      <c r="F261" s="242" t="s">
        <v>437</v>
      </c>
      <c r="G261" s="295">
        <v>260</v>
      </c>
      <c r="H261" s="171">
        <v>10.130000000000001</v>
      </c>
      <c r="I261" s="171"/>
      <c r="J261" s="171">
        <v>10.130000000000001</v>
      </c>
      <c r="K261" s="172" t="s">
        <v>42</v>
      </c>
      <c r="L261" s="171">
        <v>22545.33</v>
      </c>
      <c r="M261" s="171"/>
      <c r="N261" s="173"/>
      <c r="O261" s="171">
        <v>22545.33</v>
      </c>
      <c r="P261" s="163">
        <v>1.052</v>
      </c>
      <c r="Q261" s="163">
        <v>1.0209999999999999</v>
      </c>
      <c r="R261" s="163">
        <v>1.0349999999999999</v>
      </c>
      <c r="S261" s="163">
        <v>1.0249999999999999</v>
      </c>
      <c r="T261" s="163">
        <v>1.02</v>
      </c>
      <c r="U261" s="163">
        <v>1.03</v>
      </c>
      <c r="V261" s="248">
        <f t="shared" si="10"/>
        <v>26989.8014750123</v>
      </c>
      <c r="W261" s="249">
        <v>1.2</v>
      </c>
      <c r="X261" s="250">
        <f t="shared" si="11"/>
        <v>32387.76177001476</v>
      </c>
      <c r="Y261" s="251">
        <f t="shared" si="12"/>
        <v>124.56831450005677</v>
      </c>
      <c r="BP261" s="166"/>
      <c r="BQ261" s="174" t="s">
        <v>2441</v>
      </c>
    </row>
    <row r="262" spans="1:69" s="122" customFormat="1" ht="67.5" hidden="1" x14ac:dyDescent="0.25">
      <c r="A262" s="167" t="s">
        <v>484</v>
      </c>
      <c r="B262" s="168" t="s">
        <v>324</v>
      </c>
      <c r="C262" s="370" t="s">
        <v>325</v>
      </c>
      <c r="D262" s="370"/>
      <c r="E262" s="370"/>
      <c r="F262" s="167" t="s">
        <v>326</v>
      </c>
      <c r="G262" s="284">
        <v>1</v>
      </c>
      <c r="H262" s="171" t="s">
        <v>1438</v>
      </c>
      <c r="I262" s="171"/>
      <c r="J262" s="171">
        <v>1.55</v>
      </c>
      <c r="K262" s="172" t="s">
        <v>42</v>
      </c>
      <c r="L262" s="171">
        <v>192.82</v>
      </c>
      <c r="M262" s="171">
        <v>179.55</v>
      </c>
      <c r="N262" s="173"/>
      <c r="O262" s="171">
        <v>13.27</v>
      </c>
      <c r="P262" s="163">
        <v>1.052</v>
      </c>
      <c r="Q262" s="163">
        <v>1.0209999999999999</v>
      </c>
      <c r="R262" s="163">
        <v>1.0349999999999999</v>
      </c>
      <c r="S262" s="163">
        <v>1.0249999999999999</v>
      </c>
      <c r="T262" s="163">
        <v>1.02</v>
      </c>
      <c r="U262" s="163">
        <v>1.03</v>
      </c>
      <c r="V262" s="123">
        <f t="shared" si="10"/>
        <v>15.885980181856427</v>
      </c>
      <c r="W262" s="124">
        <v>1.2</v>
      </c>
      <c r="X262" s="125">
        <f t="shared" si="11"/>
        <v>19.06317621822771</v>
      </c>
      <c r="Y262" s="126">
        <f t="shared" si="12"/>
        <v>19.06317621822771</v>
      </c>
      <c r="BP262" s="166"/>
      <c r="BQ262" s="174" t="s">
        <v>325</v>
      </c>
    </row>
    <row r="263" spans="1:69" s="122" customFormat="1" ht="18.75" hidden="1" x14ac:dyDescent="0.25">
      <c r="A263" s="181"/>
      <c r="B263" s="182"/>
      <c r="C263" s="182"/>
      <c r="D263" s="182"/>
      <c r="E263" s="183" t="s">
        <v>1439</v>
      </c>
      <c r="F263" s="183"/>
      <c r="G263" s="283"/>
      <c r="H263" s="186"/>
      <c r="I263" s="140"/>
      <c r="J263" s="140"/>
      <c r="K263" s="140"/>
      <c r="L263" s="187">
        <v>174.16</v>
      </c>
      <c r="M263" s="188"/>
      <c r="N263" s="188"/>
      <c r="O263" s="189"/>
      <c r="P263" s="163"/>
      <c r="Q263" s="163"/>
      <c r="R263" s="163"/>
      <c r="S263" s="163"/>
      <c r="T263" s="163"/>
      <c r="U263" s="163"/>
      <c r="V263" s="123"/>
      <c r="W263" s="124"/>
      <c r="X263" s="125"/>
      <c r="Y263" s="126"/>
      <c r="BP263" s="166"/>
      <c r="BQ263" s="174"/>
    </row>
    <row r="264" spans="1:69" s="122" customFormat="1" ht="18.75" hidden="1" x14ac:dyDescent="0.25">
      <c r="A264" s="181"/>
      <c r="B264" s="182"/>
      <c r="C264" s="182"/>
      <c r="D264" s="182"/>
      <c r="E264" s="183" t="s">
        <v>1440</v>
      </c>
      <c r="F264" s="183"/>
      <c r="G264" s="283"/>
      <c r="H264" s="186"/>
      <c r="I264" s="140"/>
      <c r="J264" s="140"/>
      <c r="K264" s="140"/>
      <c r="L264" s="187">
        <v>91.57</v>
      </c>
      <c r="M264" s="188"/>
      <c r="N264" s="188"/>
      <c r="O264" s="189"/>
      <c r="P264" s="163"/>
      <c r="Q264" s="163"/>
      <c r="R264" s="163"/>
      <c r="S264" s="163"/>
      <c r="T264" s="163"/>
      <c r="U264" s="163"/>
      <c r="V264" s="123"/>
      <c r="W264" s="124"/>
      <c r="X264" s="125"/>
      <c r="Y264" s="126"/>
      <c r="BP264" s="166"/>
      <c r="BQ264" s="174"/>
    </row>
    <row r="265" spans="1:69" s="122" customFormat="1" ht="18.75" hidden="1" x14ac:dyDescent="0.25">
      <c r="A265" s="181"/>
      <c r="B265" s="182"/>
      <c r="C265" s="182"/>
      <c r="D265" s="182"/>
      <c r="E265" s="183" t="s">
        <v>47</v>
      </c>
      <c r="F265" s="183"/>
      <c r="G265" s="283"/>
      <c r="H265" s="186"/>
      <c r="I265" s="140"/>
      <c r="J265" s="140"/>
      <c r="K265" s="140"/>
      <c r="L265" s="187">
        <v>458.55</v>
      </c>
      <c r="M265" s="188"/>
      <c r="N265" s="188"/>
      <c r="O265" s="189"/>
      <c r="P265" s="163"/>
      <c r="Q265" s="163"/>
      <c r="R265" s="163"/>
      <c r="S265" s="163"/>
      <c r="T265" s="163"/>
      <c r="U265" s="163"/>
      <c r="V265" s="123"/>
      <c r="W265" s="124"/>
      <c r="X265" s="125"/>
      <c r="Y265" s="126"/>
      <c r="BP265" s="166"/>
      <c r="BQ265" s="174"/>
    </row>
    <row r="266" spans="1:69" s="122" customFormat="1" ht="67.5" x14ac:dyDescent="0.25">
      <c r="A266" s="242" t="s">
        <v>486</v>
      </c>
      <c r="B266" s="243" t="s">
        <v>2733</v>
      </c>
      <c r="C266" s="368" t="s">
        <v>2734</v>
      </c>
      <c r="D266" s="368"/>
      <c r="E266" s="368"/>
      <c r="F266" s="242" t="s">
        <v>437</v>
      </c>
      <c r="G266" s="295">
        <v>1</v>
      </c>
      <c r="H266" s="171">
        <v>56.6</v>
      </c>
      <c r="I266" s="171"/>
      <c r="J266" s="171">
        <v>56.6</v>
      </c>
      <c r="K266" s="172" t="s">
        <v>42</v>
      </c>
      <c r="L266" s="171">
        <v>484.5</v>
      </c>
      <c r="M266" s="171"/>
      <c r="N266" s="173"/>
      <c r="O266" s="171">
        <v>484.5</v>
      </c>
      <c r="P266" s="163">
        <v>1.052</v>
      </c>
      <c r="Q266" s="163">
        <v>1.0209999999999999</v>
      </c>
      <c r="R266" s="163">
        <v>1.0349999999999999</v>
      </c>
      <c r="S266" s="163">
        <v>1.0249999999999999</v>
      </c>
      <c r="T266" s="163">
        <v>1.02</v>
      </c>
      <c r="U266" s="163">
        <v>1.03</v>
      </c>
      <c r="V266" s="248">
        <f t="shared" si="10"/>
        <v>580.01186119890281</v>
      </c>
      <c r="W266" s="249">
        <v>1.2</v>
      </c>
      <c r="X266" s="250">
        <f t="shared" si="11"/>
        <v>696.01423343868339</v>
      </c>
      <c r="Y266" s="251">
        <f t="shared" si="12"/>
        <v>696.01423343868339</v>
      </c>
      <c r="BP266" s="166"/>
      <c r="BQ266" s="174" t="s">
        <v>2734</v>
      </c>
    </row>
    <row r="267" spans="1:69" s="122" customFormat="1" ht="67.5" hidden="1" x14ac:dyDescent="0.25">
      <c r="A267" s="167" t="s">
        <v>487</v>
      </c>
      <c r="B267" s="168" t="s">
        <v>1757</v>
      </c>
      <c r="C267" s="370" t="s">
        <v>1758</v>
      </c>
      <c r="D267" s="370"/>
      <c r="E267" s="370"/>
      <c r="F267" s="167" t="s">
        <v>238</v>
      </c>
      <c r="G267" s="282">
        <v>1.25</v>
      </c>
      <c r="H267" s="171" t="s">
        <v>1759</v>
      </c>
      <c r="I267" s="171" t="s">
        <v>1760</v>
      </c>
      <c r="J267" s="171">
        <v>603.04999999999995</v>
      </c>
      <c r="K267" s="172" t="s">
        <v>42</v>
      </c>
      <c r="L267" s="171">
        <v>25351.1</v>
      </c>
      <c r="M267" s="171">
        <v>16030.21</v>
      </c>
      <c r="N267" s="173" t="s">
        <v>3211</v>
      </c>
      <c r="O267" s="171">
        <v>6452.64</v>
      </c>
      <c r="P267" s="163">
        <v>1.052</v>
      </c>
      <c r="Q267" s="163">
        <v>1.0209999999999999</v>
      </c>
      <c r="R267" s="163">
        <v>1.0349999999999999</v>
      </c>
      <c r="S267" s="163">
        <v>1.0249999999999999</v>
      </c>
      <c r="T267" s="163">
        <v>1.02</v>
      </c>
      <c r="U267" s="163">
        <v>1.03</v>
      </c>
      <c r="V267" s="123">
        <f t="shared" si="10"/>
        <v>7724.6805697553928</v>
      </c>
      <c r="W267" s="124">
        <v>1.2</v>
      </c>
      <c r="X267" s="125">
        <f t="shared" si="11"/>
        <v>9269.6166837064702</v>
      </c>
      <c r="Y267" s="126">
        <f t="shared" si="12"/>
        <v>7415.6933469651758</v>
      </c>
      <c r="BP267" s="166"/>
      <c r="BQ267" s="174" t="s">
        <v>1758</v>
      </c>
    </row>
    <row r="268" spans="1:69" s="122" customFormat="1" ht="18.75" hidden="1" x14ac:dyDescent="0.25">
      <c r="A268" s="175"/>
      <c r="B268" s="176"/>
      <c r="C268" s="177" t="s">
        <v>3212</v>
      </c>
      <c r="D268" s="178"/>
      <c r="E268" s="178"/>
      <c r="F268" s="178"/>
      <c r="G268" s="179"/>
      <c r="H268" s="178"/>
      <c r="I268" s="178"/>
      <c r="J268" s="178"/>
      <c r="K268" s="178"/>
      <c r="L268" s="178"/>
      <c r="M268" s="178"/>
      <c r="N268" s="178"/>
      <c r="O268" s="180"/>
      <c r="P268" s="163"/>
      <c r="Q268" s="163"/>
      <c r="R268" s="163"/>
      <c r="S268" s="163"/>
      <c r="T268" s="163"/>
      <c r="U268" s="163"/>
      <c r="V268" s="123"/>
      <c r="W268" s="124"/>
      <c r="X268" s="125"/>
      <c r="Y268" s="126"/>
      <c r="BP268" s="166"/>
      <c r="BQ268" s="174"/>
    </row>
    <row r="269" spans="1:69" s="122" customFormat="1" ht="18.75" hidden="1" x14ac:dyDescent="0.25">
      <c r="A269" s="181"/>
      <c r="B269" s="182"/>
      <c r="C269" s="182"/>
      <c r="D269" s="182"/>
      <c r="E269" s="183" t="s">
        <v>3213</v>
      </c>
      <c r="F269" s="183"/>
      <c r="G269" s="283"/>
      <c r="H269" s="186"/>
      <c r="I269" s="140"/>
      <c r="J269" s="140"/>
      <c r="K269" s="140"/>
      <c r="L269" s="187">
        <v>15688.16</v>
      </c>
      <c r="M269" s="188"/>
      <c r="N269" s="188"/>
      <c r="O269" s="189"/>
      <c r="P269" s="163"/>
      <c r="Q269" s="163"/>
      <c r="R269" s="163"/>
      <c r="S269" s="163"/>
      <c r="T269" s="163"/>
      <c r="U269" s="163"/>
      <c r="V269" s="123"/>
      <c r="W269" s="124"/>
      <c r="X269" s="125"/>
      <c r="Y269" s="126"/>
      <c r="BP269" s="166"/>
      <c r="BQ269" s="174"/>
    </row>
    <row r="270" spans="1:69" s="122" customFormat="1" ht="18.75" hidden="1" x14ac:dyDescent="0.25">
      <c r="A270" s="181"/>
      <c r="B270" s="182"/>
      <c r="C270" s="182"/>
      <c r="D270" s="182"/>
      <c r="E270" s="183" t="s">
        <v>3214</v>
      </c>
      <c r="F270" s="183"/>
      <c r="G270" s="283"/>
      <c r="H270" s="186"/>
      <c r="I270" s="140"/>
      <c r="J270" s="140"/>
      <c r="K270" s="140"/>
      <c r="L270" s="187">
        <v>8248.41</v>
      </c>
      <c r="M270" s="188"/>
      <c r="N270" s="188"/>
      <c r="O270" s="189"/>
      <c r="P270" s="163"/>
      <c r="Q270" s="163"/>
      <c r="R270" s="163"/>
      <c r="S270" s="163"/>
      <c r="T270" s="163"/>
      <c r="U270" s="163"/>
      <c r="V270" s="123"/>
      <c r="W270" s="124"/>
      <c r="X270" s="125"/>
      <c r="Y270" s="126"/>
      <c r="BP270" s="166"/>
      <c r="BQ270" s="174"/>
    </row>
    <row r="271" spans="1:69" s="122" customFormat="1" ht="18.75" hidden="1" x14ac:dyDescent="0.25">
      <c r="A271" s="181"/>
      <c r="B271" s="182"/>
      <c r="C271" s="182"/>
      <c r="D271" s="182"/>
      <c r="E271" s="183" t="s">
        <v>47</v>
      </c>
      <c r="F271" s="183"/>
      <c r="G271" s="283"/>
      <c r="H271" s="186"/>
      <c r="I271" s="140"/>
      <c r="J271" s="140"/>
      <c r="K271" s="140"/>
      <c r="L271" s="187">
        <v>49287.67</v>
      </c>
      <c r="M271" s="188"/>
      <c r="N271" s="188"/>
      <c r="O271" s="189"/>
      <c r="P271" s="163"/>
      <c r="Q271" s="163"/>
      <c r="R271" s="163"/>
      <c r="S271" s="163"/>
      <c r="T271" s="163"/>
      <c r="U271" s="163"/>
      <c r="V271" s="123"/>
      <c r="W271" s="124"/>
      <c r="X271" s="125"/>
      <c r="Y271" s="126"/>
      <c r="BP271" s="166"/>
      <c r="BQ271" s="174"/>
    </row>
    <row r="272" spans="1:69" s="122" customFormat="1" ht="67.5" x14ac:dyDescent="0.25">
      <c r="A272" s="242" t="s">
        <v>488</v>
      </c>
      <c r="B272" s="243" t="s">
        <v>2281</v>
      </c>
      <c r="C272" s="368" t="s">
        <v>3215</v>
      </c>
      <c r="D272" s="368"/>
      <c r="E272" s="368"/>
      <c r="F272" s="242" t="s">
        <v>265</v>
      </c>
      <c r="G272" s="296">
        <v>128.75</v>
      </c>
      <c r="H272" s="171">
        <v>472.96</v>
      </c>
      <c r="I272" s="171"/>
      <c r="J272" s="171">
        <v>472.96</v>
      </c>
      <c r="K272" s="172" t="s">
        <v>42</v>
      </c>
      <c r="L272" s="171">
        <v>521249.22</v>
      </c>
      <c r="M272" s="171"/>
      <c r="N272" s="173"/>
      <c r="O272" s="171">
        <v>521249.22</v>
      </c>
      <c r="P272" s="163">
        <v>1.052</v>
      </c>
      <c r="Q272" s="163">
        <v>1.0209999999999999</v>
      </c>
      <c r="R272" s="163">
        <v>1.0349999999999999</v>
      </c>
      <c r="S272" s="163">
        <v>1.0249999999999999</v>
      </c>
      <c r="T272" s="163">
        <v>1.02</v>
      </c>
      <c r="U272" s="163">
        <v>1.03</v>
      </c>
      <c r="V272" s="248">
        <f t="shared" si="10"/>
        <v>624005.63517167466</v>
      </c>
      <c r="W272" s="249">
        <v>1.2</v>
      </c>
      <c r="X272" s="250">
        <f t="shared" si="11"/>
        <v>748806.76220600959</v>
      </c>
      <c r="Y272" s="251">
        <f t="shared" si="12"/>
        <v>5815.974852085511</v>
      </c>
      <c r="BP272" s="166"/>
      <c r="BQ272" s="174" t="s">
        <v>3215</v>
      </c>
    </row>
    <row r="273" spans="1:69" s="122" customFormat="1" ht="18.75" hidden="1" x14ac:dyDescent="0.25">
      <c r="A273" s="175"/>
      <c r="B273" s="176"/>
      <c r="C273" s="177" t="s">
        <v>3216</v>
      </c>
      <c r="D273" s="178"/>
      <c r="E273" s="178"/>
      <c r="F273" s="178"/>
      <c r="G273" s="179"/>
      <c r="H273" s="178"/>
      <c r="I273" s="178"/>
      <c r="J273" s="178"/>
      <c r="K273" s="178"/>
      <c r="L273" s="178"/>
      <c r="M273" s="178"/>
      <c r="N273" s="178"/>
      <c r="O273" s="180"/>
      <c r="P273" s="163"/>
      <c r="Q273" s="163"/>
      <c r="R273" s="163"/>
      <c r="S273" s="163"/>
      <c r="T273" s="163"/>
      <c r="U273" s="163"/>
      <c r="V273" s="123"/>
      <c r="W273" s="124"/>
      <c r="X273" s="125"/>
      <c r="Y273" s="126"/>
      <c r="BP273" s="166"/>
      <c r="BQ273" s="174"/>
    </row>
    <row r="274" spans="1:69" s="122" customFormat="1" ht="18.75" hidden="1" x14ac:dyDescent="0.25">
      <c r="A274" s="371" t="s">
        <v>2739</v>
      </c>
      <c r="B274" s="372"/>
      <c r="C274" s="372"/>
      <c r="D274" s="372"/>
      <c r="E274" s="372"/>
      <c r="F274" s="372"/>
      <c r="G274" s="372"/>
      <c r="H274" s="372"/>
      <c r="I274" s="372"/>
      <c r="J274" s="372"/>
      <c r="K274" s="372"/>
      <c r="L274" s="372"/>
      <c r="M274" s="372"/>
      <c r="N274" s="372"/>
      <c r="O274" s="373"/>
      <c r="P274" s="163"/>
      <c r="Q274" s="163"/>
      <c r="R274" s="163"/>
      <c r="S274" s="163"/>
      <c r="T274" s="163"/>
      <c r="U274" s="163"/>
      <c r="V274" s="123"/>
      <c r="W274" s="124"/>
      <c r="X274" s="125"/>
      <c r="Y274" s="126"/>
      <c r="BP274" s="166" t="s">
        <v>2739</v>
      </c>
      <c r="BQ274" s="174"/>
    </row>
    <row r="275" spans="1:69" s="122" customFormat="1" ht="67.5" hidden="1" x14ac:dyDescent="0.25">
      <c r="A275" s="167" t="s">
        <v>490</v>
      </c>
      <c r="B275" s="168" t="s">
        <v>372</v>
      </c>
      <c r="C275" s="370" t="s">
        <v>373</v>
      </c>
      <c r="D275" s="370"/>
      <c r="E275" s="370"/>
      <c r="F275" s="167" t="s">
        <v>374</v>
      </c>
      <c r="G275" s="288">
        <v>6.1510369999999996</v>
      </c>
      <c r="H275" s="171" t="s">
        <v>1696</v>
      </c>
      <c r="I275" s="171" t="s">
        <v>376</v>
      </c>
      <c r="J275" s="171">
        <v>57.29</v>
      </c>
      <c r="K275" s="172" t="s">
        <v>42</v>
      </c>
      <c r="L275" s="171">
        <v>198265.18</v>
      </c>
      <c r="M275" s="171">
        <v>161117.15</v>
      </c>
      <c r="N275" s="173" t="s">
        <v>3217</v>
      </c>
      <c r="O275" s="171">
        <v>3017.01</v>
      </c>
      <c r="P275" s="163">
        <v>1.052</v>
      </c>
      <c r="Q275" s="163">
        <v>1.0209999999999999</v>
      </c>
      <c r="R275" s="163">
        <v>1.0349999999999999</v>
      </c>
      <c r="S275" s="163">
        <v>1.0249999999999999</v>
      </c>
      <c r="T275" s="163">
        <v>1.02</v>
      </c>
      <c r="U275" s="163">
        <v>1.03</v>
      </c>
      <c r="V275" s="123">
        <f t="shared" si="10"/>
        <v>3611.7679780303442</v>
      </c>
      <c r="W275" s="124">
        <v>1.2</v>
      </c>
      <c r="X275" s="125">
        <f t="shared" si="11"/>
        <v>4334.1215736364129</v>
      </c>
      <c r="Y275" s="126">
        <f t="shared" si="12"/>
        <v>704.61640429677357</v>
      </c>
      <c r="BP275" s="166"/>
      <c r="BQ275" s="174" t="s">
        <v>373</v>
      </c>
    </row>
    <row r="276" spans="1:69" s="122" customFormat="1" ht="18.75" hidden="1" x14ac:dyDescent="0.25">
      <c r="A276" s="175"/>
      <c r="B276" s="176"/>
      <c r="C276" s="177" t="s">
        <v>3218</v>
      </c>
      <c r="D276" s="178"/>
      <c r="E276" s="178"/>
      <c r="F276" s="178"/>
      <c r="G276" s="179"/>
      <c r="H276" s="178"/>
      <c r="I276" s="178"/>
      <c r="J276" s="178"/>
      <c r="K276" s="178"/>
      <c r="L276" s="178"/>
      <c r="M276" s="178"/>
      <c r="N276" s="178"/>
      <c r="O276" s="180"/>
      <c r="P276" s="163"/>
      <c r="Q276" s="163"/>
      <c r="R276" s="163"/>
      <c r="S276" s="163"/>
      <c r="T276" s="163"/>
      <c r="U276" s="163"/>
      <c r="V276" s="123"/>
      <c r="W276" s="124"/>
      <c r="X276" s="125"/>
      <c r="Y276" s="126"/>
      <c r="BP276" s="166"/>
      <c r="BQ276" s="174"/>
    </row>
    <row r="277" spans="1:69" s="122" customFormat="1" ht="18.75" hidden="1" x14ac:dyDescent="0.25">
      <c r="A277" s="181"/>
      <c r="B277" s="182"/>
      <c r="C277" s="182"/>
      <c r="D277" s="182"/>
      <c r="E277" s="183" t="s">
        <v>3219</v>
      </c>
      <c r="F277" s="183"/>
      <c r="G277" s="283"/>
      <c r="H277" s="186"/>
      <c r="I277" s="140"/>
      <c r="J277" s="140"/>
      <c r="K277" s="140"/>
      <c r="L277" s="187">
        <v>161023.34</v>
      </c>
      <c r="M277" s="188"/>
      <c r="N277" s="188"/>
      <c r="O277" s="189"/>
      <c r="P277" s="163"/>
      <c r="Q277" s="163"/>
      <c r="R277" s="163"/>
      <c r="S277" s="163"/>
      <c r="T277" s="163"/>
      <c r="U277" s="163"/>
      <c r="V277" s="123"/>
      <c r="W277" s="124"/>
      <c r="X277" s="125"/>
      <c r="Y277" s="126"/>
      <c r="BP277" s="166"/>
      <c r="BQ277" s="174"/>
    </row>
    <row r="278" spans="1:69" s="122" customFormat="1" ht="18.75" hidden="1" x14ac:dyDescent="0.25">
      <c r="A278" s="181"/>
      <c r="B278" s="182"/>
      <c r="C278" s="182"/>
      <c r="D278" s="182"/>
      <c r="E278" s="183" t="s">
        <v>3220</v>
      </c>
      <c r="F278" s="183"/>
      <c r="G278" s="283"/>
      <c r="H278" s="186"/>
      <c r="I278" s="140"/>
      <c r="J278" s="140"/>
      <c r="K278" s="140"/>
      <c r="L278" s="187">
        <v>84661.75</v>
      </c>
      <c r="M278" s="188"/>
      <c r="N278" s="188"/>
      <c r="O278" s="189"/>
      <c r="P278" s="163"/>
      <c r="Q278" s="163"/>
      <c r="R278" s="163"/>
      <c r="S278" s="163"/>
      <c r="T278" s="163"/>
      <c r="U278" s="163"/>
      <c r="V278" s="123"/>
      <c r="W278" s="124"/>
      <c r="X278" s="125"/>
      <c r="Y278" s="126"/>
      <c r="BP278" s="166"/>
      <c r="BQ278" s="174"/>
    </row>
    <row r="279" spans="1:69" s="122" customFormat="1" ht="18.75" hidden="1" x14ac:dyDescent="0.25">
      <c r="A279" s="181"/>
      <c r="B279" s="182"/>
      <c r="C279" s="182"/>
      <c r="D279" s="182"/>
      <c r="E279" s="183" t="s">
        <v>47</v>
      </c>
      <c r="F279" s="183"/>
      <c r="G279" s="283"/>
      <c r="H279" s="186"/>
      <c r="I279" s="140"/>
      <c r="J279" s="140"/>
      <c r="K279" s="140"/>
      <c r="L279" s="187">
        <v>443950.27</v>
      </c>
      <c r="M279" s="188"/>
      <c r="N279" s="188"/>
      <c r="O279" s="189"/>
      <c r="P279" s="163"/>
      <c r="Q279" s="163"/>
      <c r="R279" s="163"/>
      <c r="S279" s="163"/>
      <c r="T279" s="163"/>
      <c r="U279" s="163"/>
      <c r="V279" s="123"/>
      <c r="W279" s="124"/>
      <c r="X279" s="125"/>
      <c r="Y279" s="126"/>
      <c r="BP279" s="166"/>
      <c r="BQ279" s="174"/>
    </row>
    <row r="280" spans="1:69" s="122" customFormat="1" ht="67.5" x14ac:dyDescent="0.25">
      <c r="A280" s="242" t="s">
        <v>492</v>
      </c>
      <c r="B280" s="243" t="s">
        <v>1701</v>
      </c>
      <c r="C280" s="368" t="s">
        <v>2746</v>
      </c>
      <c r="D280" s="368"/>
      <c r="E280" s="368"/>
      <c r="F280" s="242" t="s">
        <v>437</v>
      </c>
      <c r="G280" s="295">
        <v>380</v>
      </c>
      <c r="H280" s="171">
        <v>2143.1</v>
      </c>
      <c r="I280" s="171"/>
      <c r="J280" s="171">
        <v>2143.1</v>
      </c>
      <c r="K280" s="172" t="s">
        <v>42</v>
      </c>
      <c r="L280" s="171">
        <v>6971075.6799999997</v>
      </c>
      <c r="M280" s="171"/>
      <c r="N280" s="173"/>
      <c r="O280" s="171">
        <v>6971075.6799999997</v>
      </c>
      <c r="P280" s="163">
        <v>1.052</v>
      </c>
      <c r="Q280" s="163">
        <v>1.0209999999999999</v>
      </c>
      <c r="R280" s="163">
        <v>1.0349999999999999</v>
      </c>
      <c r="S280" s="163">
        <v>1.0249999999999999</v>
      </c>
      <c r="T280" s="163">
        <v>1.02</v>
      </c>
      <c r="U280" s="163">
        <v>1.03</v>
      </c>
      <c r="V280" s="248">
        <f t="shared" si="10"/>
        <v>8345318.0179880429</v>
      </c>
      <c r="W280" s="249">
        <v>1.2</v>
      </c>
      <c r="X280" s="250">
        <f t="shared" si="11"/>
        <v>10014381.62158565</v>
      </c>
      <c r="Y280" s="251">
        <f t="shared" si="12"/>
        <v>26353.635846278026</v>
      </c>
      <c r="BP280" s="166"/>
      <c r="BQ280" s="174" t="s">
        <v>2746</v>
      </c>
    </row>
    <row r="281" spans="1:69" s="122" customFormat="1" ht="67.5" x14ac:dyDescent="0.25">
      <c r="A281" s="242" t="s">
        <v>493</v>
      </c>
      <c r="B281" s="243" t="s">
        <v>1833</v>
      </c>
      <c r="C281" s="368" t="s">
        <v>2749</v>
      </c>
      <c r="D281" s="368"/>
      <c r="E281" s="368"/>
      <c r="F281" s="242" t="s">
        <v>437</v>
      </c>
      <c r="G281" s="295">
        <v>7</v>
      </c>
      <c r="H281" s="171">
        <v>970.33</v>
      </c>
      <c r="I281" s="171"/>
      <c r="J281" s="171">
        <v>970.33</v>
      </c>
      <c r="K281" s="172" t="s">
        <v>42</v>
      </c>
      <c r="L281" s="171">
        <v>58142.17</v>
      </c>
      <c r="M281" s="171"/>
      <c r="N281" s="173"/>
      <c r="O281" s="171">
        <v>58142.17</v>
      </c>
      <c r="P281" s="163">
        <v>1.052</v>
      </c>
      <c r="Q281" s="163">
        <v>1.0209999999999999</v>
      </c>
      <c r="R281" s="163">
        <v>1.0349999999999999</v>
      </c>
      <c r="S281" s="163">
        <v>1.0249999999999999</v>
      </c>
      <c r="T281" s="163">
        <v>1.02</v>
      </c>
      <c r="U281" s="163">
        <v>1.03</v>
      </c>
      <c r="V281" s="248">
        <f t="shared" si="10"/>
        <v>69604.021126610955</v>
      </c>
      <c r="W281" s="249">
        <v>1.2</v>
      </c>
      <c r="X281" s="250">
        <f t="shared" si="11"/>
        <v>83524.825351933148</v>
      </c>
      <c r="Y281" s="251">
        <f t="shared" si="12"/>
        <v>11932.11790741902</v>
      </c>
      <c r="BP281" s="166"/>
      <c r="BQ281" s="174" t="s">
        <v>2749</v>
      </c>
    </row>
    <row r="282" spans="1:69" s="122" customFormat="1" ht="67.5" x14ac:dyDescent="0.25">
      <c r="A282" s="242" t="s">
        <v>494</v>
      </c>
      <c r="B282" s="243" t="s">
        <v>1701</v>
      </c>
      <c r="C282" s="368" t="s">
        <v>3221</v>
      </c>
      <c r="D282" s="368"/>
      <c r="E282" s="368"/>
      <c r="F282" s="242" t="s">
        <v>437</v>
      </c>
      <c r="G282" s="295">
        <v>2</v>
      </c>
      <c r="H282" s="171">
        <v>1666.41</v>
      </c>
      <c r="I282" s="171"/>
      <c r="J282" s="171">
        <v>1666.41</v>
      </c>
      <c r="K282" s="172" t="s">
        <v>42</v>
      </c>
      <c r="L282" s="171">
        <v>28528.94</v>
      </c>
      <c r="M282" s="171"/>
      <c r="N282" s="173"/>
      <c r="O282" s="171">
        <v>28528.94</v>
      </c>
      <c r="P282" s="163">
        <v>1.052</v>
      </c>
      <c r="Q282" s="163">
        <v>1.0209999999999999</v>
      </c>
      <c r="R282" s="163">
        <v>1.0349999999999999</v>
      </c>
      <c r="S282" s="163">
        <v>1.0249999999999999</v>
      </c>
      <c r="T282" s="163">
        <v>1.02</v>
      </c>
      <c r="U282" s="163">
        <v>1.03</v>
      </c>
      <c r="V282" s="248">
        <f t="shared" si="10"/>
        <v>34152.989860540401</v>
      </c>
      <c r="W282" s="249">
        <v>1.2</v>
      </c>
      <c r="X282" s="250">
        <f t="shared" si="11"/>
        <v>40983.587832648482</v>
      </c>
      <c r="Y282" s="251">
        <f t="shared" si="12"/>
        <v>20491.793916324241</v>
      </c>
      <c r="BP282" s="166"/>
      <c r="BQ282" s="174" t="s">
        <v>3221</v>
      </c>
    </row>
    <row r="283" spans="1:69" s="122" customFormat="1" ht="67.5" x14ac:dyDescent="0.25">
      <c r="A283" s="242" t="s">
        <v>495</v>
      </c>
      <c r="B283" s="243" t="s">
        <v>1701</v>
      </c>
      <c r="C283" s="368" t="s">
        <v>3222</v>
      </c>
      <c r="D283" s="368"/>
      <c r="E283" s="368"/>
      <c r="F283" s="242" t="s">
        <v>437</v>
      </c>
      <c r="G283" s="295">
        <v>295</v>
      </c>
      <c r="H283" s="171">
        <v>116.71</v>
      </c>
      <c r="I283" s="171"/>
      <c r="J283" s="171">
        <v>116.71</v>
      </c>
      <c r="K283" s="172" t="s">
        <v>42</v>
      </c>
      <c r="L283" s="171">
        <v>294716.09000000003</v>
      </c>
      <c r="M283" s="171"/>
      <c r="N283" s="173"/>
      <c r="O283" s="171">
        <v>294716.09000000003</v>
      </c>
      <c r="P283" s="163">
        <v>1.052</v>
      </c>
      <c r="Q283" s="163">
        <v>1.0209999999999999</v>
      </c>
      <c r="R283" s="163">
        <v>1.0349999999999999</v>
      </c>
      <c r="S283" s="163">
        <v>1.0249999999999999</v>
      </c>
      <c r="T283" s="163">
        <v>1.02</v>
      </c>
      <c r="U283" s="163">
        <v>1.03</v>
      </c>
      <c r="V283" s="248">
        <f t="shared" si="10"/>
        <v>352814.9182376953</v>
      </c>
      <c r="W283" s="249">
        <v>1.2</v>
      </c>
      <c r="X283" s="250">
        <f t="shared" si="11"/>
        <v>423377.90188523434</v>
      </c>
      <c r="Y283" s="251">
        <f t="shared" si="12"/>
        <v>1435.1793284245232</v>
      </c>
      <c r="BP283" s="166"/>
      <c r="BQ283" s="174" t="s">
        <v>3222</v>
      </c>
    </row>
    <row r="284" spans="1:69" s="122" customFormat="1" ht="67.5" x14ac:dyDescent="0.25">
      <c r="A284" s="242" t="s">
        <v>496</v>
      </c>
      <c r="B284" s="243" t="s">
        <v>1701</v>
      </c>
      <c r="C284" s="368" t="s">
        <v>3223</v>
      </c>
      <c r="D284" s="368"/>
      <c r="E284" s="368"/>
      <c r="F284" s="242" t="s">
        <v>437</v>
      </c>
      <c r="G284" s="295">
        <v>20</v>
      </c>
      <c r="H284" s="171">
        <v>49.52</v>
      </c>
      <c r="I284" s="171"/>
      <c r="J284" s="171">
        <v>49.52</v>
      </c>
      <c r="K284" s="172" t="s">
        <v>42</v>
      </c>
      <c r="L284" s="171">
        <v>8477.82</v>
      </c>
      <c r="M284" s="171"/>
      <c r="N284" s="173"/>
      <c r="O284" s="171">
        <v>8477.82</v>
      </c>
      <c r="P284" s="163">
        <v>1.052</v>
      </c>
      <c r="Q284" s="163">
        <v>1.0209999999999999</v>
      </c>
      <c r="R284" s="163">
        <v>1.0349999999999999</v>
      </c>
      <c r="S284" s="163">
        <v>1.0249999999999999</v>
      </c>
      <c r="T284" s="163">
        <v>1.02</v>
      </c>
      <c r="U284" s="163">
        <v>1.03</v>
      </c>
      <c r="V284" s="248">
        <f t="shared" si="10"/>
        <v>10149.094235519673</v>
      </c>
      <c r="W284" s="249">
        <v>1.2</v>
      </c>
      <c r="X284" s="250">
        <f t="shared" si="11"/>
        <v>12178.913082623607</v>
      </c>
      <c r="Y284" s="251">
        <f t="shared" si="12"/>
        <v>608.94565413118039</v>
      </c>
      <c r="BP284" s="166"/>
      <c r="BQ284" s="174" t="s">
        <v>3223</v>
      </c>
    </row>
    <row r="285" spans="1:69" s="122" customFormat="1" ht="67.5" x14ac:dyDescent="0.25">
      <c r="A285" s="242" t="s">
        <v>498</v>
      </c>
      <c r="B285" s="243" t="s">
        <v>1701</v>
      </c>
      <c r="C285" s="368" t="s">
        <v>3224</v>
      </c>
      <c r="D285" s="368"/>
      <c r="E285" s="368"/>
      <c r="F285" s="242" t="s">
        <v>437</v>
      </c>
      <c r="G285" s="295">
        <v>20</v>
      </c>
      <c r="H285" s="171">
        <v>154.41999999999999</v>
      </c>
      <c r="I285" s="171"/>
      <c r="J285" s="171">
        <v>154.41999999999999</v>
      </c>
      <c r="K285" s="172" t="s">
        <v>42</v>
      </c>
      <c r="L285" s="171">
        <v>26436.7</v>
      </c>
      <c r="M285" s="171"/>
      <c r="N285" s="173"/>
      <c r="O285" s="171">
        <v>26436.7</v>
      </c>
      <c r="P285" s="163">
        <v>1.052</v>
      </c>
      <c r="Q285" s="163">
        <v>1.0209999999999999</v>
      </c>
      <c r="R285" s="163">
        <v>1.0349999999999999</v>
      </c>
      <c r="S285" s="163">
        <v>1.0249999999999999</v>
      </c>
      <c r="T285" s="163">
        <v>1.02</v>
      </c>
      <c r="U285" s="163">
        <v>1.03</v>
      </c>
      <c r="V285" s="248">
        <f t="shared" si="10"/>
        <v>31648.296328084689</v>
      </c>
      <c r="W285" s="249">
        <v>1.2</v>
      </c>
      <c r="X285" s="250">
        <f t="shared" si="11"/>
        <v>37977.955593701627</v>
      </c>
      <c r="Y285" s="251">
        <f t="shared" si="12"/>
        <v>1898.8977796850813</v>
      </c>
      <c r="BP285" s="166"/>
      <c r="BQ285" s="174" t="s">
        <v>3224</v>
      </c>
    </row>
    <row r="286" spans="1:69" s="122" customFormat="1" ht="67.5" hidden="1" x14ac:dyDescent="0.25">
      <c r="A286" s="167" t="s">
        <v>500</v>
      </c>
      <c r="B286" s="168" t="s">
        <v>534</v>
      </c>
      <c r="C286" s="370" t="s">
        <v>535</v>
      </c>
      <c r="D286" s="370"/>
      <c r="E286" s="370"/>
      <c r="F286" s="167" t="s">
        <v>174</v>
      </c>
      <c r="G286" s="282">
        <v>2.54</v>
      </c>
      <c r="H286" s="171" t="s">
        <v>536</v>
      </c>
      <c r="I286" s="171" t="s">
        <v>58</v>
      </c>
      <c r="J286" s="171">
        <v>2.4700000000000002</v>
      </c>
      <c r="K286" s="172" t="s">
        <v>42</v>
      </c>
      <c r="L286" s="171">
        <v>2495.81</v>
      </c>
      <c r="M286" s="171">
        <v>2352.71</v>
      </c>
      <c r="N286" s="173" t="s">
        <v>3225</v>
      </c>
      <c r="O286" s="171">
        <v>53.7</v>
      </c>
      <c r="P286" s="163">
        <v>1.052</v>
      </c>
      <c r="Q286" s="163">
        <v>1.0209999999999999</v>
      </c>
      <c r="R286" s="163">
        <v>1.0349999999999999</v>
      </c>
      <c r="S286" s="163">
        <v>1.0249999999999999</v>
      </c>
      <c r="T286" s="163">
        <v>1.02</v>
      </c>
      <c r="U286" s="163">
        <v>1.03</v>
      </c>
      <c r="V286" s="123">
        <f t="shared" si="10"/>
        <v>64.286144368175599</v>
      </c>
      <c r="W286" s="124">
        <v>1.2</v>
      </c>
      <c r="X286" s="125">
        <f t="shared" si="11"/>
        <v>77.143373241810721</v>
      </c>
      <c r="Y286" s="126">
        <f t="shared" si="12"/>
        <v>30.371406788114456</v>
      </c>
      <c r="BP286" s="166"/>
      <c r="BQ286" s="174" t="s">
        <v>535</v>
      </c>
    </row>
    <row r="287" spans="1:69" s="122" customFormat="1" ht="18.75" hidden="1" x14ac:dyDescent="0.25">
      <c r="A287" s="175"/>
      <c r="B287" s="176"/>
      <c r="C287" s="177" t="s">
        <v>3226</v>
      </c>
      <c r="D287" s="178"/>
      <c r="E287" s="178"/>
      <c r="F287" s="178"/>
      <c r="G287" s="179"/>
      <c r="H287" s="178"/>
      <c r="I287" s="178"/>
      <c r="J287" s="178"/>
      <c r="K287" s="178"/>
      <c r="L287" s="178"/>
      <c r="M287" s="178"/>
      <c r="N287" s="178"/>
      <c r="O287" s="180"/>
      <c r="P287" s="163"/>
      <c r="Q287" s="163"/>
      <c r="R287" s="163"/>
      <c r="S287" s="163"/>
      <c r="T287" s="163"/>
      <c r="U287" s="163"/>
      <c r="V287" s="123"/>
      <c r="W287" s="124"/>
      <c r="X287" s="125"/>
      <c r="Y287" s="126"/>
      <c r="BP287" s="166"/>
      <c r="BQ287" s="174"/>
    </row>
    <row r="288" spans="1:69" s="122" customFormat="1" ht="18.75" hidden="1" x14ac:dyDescent="0.25">
      <c r="A288" s="181"/>
      <c r="B288" s="182"/>
      <c r="C288" s="182"/>
      <c r="D288" s="182"/>
      <c r="E288" s="183" t="s">
        <v>3227</v>
      </c>
      <c r="F288" s="183"/>
      <c r="G288" s="283"/>
      <c r="H288" s="186"/>
      <c r="I288" s="140"/>
      <c r="J288" s="140"/>
      <c r="K288" s="140"/>
      <c r="L288" s="187">
        <v>2298.09</v>
      </c>
      <c r="M288" s="188"/>
      <c r="N288" s="188"/>
      <c r="O288" s="189"/>
      <c r="P288" s="163"/>
      <c r="Q288" s="163"/>
      <c r="R288" s="163"/>
      <c r="S288" s="163"/>
      <c r="T288" s="163"/>
      <c r="U288" s="163"/>
      <c r="V288" s="123"/>
      <c r="W288" s="124"/>
      <c r="X288" s="125"/>
      <c r="Y288" s="126"/>
      <c r="BP288" s="166"/>
      <c r="BQ288" s="174"/>
    </row>
    <row r="289" spans="1:69" s="122" customFormat="1" ht="18.75" hidden="1" x14ac:dyDescent="0.25">
      <c r="A289" s="181"/>
      <c r="B289" s="182"/>
      <c r="C289" s="182"/>
      <c r="D289" s="182"/>
      <c r="E289" s="183" t="s">
        <v>3228</v>
      </c>
      <c r="F289" s="183"/>
      <c r="G289" s="283"/>
      <c r="H289" s="186"/>
      <c r="I289" s="140"/>
      <c r="J289" s="140"/>
      <c r="K289" s="140"/>
      <c r="L289" s="187">
        <v>1208.27</v>
      </c>
      <c r="M289" s="188"/>
      <c r="N289" s="188"/>
      <c r="O289" s="189"/>
      <c r="P289" s="163"/>
      <c r="Q289" s="163"/>
      <c r="R289" s="163"/>
      <c r="S289" s="163"/>
      <c r="T289" s="163"/>
      <c r="U289" s="163"/>
      <c r="V289" s="123"/>
      <c r="W289" s="124"/>
      <c r="X289" s="125"/>
      <c r="Y289" s="126"/>
      <c r="BP289" s="166"/>
      <c r="BQ289" s="174"/>
    </row>
    <row r="290" spans="1:69" s="122" customFormat="1" ht="18.75" hidden="1" x14ac:dyDescent="0.25">
      <c r="A290" s="181"/>
      <c r="B290" s="182"/>
      <c r="C290" s="182"/>
      <c r="D290" s="182"/>
      <c r="E290" s="183" t="s">
        <v>47</v>
      </c>
      <c r="F290" s="183"/>
      <c r="G290" s="283"/>
      <c r="H290" s="186"/>
      <c r="I290" s="140"/>
      <c r="J290" s="140"/>
      <c r="K290" s="140"/>
      <c r="L290" s="187">
        <v>6002.17</v>
      </c>
      <c r="M290" s="188"/>
      <c r="N290" s="188"/>
      <c r="O290" s="189"/>
      <c r="P290" s="163"/>
      <c r="Q290" s="163"/>
      <c r="R290" s="163"/>
      <c r="S290" s="163"/>
      <c r="T290" s="163"/>
      <c r="U290" s="163"/>
      <c r="V290" s="123"/>
      <c r="W290" s="124"/>
      <c r="X290" s="125"/>
      <c r="Y290" s="126"/>
      <c r="BP290" s="166"/>
      <c r="BQ290" s="174"/>
    </row>
    <row r="291" spans="1:69" s="122" customFormat="1" ht="67.5" x14ac:dyDescent="0.25">
      <c r="A291" s="242" t="s">
        <v>502</v>
      </c>
      <c r="B291" s="243" t="s">
        <v>1715</v>
      </c>
      <c r="C291" s="368" t="s">
        <v>3229</v>
      </c>
      <c r="D291" s="368"/>
      <c r="E291" s="368"/>
      <c r="F291" s="242" t="s">
        <v>437</v>
      </c>
      <c r="G291" s="295">
        <v>254</v>
      </c>
      <c r="H291" s="171">
        <v>291.27</v>
      </c>
      <c r="I291" s="171"/>
      <c r="J291" s="171">
        <v>291.27</v>
      </c>
      <c r="K291" s="172" t="s">
        <v>42</v>
      </c>
      <c r="L291" s="171">
        <v>633290.88</v>
      </c>
      <c r="M291" s="171"/>
      <c r="N291" s="173"/>
      <c r="O291" s="171">
        <v>633290.88</v>
      </c>
      <c r="P291" s="163">
        <v>1.052</v>
      </c>
      <c r="Q291" s="163">
        <v>1.0209999999999999</v>
      </c>
      <c r="R291" s="163">
        <v>1.0349999999999999</v>
      </c>
      <c r="S291" s="163">
        <v>1.0249999999999999</v>
      </c>
      <c r="T291" s="163">
        <v>1.02</v>
      </c>
      <c r="U291" s="163">
        <v>1.03</v>
      </c>
      <c r="V291" s="248">
        <f t="shared" ref="V291:V353" si="13">O291*P291*Q291*R291*S291*T291*U291</f>
        <v>758134.61710854701</v>
      </c>
      <c r="W291" s="249">
        <v>1.2</v>
      </c>
      <c r="X291" s="250">
        <f t="shared" ref="X291:X353" si="14">V291*W291</f>
        <v>909761.54053025634</v>
      </c>
      <c r="Y291" s="251">
        <f t="shared" ref="Y291:Y353" si="15">X291/G291</f>
        <v>3581.7383485443165</v>
      </c>
      <c r="BP291" s="166"/>
      <c r="BQ291" s="174" t="s">
        <v>3229</v>
      </c>
    </row>
    <row r="292" spans="1:69" s="122" customFormat="1" ht="67.5" x14ac:dyDescent="0.25">
      <c r="A292" s="242" t="s">
        <v>504</v>
      </c>
      <c r="B292" s="243" t="s">
        <v>1791</v>
      </c>
      <c r="C292" s="368" t="s">
        <v>3230</v>
      </c>
      <c r="D292" s="368"/>
      <c r="E292" s="368"/>
      <c r="F292" s="242" t="s">
        <v>437</v>
      </c>
      <c r="G292" s="295">
        <v>508</v>
      </c>
      <c r="H292" s="171">
        <v>8.49</v>
      </c>
      <c r="I292" s="171"/>
      <c r="J292" s="171">
        <v>8.49</v>
      </c>
      <c r="K292" s="172" t="s">
        <v>42</v>
      </c>
      <c r="L292" s="171">
        <v>36918.6</v>
      </c>
      <c r="M292" s="171"/>
      <c r="N292" s="173"/>
      <c r="O292" s="171">
        <v>36918.6</v>
      </c>
      <c r="P292" s="163">
        <v>1.052</v>
      </c>
      <c r="Q292" s="163">
        <v>1.0209999999999999</v>
      </c>
      <c r="R292" s="163">
        <v>1.0349999999999999</v>
      </c>
      <c r="S292" s="163">
        <v>1.0249999999999999</v>
      </c>
      <c r="T292" s="163">
        <v>1.02</v>
      </c>
      <c r="U292" s="163">
        <v>1.03</v>
      </c>
      <c r="V292" s="248">
        <f t="shared" si="13"/>
        <v>44196.544682885062</v>
      </c>
      <c r="W292" s="249">
        <v>1.2</v>
      </c>
      <c r="X292" s="250">
        <f t="shared" si="14"/>
        <v>53035.853619462076</v>
      </c>
      <c r="Y292" s="251">
        <f t="shared" si="15"/>
        <v>104.4012866524844</v>
      </c>
      <c r="BP292" s="166"/>
      <c r="BQ292" s="174" t="s">
        <v>3230</v>
      </c>
    </row>
    <row r="293" spans="1:69" s="122" customFormat="1" ht="67.5" x14ac:dyDescent="0.25">
      <c r="A293" s="242" t="s">
        <v>506</v>
      </c>
      <c r="B293" s="243" t="s">
        <v>1776</v>
      </c>
      <c r="C293" s="368" t="s">
        <v>3231</v>
      </c>
      <c r="D293" s="368"/>
      <c r="E293" s="368"/>
      <c r="F293" s="242" t="s">
        <v>437</v>
      </c>
      <c r="G293" s="295">
        <v>3800</v>
      </c>
      <c r="H293" s="171">
        <v>4.17</v>
      </c>
      <c r="I293" s="171"/>
      <c r="J293" s="171">
        <v>4.17</v>
      </c>
      <c r="K293" s="172" t="s">
        <v>42</v>
      </c>
      <c r="L293" s="171">
        <v>135641.76</v>
      </c>
      <c r="M293" s="171"/>
      <c r="N293" s="173"/>
      <c r="O293" s="171">
        <v>135641.76</v>
      </c>
      <c r="P293" s="163">
        <v>1.052</v>
      </c>
      <c r="Q293" s="163">
        <v>1.0209999999999999</v>
      </c>
      <c r="R293" s="163">
        <v>1.0349999999999999</v>
      </c>
      <c r="S293" s="163">
        <v>1.0249999999999999</v>
      </c>
      <c r="T293" s="163">
        <v>1.02</v>
      </c>
      <c r="U293" s="163">
        <v>1.03</v>
      </c>
      <c r="V293" s="248">
        <f t="shared" si="13"/>
        <v>162381.48539503591</v>
      </c>
      <c r="W293" s="249">
        <v>1.2</v>
      </c>
      <c r="X293" s="250">
        <f t="shared" si="14"/>
        <v>194857.78247404308</v>
      </c>
      <c r="Y293" s="251">
        <f t="shared" si="15"/>
        <v>51.278363808958709</v>
      </c>
      <c r="BP293" s="166"/>
      <c r="BQ293" s="174" t="s">
        <v>3231</v>
      </c>
    </row>
    <row r="294" spans="1:69" s="122" customFormat="1" ht="67.5" x14ac:dyDescent="0.25">
      <c r="A294" s="242" t="s">
        <v>508</v>
      </c>
      <c r="B294" s="243" t="s">
        <v>1778</v>
      </c>
      <c r="C294" s="368" t="s">
        <v>3232</v>
      </c>
      <c r="D294" s="368"/>
      <c r="E294" s="368"/>
      <c r="F294" s="242" t="s">
        <v>437</v>
      </c>
      <c r="G294" s="295">
        <v>3800</v>
      </c>
      <c r="H294" s="171">
        <v>1.17</v>
      </c>
      <c r="I294" s="171"/>
      <c r="J294" s="171">
        <v>1.17</v>
      </c>
      <c r="K294" s="172" t="s">
        <v>42</v>
      </c>
      <c r="L294" s="171">
        <v>38057.760000000002</v>
      </c>
      <c r="M294" s="171"/>
      <c r="N294" s="173"/>
      <c r="O294" s="171">
        <v>38057.760000000002</v>
      </c>
      <c r="P294" s="163">
        <v>1.052</v>
      </c>
      <c r="Q294" s="163">
        <v>1.0209999999999999</v>
      </c>
      <c r="R294" s="163">
        <v>1.0349999999999999</v>
      </c>
      <c r="S294" s="163">
        <v>1.0249999999999999</v>
      </c>
      <c r="T294" s="163">
        <v>1.02</v>
      </c>
      <c r="U294" s="163">
        <v>1.03</v>
      </c>
      <c r="V294" s="248">
        <f t="shared" si="13"/>
        <v>45560.272880621575</v>
      </c>
      <c r="W294" s="249">
        <v>1.2</v>
      </c>
      <c r="X294" s="250">
        <f t="shared" si="14"/>
        <v>54672.327456745887</v>
      </c>
      <c r="Y294" s="251">
        <f t="shared" si="15"/>
        <v>14.387454593880497</v>
      </c>
      <c r="BP294" s="166"/>
      <c r="BQ294" s="174" t="s">
        <v>3232</v>
      </c>
    </row>
    <row r="295" spans="1:69" s="122" customFormat="1" ht="67.5" x14ac:dyDescent="0.25">
      <c r="A295" s="242" t="s">
        <v>510</v>
      </c>
      <c r="B295" s="243" t="s">
        <v>1780</v>
      </c>
      <c r="C295" s="368" t="s">
        <v>3233</v>
      </c>
      <c r="D295" s="368"/>
      <c r="E295" s="368"/>
      <c r="F295" s="242" t="s">
        <v>437</v>
      </c>
      <c r="G295" s="295">
        <v>3800</v>
      </c>
      <c r="H295" s="171">
        <v>0.34</v>
      </c>
      <c r="I295" s="171"/>
      <c r="J295" s="171">
        <v>0.34</v>
      </c>
      <c r="K295" s="172" t="s">
        <v>42</v>
      </c>
      <c r="L295" s="171">
        <v>11059.52</v>
      </c>
      <c r="M295" s="171"/>
      <c r="N295" s="173"/>
      <c r="O295" s="171">
        <v>11059.52</v>
      </c>
      <c r="P295" s="163">
        <v>1.052</v>
      </c>
      <c r="Q295" s="163">
        <v>1.0209999999999999</v>
      </c>
      <c r="R295" s="163">
        <v>1.0349999999999999</v>
      </c>
      <c r="S295" s="163">
        <v>1.0249999999999999</v>
      </c>
      <c r="T295" s="163">
        <v>1.02</v>
      </c>
      <c r="U295" s="163">
        <v>1.03</v>
      </c>
      <c r="V295" s="248">
        <f t="shared" si="13"/>
        <v>13239.737418300287</v>
      </c>
      <c r="W295" s="249">
        <v>1.2</v>
      </c>
      <c r="X295" s="250">
        <f t="shared" si="14"/>
        <v>15887.684901960343</v>
      </c>
      <c r="Y295" s="251">
        <f t="shared" si="15"/>
        <v>4.1809697110421959</v>
      </c>
      <c r="BP295" s="166"/>
      <c r="BQ295" s="174" t="s">
        <v>3233</v>
      </c>
    </row>
    <row r="296" spans="1:69" s="122" customFormat="1" ht="67.5" x14ac:dyDescent="0.25">
      <c r="A296" s="242" t="s">
        <v>511</v>
      </c>
      <c r="B296" s="243" t="s">
        <v>1776</v>
      </c>
      <c r="C296" s="368" t="s">
        <v>3234</v>
      </c>
      <c r="D296" s="368"/>
      <c r="E296" s="368"/>
      <c r="F296" s="242" t="s">
        <v>437</v>
      </c>
      <c r="G296" s="295">
        <v>480</v>
      </c>
      <c r="H296" s="171">
        <v>318.12</v>
      </c>
      <c r="I296" s="171"/>
      <c r="J296" s="171">
        <v>318.12</v>
      </c>
      <c r="K296" s="172" t="s">
        <v>42</v>
      </c>
      <c r="L296" s="171">
        <v>1307091.46</v>
      </c>
      <c r="M296" s="171"/>
      <c r="N296" s="173"/>
      <c r="O296" s="171">
        <v>1307091.46</v>
      </c>
      <c r="P296" s="163">
        <v>1.052</v>
      </c>
      <c r="Q296" s="163">
        <v>1.0209999999999999</v>
      </c>
      <c r="R296" s="163">
        <v>1.0349999999999999</v>
      </c>
      <c r="S296" s="163">
        <v>1.0249999999999999</v>
      </c>
      <c r="T296" s="163">
        <v>1.02</v>
      </c>
      <c r="U296" s="163">
        <v>1.03</v>
      </c>
      <c r="V296" s="248">
        <f t="shared" si="13"/>
        <v>1564764.8100552966</v>
      </c>
      <c r="W296" s="249">
        <v>1.2</v>
      </c>
      <c r="X296" s="250">
        <f t="shared" si="14"/>
        <v>1877717.7720663559</v>
      </c>
      <c r="Y296" s="251">
        <f t="shared" si="15"/>
        <v>3911.9120251382415</v>
      </c>
      <c r="BP296" s="166"/>
      <c r="BQ296" s="174" t="s">
        <v>3234</v>
      </c>
    </row>
    <row r="297" spans="1:69" s="122" customFormat="1" ht="67.5" x14ac:dyDescent="0.25">
      <c r="A297" s="242" t="s">
        <v>515</v>
      </c>
      <c r="B297" s="243" t="s">
        <v>1778</v>
      </c>
      <c r="C297" s="368" t="s">
        <v>3235</v>
      </c>
      <c r="D297" s="368"/>
      <c r="E297" s="368"/>
      <c r="F297" s="242" t="s">
        <v>437</v>
      </c>
      <c r="G297" s="295">
        <v>480</v>
      </c>
      <c r="H297" s="171">
        <v>85.17</v>
      </c>
      <c r="I297" s="171"/>
      <c r="J297" s="171">
        <v>85.17</v>
      </c>
      <c r="K297" s="172" t="s">
        <v>42</v>
      </c>
      <c r="L297" s="171">
        <v>349946.5</v>
      </c>
      <c r="M297" s="171"/>
      <c r="N297" s="173"/>
      <c r="O297" s="171">
        <v>349946.5</v>
      </c>
      <c r="P297" s="163">
        <v>1.052</v>
      </c>
      <c r="Q297" s="163">
        <v>1.0209999999999999</v>
      </c>
      <c r="R297" s="163">
        <v>1.0349999999999999</v>
      </c>
      <c r="S297" s="163">
        <v>1.0249999999999999</v>
      </c>
      <c r="T297" s="163">
        <v>1.02</v>
      </c>
      <c r="U297" s="163">
        <v>1.03</v>
      </c>
      <c r="V297" s="248">
        <f t="shared" si="13"/>
        <v>418933.16983496759</v>
      </c>
      <c r="W297" s="249">
        <v>1.2</v>
      </c>
      <c r="X297" s="250">
        <f t="shared" si="14"/>
        <v>502719.80380196107</v>
      </c>
      <c r="Y297" s="251">
        <f t="shared" si="15"/>
        <v>1047.3329245874188</v>
      </c>
      <c r="BP297" s="166"/>
      <c r="BQ297" s="174" t="s">
        <v>3235</v>
      </c>
    </row>
    <row r="298" spans="1:69" s="122" customFormat="1" ht="67.5" hidden="1" x14ac:dyDescent="0.25">
      <c r="A298" s="167" t="s">
        <v>517</v>
      </c>
      <c r="B298" s="168" t="s">
        <v>3236</v>
      </c>
      <c r="C298" s="370" t="s">
        <v>3237</v>
      </c>
      <c r="D298" s="370"/>
      <c r="E298" s="370"/>
      <c r="F298" s="167" t="s">
        <v>174</v>
      </c>
      <c r="G298" s="282">
        <v>0.83</v>
      </c>
      <c r="H298" s="171" t="s">
        <v>3238</v>
      </c>
      <c r="I298" s="171" t="s">
        <v>421</v>
      </c>
      <c r="J298" s="171">
        <v>90.83</v>
      </c>
      <c r="K298" s="172" t="s">
        <v>42</v>
      </c>
      <c r="L298" s="171">
        <v>11180.67</v>
      </c>
      <c r="M298" s="171">
        <v>8911.84</v>
      </c>
      <c r="N298" s="173" t="s">
        <v>3239</v>
      </c>
      <c r="O298" s="171">
        <v>645.33000000000004</v>
      </c>
      <c r="P298" s="163">
        <v>1.052</v>
      </c>
      <c r="Q298" s="163">
        <v>1.0209999999999999</v>
      </c>
      <c r="R298" s="163">
        <v>1.0349999999999999</v>
      </c>
      <c r="S298" s="163">
        <v>1.0249999999999999</v>
      </c>
      <c r="T298" s="163">
        <v>1.02</v>
      </c>
      <c r="U298" s="163">
        <v>1.03</v>
      </c>
      <c r="V298" s="123">
        <f t="shared" si="13"/>
        <v>772.54706787923215</v>
      </c>
      <c r="W298" s="124">
        <v>1.2</v>
      </c>
      <c r="X298" s="125">
        <f t="shared" si="14"/>
        <v>927.05648145507848</v>
      </c>
      <c r="Y298" s="126">
        <f t="shared" si="15"/>
        <v>1116.9355198253959</v>
      </c>
      <c r="BP298" s="166"/>
      <c r="BQ298" s="174" t="s">
        <v>3237</v>
      </c>
    </row>
    <row r="299" spans="1:69" s="122" customFormat="1" ht="18.75" hidden="1" x14ac:dyDescent="0.25">
      <c r="A299" s="175"/>
      <c r="B299" s="176"/>
      <c r="C299" s="177" t="s">
        <v>3240</v>
      </c>
      <c r="D299" s="178"/>
      <c r="E299" s="178"/>
      <c r="F299" s="178"/>
      <c r="G299" s="179"/>
      <c r="H299" s="178"/>
      <c r="I299" s="178"/>
      <c r="J299" s="178"/>
      <c r="K299" s="178"/>
      <c r="L299" s="178"/>
      <c r="M299" s="178"/>
      <c r="N299" s="178"/>
      <c r="O299" s="180"/>
      <c r="P299" s="163"/>
      <c r="Q299" s="163"/>
      <c r="R299" s="163"/>
      <c r="S299" s="163"/>
      <c r="T299" s="163"/>
      <c r="U299" s="163"/>
      <c r="V299" s="123"/>
      <c r="W299" s="124"/>
      <c r="X299" s="125"/>
      <c r="Y299" s="126"/>
      <c r="BP299" s="166"/>
      <c r="BQ299" s="174"/>
    </row>
    <row r="300" spans="1:69" s="122" customFormat="1" ht="18.75" hidden="1" x14ac:dyDescent="0.25">
      <c r="A300" s="181"/>
      <c r="B300" s="182"/>
      <c r="C300" s="182"/>
      <c r="D300" s="182"/>
      <c r="E300" s="183" t="s">
        <v>3241</v>
      </c>
      <c r="F300" s="183"/>
      <c r="G300" s="283"/>
      <c r="H300" s="186"/>
      <c r="I300" s="140"/>
      <c r="J300" s="140"/>
      <c r="K300" s="140"/>
      <c r="L300" s="187">
        <v>8649.7000000000007</v>
      </c>
      <c r="M300" s="188"/>
      <c r="N300" s="188"/>
      <c r="O300" s="189"/>
      <c r="P300" s="163"/>
      <c r="Q300" s="163"/>
      <c r="R300" s="163"/>
      <c r="S300" s="163"/>
      <c r="T300" s="163"/>
      <c r="U300" s="163"/>
      <c r="V300" s="123"/>
      <c r="W300" s="124"/>
      <c r="X300" s="125"/>
      <c r="Y300" s="126"/>
      <c r="BP300" s="166"/>
      <c r="BQ300" s="174"/>
    </row>
    <row r="301" spans="1:69" s="122" customFormat="1" ht="18.75" hidden="1" x14ac:dyDescent="0.25">
      <c r="A301" s="181"/>
      <c r="B301" s="182"/>
      <c r="C301" s="182"/>
      <c r="D301" s="182"/>
      <c r="E301" s="183" t="s">
        <v>3242</v>
      </c>
      <c r="F301" s="183"/>
      <c r="G301" s="283"/>
      <c r="H301" s="186"/>
      <c r="I301" s="140"/>
      <c r="J301" s="140"/>
      <c r="K301" s="140"/>
      <c r="L301" s="187">
        <v>4547.78</v>
      </c>
      <c r="M301" s="188"/>
      <c r="N301" s="188"/>
      <c r="O301" s="189"/>
      <c r="P301" s="163"/>
      <c r="Q301" s="163"/>
      <c r="R301" s="163"/>
      <c r="S301" s="163"/>
      <c r="T301" s="163"/>
      <c r="U301" s="163"/>
      <c r="V301" s="123"/>
      <c r="W301" s="124"/>
      <c r="X301" s="125"/>
      <c r="Y301" s="126"/>
      <c r="BP301" s="166"/>
      <c r="BQ301" s="174"/>
    </row>
    <row r="302" spans="1:69" s="122" customFormat="1" ht="18.75" hidden="1" x14ac:dyDescent="0.25">
      <c r="A302" s="181"/>
      <c r="B302" s="182"/>
      <c r="C302" s="182"/>
      <c r="D302" s="182"/>
      <c r="E302" s="183" t="s">
        <v>47</v>
      </c>
      <c r="F302" s="183"/>
      <c r="G302" s="283"/>
      <c r="H302" s="186"/>
      <c r="I302" s="140"/>
      <c r="J302" s="140"/>
      <c r="K302" s="140"/>
      <c r="L302" s="187">
        <v>24378.15</v>
      </c>
      <c r="M302" s="188"/>
      <c r="N302" s="188"/>
      <c r="O302" s="189"/>
      <c r="P302" s="163"/>
      <c r="Q302" s="163"/>
      <c r="R302" s="163"/>
      <c r="S302" s="163"/>
      <c r="T302" s="163"/>
      <c r="U302" s="163"/>
      <c r="V302" s="123"/>
      <c r="W302" s="124"/>
      <c r="X302" s="125"/>
      <c r="Y302" s="126"/>
      <c r="BP302" s="166"/>
      <c r="BQ302" s="174"/>
    </row>
    <row r="303" spans="1:69" s="122" customFormat="1" ht="67.5" x14ac:dyDescent="0.25">
      <c r="A303" s="242" t="s">
        <v>522</v>
      </c>
      <c r="B303" s="243" t="s">
        <v>3243</v>
      </c>
      <c r="C303" s="368" t="s">
        <v>3244</v>
      </c>
      <c r="D303" s="368"/>
      <c r="E303" s="368"/>
      <c r="F303" s="242" t="s">
        <v>437</v>
      </c>
      <c r="G303" s="295">
        <v>83</v>
      </c>
      <c r="H303" s="171">
        <v>639.78</v>
      </c>
      <c r="I303" s="171"/>
      <c r="J303" s="171">
        <v>639.78</v>
      </c>
      <c r="K303" s="172" t="s">
        <v>42</v>
      </c>
      <c r="L303" s="171">
        <v>454550.89</v>
      </c>
      <c r="M303" s="171"/>
      <c r="N303" s="173"/>
      <c r="O303" s="171">
        <v>454550.89</v>
      </c>
      <c r="P303" s="163">
        <v>1.052</v>
      </c>
      <c r="Q303" s="163">
        <v>1.0209999999999999</v>
      </c>
      <c r="R303" s="163">
        <v>1.0349999999999999</v>
      </c>
      <c r="S303" s="163">
        <v>1.0249999999999999</v>
      </c>
      <c r="T303" s="163">
        <v>1.02</v>
      </c>
      <c r="U303" s="163">
        <v>1.03</v>
      </c>
      <c r="V303" s="248">
        <f t="shared" si="13"/>
        <v>544158.73626113043</v>
      </c>
      <c r="W303" s="249">
        <v>1.2</v>
      </c>
      <c r="X303" s="250">
        <f t="shared" si="14"/>
        <v>652990.48351335654</v>
      </c>
      <c r="Y303" s="251">
        <f t="shared" si="15"/>
        <v>7867.3552230524883</v>
      </c>
      <c r="BP303" s="166"/>
      <c r="BQ303" s="174" t="s">
        <v>3244</v>
      </c>
    </row>
    <row r="304" spans="1:69" s="122" customFormat="1" ht="67.5" x14ac:dyDescent="0.25">
      <c r="A304" s="242" t="s">
        <v>1785</v>
      </c>
      <c r="B304" s="243" t="s">
        <v>3245</v>
      </c>
      <c r="C304" s="368" t="s">
        <v>3246</v>
      </c>
      <c r="D304" s="368"/>
      <c r="E304" s="368"/>
      <c r="F304" s="242" t="s">
        <v>437</v>
      </c>
      <c r="G304" s="295">
        <v>166</v>
      </c>
      <c r="H304" s="171">
        <v>101.3</v>
      </c>
      <c r="I304" s="171"/>
      <c r="J304" s="171">
        <v>101.3</v>
      </c>
      <c r="K304" s="172" t="s">
        <v>42</v>
      </c>
      <c r="L304" s="171">
        <v>143943.25</v>
      </c>
      <c r="M304" s="171"/>
      <c r="N304" s="173"/>
      <c r="O304" s="171">
        <v>143943.25</v>
      </c>
      <c r="P304" s="163">
        <v>1.052</v>
      </c>
      <c r="Q304" s="163">
        <v>1.0209999999999999</v>
      </c>
      <c r="R304" s="163">
        <v>1.0349999999999999</v>
      </c>
      <c r="S304" s="163">
        <v>1.0249999999999999</v>
      </c>
      <c r="T304" s="163">
        <v>1.02</v>
      </c>
      <c r="U304" s="163">
        <v>1.03</v>
      </c>
      <c r="V304" s="248">
        <f t="shared" si="13"/>
        <v>172319.48883285647</v>
      </c>
      <c r="W304" s="249">
        <v>1.2</v>
      </c>
      <c r="X304" s="250">
        <f t="shared" si="14"/>
        <v>206783.38659942776</v>
      </c>
      <c r="Y304" s="251">
        <f t="shared" si="15"/>
        <v>1245.6830518037816</v>
      </c>
      <c r="BP304" s="166"/>
      <c r="BQ304" s="174" t="s">
        <v>3246</v>
      </c>
    </row>
    <row r="305" spans="1:69" s="122" customFormat="1" ht="67.5" x14ac:dyDescent="0.25">
      <c r="A305" s="242" t="s">
        <v>529</v>
      </c>
      <c r="B305" s="243" t="s">
        <v>1778</v>
      </c>
      <c r="C305" s="368" t="s">
        <v>3247</v>
      </c>
      <c r="D305" s="368"/>
      <c r="E305" s="368"/>
      <c r="F305" s="242" t="s">
        <v>437</v>
      </c>
      <c r="G305" s="295">
        <v>166</v>
      </c>
      <c r="H305" s="171">
        <v>92.59</v>
      </c>
      <c r="I305" s="171"/>
      <c r="J305" s="171">
        <v>92.59</v>
      </c>
      <c r="K305" s="172" t="s">
        <v>42</v>
      </c>
      <c r="L305" s="171">
        <v>131566.69</v>
      </c>
      <c r="M305" s="171"/>
      <c r="N305" s="173"/>
      <c r="O305" s="171">
        <v>131566.69</v>
      </c>
      <c r="P305" s="163">
        <v>1.052</v>
      </c>
      <c r="Q305" s="163">
        <v>1.0209999999999999</v>
      </c>
      <c r="R305" s="163">
        <v>1.0349999999999999</v>
      </c>
      <c r="S305" s="163">
        <v>1.0249999999999999</v>
      </c>
      <c r="T305" s="163">
        <v>1.02</v>
      </c>
      <c r="U305" s="163">
        <v>1.03</v>
      </c>
      <c r="V305" s="248">
        <f t="shared" si="13"/>
        <v>157503.07686001871</v>
      </c>
      <c r="W305" s="249">
        <v>1.2</v>
      </c>
      <c r="X305" s="250">
        <f t="shared" si="14"/>
        <v>189003.69223202244</v>
      </c>
      <c r="Y305" s="251">
        <f t="shared" si="15"/>
        <v>1138.5764592290509</v>
      </c>
      <c r="BP305" s="166"/>
      <c r="BQ305" s="174" t="s">
        <v>3247</v>
      </c>
    </row>
    <row r="306" spans="1:69" s="122" customFormat="1" ht="67.5" x14ac:dyDescent="0.25">
      <c r="A306" s="242" t="s">
        <v>531</v>
      </c>
      <c r="B306" s="243" t="s">
        <v>1801</v>
      </c>
      <c r="C306" s="368" t="s">
        <v>3248</v>
      </c>
      <c r="D306" s="368"/>
      <c r="E306" s="368"/>
      <c r="F306" s="242" t="s">
        <v>437</v>
      </c>
      <c r="G306" s="295">
        <v>166</v>
      </c>
      <c r="H306" s="171">
        <v>40.64</v>
      </c>
      <c r="I306" s="171"/>
      <c r="J306" s="171">
        <v>40.64</v>
      </c>
      <c r="K306" s="172" t="s">
        <v>42</v>
      </c>
      <c r="L306" s="171">
        <v>57747.81</v>
      </c>
      <c r="M306" s="171"/>
      <c r="N306" s="173"/>
      <c r="O306" s="171">
        <v>57747.81</v>
      </c>
      <c r="P306" s="163">
        <v>1.052</v>
      </c>
      <c r="Q306" s="163">
        <v>1.0209999999999999</v>
      </c>
      <c r="R306" s="163">
        <v>1.0349999999999999</v>
      </c>
      <c r="S306" s="163">
        <v>1.0249999999999999</v>
      </c>
      <c r="T306" s="163">
        <v>1.02</v>
      </c>
      <c r="U306" s="163">
        <v>1.03</v>
      </c>
      <c r="V306" s="248">
        <f t="shared" si="13"/>
        <v>69131.919005697855</v>
      </c>
      <c r="W306" s="249">
        <v>1.2</v>
      </c>
      <c r="X306" s="250">
        <f t="shared" si="14"/>
        <v>82958.302806837426</v>
      </c>
      <c r="Y306" s="251">
        <f t="shared" si="15"/>
        <v>499.74881208938206</v>
      </c>
      <c r="BP306" s="166"/>
      <c r="BQ306" s="174" t="s">
        <v>3248</v>
      </c>
    </row>
    <row r="307" spans="1:69" s="122" customFormat="1" ht="67.5" x14ac:dyDescent="0.25">
      <c r="A307" s="242" t="s">
        <v>533</v>
      </c>
      <c r="B307" s="243" t="s">
        <v>1778</v>
      </c>
      <c r="C307" s="368" t="s">
        <v>1822</v>
      </c>
      <c r="D307" s="368"/>
      <c r="E307" s="368"/>
      <c r="F307" s="242" t="s">
        <v>437</v>
      </c>
      <c r="G307" s="295">
        <v>166</v>
      </c>
      <c r="H307" s="171">
        <v>85.17</v>
      </c>
      <c r="I307" s="171"/>
      <c r="J307" s="171">
        <v>85.17</v>
      </c>
      <c r="K307" s="172" t="s">
        <v>42</v>
      </c>
      <c r="L307" s="171">
        <v>121023.16</v>
      </c>
      <c r="M307" s="171"/>
      <c r="N307" s="173"/>
      <c r="O307" s="171">
        <v>121023.16</v>
      </c>
      <c r="P307" s="163">
        <v>1.052</v>
      </c>
      <c r="Q307" s="163">
        <v>1.0209999999999999</v>
      </c>
      <c r="R307" s="163">
        <v>1.0349999999999999</v>
      </c>
      <c r="S307" s="163">
        <v>1.0249999999999999</v>
      </c>
      <c r="T307" s="163">
        <v>1.02</v>
      </c>
      <c r="U307" s="163">
        <v>1.03</v>
      </c>
      <c r="V307" s="248">
        <f t="shared" si="13"/>
        <v>144881.04908105798</v>
      </c>
      <c r="W307" s="249">
        <v>1.2</v>
      </c>
      <c r="X307" s="250">
        <f t="shared" si="14"/>
        <v>173857.25889726958</v>
      </c>
      <c r="Y307" s="251">
        <f t="shared" si="15"/>
        <v>1047.3328849233108</v>
      </c>
      <c r="Z307" s="220"/>
      <c r="BP307" s="166"/>
      <c r="BQ307" s="174" t="s">
        <v>1822</v>
      </c>
    </row>
    <row r="308" spans="1:69" s="122" customFormat="1" ht="67.5" x14ac:dyDescent="0.25">
      <c r="A308" s="242" t="s">
        <v>541</v>
      </c>
      <c r="B308" s="243" t="s">
        <v>3249</v>
      </c>
      <c r="C308" s="368" t="s">
        <v>1768</v>
      </c>
      <c r="D308" s="368"/>
      <c r="E308" s="368"/>
      <c r="F308" s="242" t="s">
        <v>437</v>
      </c>
      <c r="G308" s="295">
        <v>160</v>
      </c>
      <c r="H308" s="171">
        <v>977.82</v>
      </c>
      <c r="I308" s="171"/>
      <c r="J308" s="171">
        <v>977.82</v>
      </c>
      <c r="K308" s="172" t="s">
        <v>42</v>
      </c>
      <c r="L308" s="171">
        <v>1339222.27</v>
      </c>
      <c r="M308" s="171"/>
      <c r="N308" s="173"/>
      <c r="O308" s="171">
        <v>1339222.27</v>
      </c>
      <c r="P308" s="163">
        <v>1.052</v>
      </c>
      <c r="Q308" s="163">
        <v>1.0209999999999999</v>
      </c>
      <c r="R308" s="163">
        <v>1.0349999999999999</v>
      </c>
      <c r="S308" s="163">
        <v>1.0249999999999999</v>
      </c>
      <c r="T308" s="163">
        <v>1.02</v>
      </c>
      <c r="U308" s="163">
        <v>1.03</v>
      </c>
      <c r="V308" s="248">
        <f t="shared" si="13"/>
        <v>1603229.7242140751</v>
      </c>
      <c r="W308" s="249">
        <v>1.2</v>
      </c>
      <c r="X308" s="250">
        <f t="shared" si="14"/>
        <v>1923875.6690568901</v>
      </c>
      <c r="Y308" s="251">
        <f t="shared" si="15"/>
        <v>12024.222931605564</v>
      </c>
      <c r="Z308" s="220"/>
      <c r="BP308" s="166"/>
      <c r="BQ308" s="174" t="s">
        <v>1768</v>
      </c>
    </row>
    <row r="309" spans="1:69" s="122" customFormat="1" ht="67.5" hidden="1" x14ac:dyDescent="0.25">
      <c r="A309" s="167" t="s">
        <v>544</v>
      </c>
      <c r="B309" s="168" t="s">
        <v>1757</v>
      </c>
      <c r="C309" s="370" t="s">
        <v>1758</v>
      </c>
      <c r="D309" s="370"/>
      <c r="E309" s="370"/>
      <c r="F309" s="167" t="s">
        <v>238</v>
      </c>
      <c r="G309" s="285">
        <v>10.5</v>
      </c>
      <c r="H309" s="171" t="s">
        <v>1759</v>
      </c>
      <c r="I309" s="171" t="s">
        <v>1760</v>
      </c>
      <c r="J309" s="171">
        <v>603.04999999999995</v>
      </c>
      <c r="K309" s="172" t="s">
        <v>42</v>
      </c>
      <c r="L309" s="171">
        <v>212949.15</v>
      </c>
      <c r="M309" s="171">
        <v>134653.74</v>
      </c>
      <c r="N309" s="173" t="s">
        <v>3250</v>
      </c>
      <c r="O309" s="171">
        <v>54202.13</v>
      </c>
      <c r="P309" s="163">
        <v>1.052</v>
      </c>
      <c r="Q309" s="163">
        <v>1.0209999999999999</v>
      </c>
      <c r="R309" s="163">
        <v>1.0349999999999999</v>
      </c>
      <c r="S309" s="163">
        <v>1.0249999999999999</v>
      </c>
      <c r="T309" s="163">
        <v>1.02</v>
      </c>
      <c r="U309" s="163">
        <v>1.03</v>
      </c>
      <c r="V309" s="123">
        <f t="shared" si="13"/>
        <v>64887.261717739697</v>
      </c>
      <c r="W309" s="124">
        <v>1.2</v>
      </c>
      <c r="X309" s="125">
        <f t="shared" si="14"/>
        <v>77864.714061287639</v>
      </c>
      <c r="Y309" s="126">
        <f t="shared" si="15"/>
        <v>7415.6870534559657</v>
      </c>
      <c r="Z309" s="220"/>
      <c r="BP309" s="166"/>
      <c r="BQ309" s="174" t="s">
        <v>1758</v>
      </c>
    </row>
    <row r="310" spans="1:69" s="122" customFormat="1" ht="18.75" hidden="1" x14ac:dyDescent="0.25">
      <c r="A310" s="175"/>
      <c r="B310" s="176"/>
      <c r="C310" s="177" t="s">
        <v>3251</v>
      </c>
      <c r="D310" s="178"/>
      <c r="E310" s="178"/>
      <c r="F310" s="178"/>
      <c r="G310" s="179"/>
      <c r="H310" s="178"/>
      <c r="I310" s="178"/>
      <c r="J310" s="178"/>
      <c r="K310" s="178"/>
      <c r="L310" s="178"/>
      <c r="M310" s="178"/>
      <c r="N310" s="178"/>
      <c r="O310" s="180"/>
      <c r="P310" s="163"/>
      <c r="Q310" s="163"/>
      <c r="R310" s="163"/>
      <c r="S310" s="163"/>
      <c r="T310" s="163"/>
      <c r="U310" s="163"/>
      <c r="V310" s="123"/>
      <c r="W310" s="124"/>
      <c r="X310" s="125"/>
      <c r="Y310" s="126"/>
      <c r="Z310" s="220"/>
      <c r="BP310" s="166"/>
      <c r="BQ310" s="174"/>
    </row>
    <row r="311" spans="1:69" s="122" customFormat="1" ht="18.75" hidden="1" x14ac:dyDescent="0.25">
      <c r="A311" s="181"/>
      <c r="B311" s="182"/>
      <c r="C311" s="182"/>
      <c r="D311" s="182"/>
      <c r="E311" s="183" t="s">
        <v>3252</v>
      </c>
      <c r="F311" s="183"/>
      <c r="G311" s="283"/>
      <c r="H311" s="186"/>
      <c r="I311" s="140"/>
      <c r="J311" s="140"/>
      <c r="K311" s="140"/>
      <c r="L311" s="187">
        <v>131780.51</v>
      </c>
      <c r="M311" s="188"/>
      <c r="N311" s="188"/>
      <c r="O311" s="189"/>
      <c r="P311" s="163"/>
      <c r="Q311" s="163"/>
      <c r="R311" s="163"/>
      <c r="S311" s="163"/>
      <c r="T311" s="163"/>
      <c r="U311" s="163"/>
      <c r="V311" s="123"/>
      <c r="W311" s="124"/>
      <c r="X311" s="125"/>
      <c r="Y311" s="126"/>
      <c r="Z311" s="220"/>
      <c r="BP311" s="166"/>
      <c r="BQ311" s="174"/>
    </row>
    <row r="312" spans="1:69" s="122" customFormat="1" ht="18.75" hidden="1" x14ac:dyDescent="0.25">
      <c r="A312" s="181"/>
      <c r="B312" s="182"/>
      <c r="C312" s="182"/>
      <c r="D312" s="182"/>
      <c r="E312" s="183" t="s">
        <v>3253</v>
      </c>
      <c r="F312" s="183"/>
      <c r="G312" s="283"/>
      <c r="H312" s="186"/>
      <c r="I312" s="140"/>
      <c r="J312" s="140"/>
      <c r="K312" s="140"/>
      <c r="L312" s="187">
        <v>69286.66</v>
      </c>
      <c r="M312" s="188"/>
      <c r="N312" s="188"/>
      <c r="O312" s="189"/>
      <c r="P312" s="163"/>
      <c r="Q312" s="163"/>
      <c r="R312" s="163"/>
      <c r="S312" s="163"/>
      <c r="T312" s="163"/>
      <c r="U312" s="163"/>
      <c r="V312" s="123"/>
      <c r="W312" s="124"/>
      <c r="X312" s="125"/>
      <c r="Y312" s="126"/>
      <c r="Z312" s="220"/>
      <c r="BP312" s="166"/>
      <c r="BQ312" s="174"/>
    </row>
    <row r="313" spans="1:69" s="122" customFormat="1" ht="18.75" hidden="1" x14ac:dyDescent="0.25">
      <c r="A313" s="181"/>
      <c r="B313" s="182"/>
      <c r="C313" s="182"/>
      <c r="D313" s="182"/>
      <c r="E313" s="183" t="s">
        <v>47</v>
      </c>
      <c r="F313" s="183"/>
      <c r="G313" s="283"/>
      <c r="H313" s="186"/>
      <c r="I313" s="140"/>
      <c r="J313" s="140"/>
      <c r="K313" s="140"/>
      <c r="L313" s="187">
        <v>414016.32</v>
      </c>
      <c r="M313" s="188"/>
      <c r="N313" s="188"/>
      <c r="O313" s="189"/>
      <c r="P313" s="163"/>
      <c r="Q313" s="163"/>
      <c r="R313" s="163"/>
      <c r="S313" s="163"/>
      <c r="T313" s="163"/>
      <c r="U313" s="163"/>
      <c r="V313" s="123"/>
      <c r="W313" s="124"/>
      <c r="X313" s="125"/>
      <c r="Y313" s="126"/>
      <c r="Z313" s="220"/>
      <c r="BP313" s="166"/>
      <c r="BQ313" s="174"/>
    </row>
    <row r="314" spans="1:69" s="122" customFormat="1" ht="67.5" x14ac:dyDescent="0.25">
      <c r="A314" s="242" t="s">
        <v>546</v>
      </c>
      <c r="B314" s="243" t="s">
        <v>2281</v>
      </c>
      <c r="C314" s="368" t="s">
        <v>3254</v>
      </c>
      <c r="D314" s="368"/>
      <c r="E314" s="368"/>
      <c r="F314" s="242" t="s">
        <v>265</v>
      </c>
      <c r="G314" s="297">
        <v>1081.5</v>
      </c>
      <c r="H314" s="171">
        <v>521.41999999999996</v>
      </c>
      <c r="I314" s="171"/>
      <c r="J314" s="171">
        <v>521.41999999999996</v>
      </c>
      <c r="K314" s="172" t="s">
        <v>42</v>
      </c>
      <c r="L314" s="171">
        <v>4827118.6500000004</v>
      </c>
      <c r="M314" s="171"/>
      <c r="N314" s="173"/>
      <c r="O314" s="171">
        <v>4827118.6500000004</v>
      </c>
      <c r="P314" s="163">
        <v>1.052</v>
      </c>
      <c r="Q314" s="163">
        <v>1.0209999999999999</v>
      </c>
      <c r="R314" s="163">
        <v>1.0349999999999999</v>
      </c>
      <c r="S314" s="163">
        <v>1.0249999999999999</v>
      </c>
      <c r="T314" s="163">
        <v>1.02</v>
      </c>
      <c r="U314" s="163">
        <v>1.03</v>
      </c>
      <c r="V314" s="248">
        <f t="shared" si="13"/>
        <v>5778712.2237656033</v>
      </c>
      <c r="W314" s="249">
        <v>1.2</v>
      </c>
      <c r="X314" s="250">
        <f t="shared" si="14"/>
        <v>6934454.6685187239</v>
      </c>
      <c r="Y314" s="251">
        <f t="shared" si="15"/>
        <v>6411.885962569324</v>
      </c>
      <c r="Z314" s="220"/>
      <c r="BP314" s="166"/>
      <c r="BQ314" s="174" t="s">
        <v>3254</v>
      </c>
    </row>
    <row r="315" spans="1:69" s="122" customFormat="1" ht="18.75" hidden="1" x14ac:dyDescent="0.25">
      <c r="A315" s="175"/>
      <c r="B315" s="176"/>
      <c r="C315" s="177" t="s">
        <v>3255</v>
      </c>
      <c r="D315" s="178"/>
      <c r="E315" s="178"/>
      <c r="F315" s="178"/>
      <c r="G315" s="179"/>
      <c r="H315" s="178"/>
      <c r="I315" s="178"/>
      <c r="J315" s="178"/>
      <c r="K315" s="178"/>
      <c r="L315" s="178"/>
      <c r="M315" s="178"/>
      <c r="N315" s="178"/>
      <c r="O315" s="180"/>
      <c r="P315" s="163"/>
      <c r="Q315" s="163"/>
      <c r="R315" s="163"/>
      <c r="S315" s="163"/>
      <c r="T315" s="163"/>
      <c r="U315" s="163"/>
      <c r="V315" s="123"/>
      <c r="W315" s="124"/>
      <c r="X315" s="125"/>
      <c r="Y315" s="126"/>
      <c r="Z315" s="291"/>
      <c r="BP315" s="166"/>
      <c r="BQ315" s="174"/>
    </row>
    <row r="316" spans="1:69" s="122" customFormat="1" ht="67.5" x14ac:dyDescent="0.25">
      <c r="A316" s="242" t="s">
        <v>554</v>
      </c>
      <c r="B316" s="243" t="s">
        <v>3256</v>
      </c>
      <c r="C316" s="368" t="s">
        <v>3257</v>
      </c>
      <c r="D316" s="368"/>
      <c r="E316" s="368"/>
      <c r="F316" s="242" t="s">
        <v>437</v>
      </c>
      <c r="G316" s="295">
        <v>1500</v>
      </c>
      <c r="H316" s="171">
        <v>1.56</v>
      </c>
      <c r="I316" s="171"/>
      <c r="J316" s="171">
        <v>1.56</v>
      </c>
      <c r="K316" s="172" t="s">
        <v>42</v>
      </c>
      <c r="L316" s="171">
        <v>20030.400000000001</v>
      </c>
      <c r="M316" s="171"/>
      <c r="N316" s="173"/>
      <c r="O316" s="171">
        <v>20030.400000000001</v>
      </c>
      <c r="P316" s="163">
        <v>1.052</v>
      </c>
      <c r="Q316" s="163">
        <v>1.0209999999999999</v>
      </c>
      <c r="R316" s="163">
        <v>1.0349999999999999</v>
      </c>
      <c r="S316" s="163">
        <v>1.0249999999999999</v>
      </c>
      <c r="T316" s="163">
        <v>1.02</v>
      </c>
      <c r="U316" s="163">
        <v>1.03</v>
      </c>
      <c r="V316" s="248">
        <f t="shared" si="13"/>
        <v>23979.090989800832</v>
      </c>
      <c r="W316" s="249">
        <v>1.2</v>
      </c>
      <c r="X316" s="250">
        <f t="shared" si="14"/>
        <v>28774.909187760997</v>
      </c>
      <c r="Y316" s="251">
        <f t="shared" si="15"/>
        <v>19.183272791840665</v>
      </c>
      <c r="Z316" s="292"/>
      <c r="BP316" s="166"/>
      <c r="BQ316" s="174" t="s">
        <v>3257</v>
      </c>
    </row>
    <row r="317" spans="1:69" s="122" customFormat="1" ht="18.75" hidden="1" x14ac:dyDescent="0.25">
      <c r="A317" s="175"/>
      <c r="B317" s="176"/>
      <c r="C317" s="177" t="s">
        <v>2832</v>
      </c>
      <c r="D317" s="178"/>
      <c r="E317" s="178"/>
      <c r="F317" s="178"/>
      <c r="G317" s="179"/>
      <c r="H317" s="178"/>
      <c r="I317" s="178"/>
      <c r="J317" s="178"/>
      <c r="K317" s="178"/>
      <c r="L317" s="178"/>
      <c r="M317" s="178"/>
      <c r="N317" s="178"/>
      <c r="O317" s="180"/>
      <c r="P317" s="163"/>
      <c r="Q317" s="163"/>
      <c r="R317" s="163"/>
      <c r="S317" s="163"/>
      <c r="T317" s="163"/>
      <c r="U317" s="163"/>
      <c r="V317" s="123"/>
      <c r="W317" s="124"/>
      <c r="X317" s="125"/>
      <c r="Y317" s="126"/>
      <c r="Z317" s="291"/>
      <c r="BP317" s="166"/>
      <c r="BQ317" s="174"/>
    </row>
    <row r="318" spans="1:69" s="122" customFormat="1" ht="67.5" x14ac:dyDescent="0.25">
      <c r="A318" s="242" t="s">
        <v>556</v>
      </c>
      <c r="B318" s="243" t="s">
        <v>1911</v>
      </c>
      <c r="C318" s="368" t="s">
        <v>2779</v>
      </c>
      <c r="D318" s="368"/>
      <c r="E318" s="368"/>
      <c r="F318" s="242" t="s">
        <v>437</v>
      </c>
      <c r="G318" s="295">
        <v>570</v>
      </c>
      <c r="H318" s="171">
        <v>2.96</v>
      </c>
      <c r="I318" s="171"/>
      <c r="J318" s="171">
        <v>2.96</v>
      </c>
      <c r="K318" s="172" t="s">
        <v>42</v>
      </c>
      <c r="L318" s="171">
        <v>14442.43</v>
      </c>
      <c r="M318" s="171"/>
      <c r="N318" s="173"/>
      <c r="O318" s="171">
        <v>14442.43</v>
      </c>
      <c r="P318" s="163">
        <v>1.052</v>
      </c>
      <c r="Q318" s="163">
        <v>1.0209999999999999</v>
      </c>
      <c r="R318" s="163">
        <v>1.0349999999999999</v>
      </c>
      <c r="S318" s="163">
        <v>1.0249999999999999</v>
      </c>
      <c r="T318" s="163">
        <v>1.02</v>
      </c>
      <c r="U318" s="163">
        <v>1.03</v>
      </c>
      <c r="V318" s="248">
        <f t="shared" si="13"/>
        <v>17289.537057863512</v>
      </c>
      <c r="W318" s="249">
        <v>1.2</v>
      </c>
      <c r="X318" s="250">
        <f t="shared" si="14"/>
        <v>20747.444469436214</v>
      </c>
      <c r="Y318" s="251">
        <f t="shared" si="15"/>
        <v>36.399025384975815</v>
      </c>
      <c r="BP318" s="166"/>
      <c r="BQ318" s="174" t="s">
        <v>2779</v>
      </c>
    </row>
    <row r="319" spans="1:69" s="122" customFormat="1" ht="67.5" x14ac:dyDescent="0.25">
      <c r="A319" s="242" t="s">
        <v>558</v>
      </c>
      <c r="B319" s="243" t="s">
        <v>1741</v>
      </c>
      <c r="C319" s="368" t="s">
        <v>2210</v>
      </c>
      <c r="D319" s="368"/>
      <c r="E319" s="368"/>
      <c r="F319" s="242" t="s">
        <v>437</v>
      </c>
      <c r="G319" s="295">
        <v>1140</v>
      </c>
      <c r="H319" s="171">
        <v>1.67</v>
      </c>
      <c r="I319" s="171"/>
      <c r="J319" s="171">
        <v>1.67</v>
      </c>
      <c r="K319" s="172" t="s">
        <v>42</v>
      </c>
      <c r="L319" s="171">
        <v>16296.53</v>
      </c>
      <c r="M319" s="171"/>
      <c r="N319" s="173"/>
      <c r="O319" s="171">
        <v>16296.53</v>
      </c>
      <c r="P319" s="163">
        <v>1.052</v>
      </c>
      <c r="Q319" s="163">
        <v>1.0209999999999999</v>
      </c>
      <c r="R319" s="163">
        <v>1.0349999999999999</v>
      </c>
      <c r="S319" s="163">
        <v>1.0249999999999999</v>
      </c>
      <c r="T319" s="163">
        <v>1.02</v>
      </c>
      <c r="U319" s="163">
        <v>1.03</v>
      </c>
      <c r="V319" s="248">
        <f t="shared" si="13"/>
        <v>19509.144884176996</v>
      </c>
      <c r="W319" s="249">
        <v>1.2</v>
      </c>
      <c r="X319" s="250">
        <f t="shared" si="14"/>
        <v>23410.973861012393</v>
      </c>
      <c r="Y319" s="251">
        <f t="shared" si="15"/>
        <v>20.535941983344205</v>
      </c>
      <c r="Z319" s="292"/>
      <c r="BP319" s="166"/>
      <c r="BQ319" s="174" t="s">
        <v>2210</v>
      </c>
    </row>
    <row r="320" spans="1:69" s="122" customFormat="1" ht="67.5" x14ac:dyDescent="0.25">
      <c r="A320" s="242" t="s">
        <v>567</v>
      </c>
      <c r="B320" s="243" t="s">
        <v>1743</v>
      </c>
      <c r="C320" s="368" t="s">
        <v>3258</v>
      </c>
      <c r="D320" s="368"/>
      <c r="E320" s="368"/>
      <c r="F320" s="242" t="s">
        <v>437</v>
      </c>
      <c r="G320" s="295">
        <v>980</v>
      </c>
      <c r="H320" s="171">
        <v>76.05</v>
      </c>
      <c r="I320" s="171"/>
      <c r="J320" s="171">
        <v>76.05</v>
      </c>
      <c r="K320" s="172" t="s">
        <v>42</v>
      </c>
      <c r="L320" s="171">
        <v>637968.24</v>
      </c>
      <c r="M320" s="171"/>
      <c r="N320" s="173"/>
      <c r="O320" s="171">
        <v>637968.24</v>
      </c>
      <c r="P320" s="163">
        <v>1.052</v>
      </c>
      <c r="Q320" s="163">
        <v>1.0209999999999999</v>
      </c>
      <c r="R320" s="163">
        <v>1.0349999999999999</v>
      </c>
      <c r="S320" s="163">
        <v>1.0249999999999999</v>
      </c>
      <c r="T320" s="163">
        <v>1.02</v>
      </c>
      <c r="U320" s="163">
        <v>1.03</v>
      </c>
      <c r="V320" s="248">
        <f t="shared" si="13"/>
        <v>763734.04802515649</v>
      </c>
      <c r="W320" s="249">
        <v>1.2</v>
      </c>
      <c r="X320" s="250">
        <f t="shared" si="14"/>
        <v>916480.85763018776</v>
      </c>
      <c r="Y320" s="251">
        <f t="shared" si="15"/>
        <v>935.18454860223244</v>
      </c>
      <c r="Z320" s="291"/>
      <c r="BP320" s="166"/>
      <c r="BQ320" s="174" t="s">
        <v>3258</v>
      </c>
    </row>
    <row r="321" spans="1:69" s="122" customFormat="1" ht="67.5" x14ac:dyDescent="0.25">
      <c r="A321" s="242" t="s">
        <v>569</v>
      </c>
      <c r="B321" s="243" t="s">
        <v>1737</v>
      </c>
      <c r="C321" s="368" t="s">
        <v>3259</v>
      </c>
      <c r="D321" s="368"/>
      <c r="E321" s="368"/>
      <c r="F321" s="242" t="s">
        <v>437</v>
      </c>
      <c r="G321" s="295">
        <v>980</v>
      </c>
      <c r="H321" s="171">
        <v>213.89</v>
      </c>
      <c r="I321" s="171"/>
      <c r="J321" s="171">
        <v>213.89</v>
      </c>
      <c r="K321" s="172" t="s">
        <v>42</v>
      </c>
      <c r="L321" s="171">
        <v>1794280.43</v>
      </c>
      <c r="M321" s="171"/>
      <c r="N321" s="173"/>
      <c r="O321" s="171">
        <v>1794280.43</v>
      </c>
      <c r="P321" s="163">
        <v>1.052</v>
      </c>
      <c r="Q321" s="163">
        <v>1.0209999999999999</v>
      </c>
      <c r="R321" s="163">
        <v>1.0349999999999999</v>
      </c>
      <c r="S321" s="163">
        <v>1.0249999999999999</v>
      </c>
      <c r="T321" s="163">
        <v>1.02</v>
      </c>
      <c r="U321" s="163">
        <v>1.03</v>
      </c>
      <c r="V321" s="248">
        <f t="shared" si="13"/>
        <v>2147995.7310981788</v>
      </c>
      <c r="W321" s="249">
        <v>1.2</v>
      </c>
      <c r="X321" s="250">
        <f t="shared" si="14"/>
        <v>2577594.8773178146</v>
      </c>
      <c r="Y321" s="251">
        <f t="shared" si="15"/>
        <v>2630.1988544059332</v>
      </c>
      <c r="BP321" s="166"/>
      <c r="BQ321" s="174" t="s">
        <v>3259</v>
      </c>
    </row>
    <row r="322" spans="1:69" s="122" customFormat="1" ht="67.5" x14ac:dyDescent="0.25">
      <c r="A322" s="242" t="s">
        <v>1808</v>
      </c>
      <c r="B322" s="243" t="s">
        <v>3260</v>
      </c>
      <c r="C322" s="368" t="s">
        <v>2839</v>
      </c>
      <c r="D322" s="368"/>
      <c r="E322" s="368"/>
      <c r="F322" s="242" t="s">
        <v>437</v>
      </c>
      <c r="G322" s="295">
        <v>980</v>
      </c>
      <c r="H322" s="171">
        <v>77.03</v>
      </c>
      <c r="I322" s="171"/>
      <c r="J322" s="171">
        <v>77.03</v>
      </c>
      <c r="K322" s="172" t="s">
        <v>42</v>
      </c>
      <c r="L322" s="171">
        <v>646189.26</v>
      </c>
      <c r="M322" s="171"/>
      <c r="N322" s="173"/>
      <c r="O322" s="171">
        <v>646189.26</v>
      </c>
      <c r="P322" s="163">
        <v>1.052</v>
      </c>
      <c r="Q322" s="163">
        <v>1.0209999999999999</v>
      </c>
      <c r="R322" s="163">
        <v>1.0349999999999999</v>
      </c>
      <c r="S322" s="163">
        <v>1.0249999999999999</v>
      </c>
      <c r="T322" s="163">
        <v>1.02</v>
      </c>
      <c r="U322" s="163">
        <v>1.03</v>
      </c>
      <c r="V322" s="248">
        <f t="shared" si="13"/>
        <v>773575.71801721724</v>
      </c>
      <c r="W322" s="249">
        <v>1.2</v>
      </c>
      <c r="X322" s="250">
        <f t="shared" si="14"/>
        <v>928290.86162066064</v>
      </c>
      <c r="Y322" s="251">
        <f t="shared" si="15"/>
        <v>947.23557308230681</v>
      </c>
      <c r="Z322" s="213"/>
      <c r="BP322" s="166"/>
      <c r="BQ322" s="174" t="s">
        <v>2839</v>
      </c>
    </row>
    <row r="323" spans="1:69" s="122" customFormat="1" ht="67.5" x14ac:dyDescent="0.25">
      <c r="A323" s="242" t="s">
        <v>577</v>
      </c>
      <c r="B323" s="243" t="s">
        <v>3260</v>
      </c>
      <c r="C323" s="368" t="s">
        <v>3261</v>
      </c>
      <c r="D323" s="368"/>
      <c r="E323" s="368"/>
      <c r="F323" s="242" t="s">
        <v>437</v>
      </c>
      <c r="G323" s="295">
        <v>1960</v>
      </c>
      <c r="H323" s="171">
        <v>14.42</v>
      </c>
      <c r="I323" s="171"/>
      <c r="J323" s="171">
        <v>14.42</v>
      </c>
      <c r="K323" s="172" t="s">
        <v>42</v>
      </c>
      <c r="L323" s="171">
        <v>241932.99</v>
      </c>
      <c r="M323" s="171"/>
      <c r="N323" s="173"/>
      <c r="O323" s="171">
        <v>241932.99</v>
      </c>
      <c r="P323" s="163">
        <v>1.052</v>
      </c>
      <c r="Q323" s="163">
        <v>1.0209999999999999</v>
      </c>
      <c r="R323" s="163">
        <v>1.0349999999999999</v>
      </c>
      <c r="S323" s="163">
        <v>1.0249999999999999</v>
      </c>
      <c r="T323" s="163">
        <v>1.02</v>
      </c>
      <c r="U323" s="163">
        <v>1.03</v>
      </c>
      <c r="V323" s="248">
        <f t="shared" si="13"/>
        <v>289626.42686339637</v>
      </c>
      <c r="W323" s="249">
        <v>1.2</v>
      </c>
      <c r="X323" s="250">
        <f t="shared" si="14"/>
        <v>347551.7122360756</v>
      </c>
      <c r="Y323" s="251">
        <f t="shared" si="15"/>
        <v>177.32230216126305</v>
      </c>
      <c r="Z323" s="213"/>
      <c r="BP323" s="166"/>
      <c r="BQ323" s="174" t="s">
        <v>3261</v>
      </c>
    </row>
    <row r="324" spans="1:69" s="122" customFormat="1" ht="67.5" x14ac:dyDescent="0.25">
      <c r="A324" s="242" t="s">
        <v>1812</v>
      </c>
      <c r="B324" s="243" t="s">
        <v>3260</v>
      </c>
      <c r="C324" s="368" t="s">
        <v>3262</v>
      </c>
      <c r="D324" s="368"/>
      <c r="E324" s="368"/>
      <c r="F324" s="242" t="s">
        <v>437</v>
      </c>
      <c r="G324" s="295">
        <v>1960</v>
      </c>
      <c r="H324" s="171">
        <v>9.6199999999999992</v>
      </c>
      <c r="I324" s="171"/>
      <c r="J324" s="171">
        <v>9.6199999999999992</v>
      </c>
      <c r="K324" s="172" t="s">
        <v>42</v>
      </c>
      <c r="L324" s="171">
        <v>161400.51</v>
      </c>
      <c r="M324" s="171"/>
      <c r="N324" s="173"/>
      <c r="O324" s="171">
        <v>161400.51</v>
      </c>
      <c r="P324" s="163">
        <v>1.052</v>
      </c>
      <c r="Q324" s="163">
        <v>1.0209999999999999</v>
      </c>
      <c r="R324" s="163">
        <v>1.0349999999999999</v>
      </c>
      <c r="S324" s="163">
        <v>1.0249999999999999</v>
      </c>
      <c r="T324" s="163">
        <v>1.02</v>
      </c>
      <c r="U324" s="163">
        <v>1.03</v>
      </c>
      <c r="V324" s="248">
        <f t="shared" si="13"/>
        <v>193218.18411465865</v>
      </c>
      <c r="W324" s="249">
        <v>1.2</v>
      </c>
      <c r="X324" s="250">
        <f t="shared" si="14"/>
        <v>231861.82093759038</v>
      </c>
      <c r="Y324" s="251">
        <f t="shared" si="15"/>
        <v>118.29684741713795</v>
      </c>
      <c r="Z324" s="213"/>
      <c r="BP324" s="166"/>
      <c r="BQ324" s="174" t="s">
        <v>3262</v>
      </c>
    </row>
    <row r="325" spans="1:69" s="122" customFormat="1" ht="67.5" x14ac:dyDescent="0.25">
      <c r="A325" s="242" t="s">
        <v>588</v>
      </c>
      <c r="B325" s="243" t="s">
        <v>1778</v>
      </c>
      <c r="C325" s="368" t="s">
        <v>1884</v>
      </c>
      <c r="D325" s="368"/>
      <c r="E325" s="368"/>
      <c r="F325" s="242" t="s">
        <v>437</v>
      </c>
      <c r="G325" s="295">
        <v>1960</v>
      </c>
      <c r="H325" s="171">
        <v>1.17</v>
      </c>
      <c r="I325" s="171"/>
      <c r="J325" s="171">
        <v>1.17</v>
      </c>
      <c r="K325" s="172" t="s">
        <v>42</v>
      </c>
      <c r="L325" s="171">
        <v>19629.79</v>
      </c>
      <c r="M325" s="171"/>
      <c r="N325" s="173"/>
      <c r="O325" s="171">
        <v>19629.79</v>
      </c>
      <c r="P325" s="163">
        <v>1.052</v>
      </c>
      <c r="Q325" s="163">
        <v>1.0209999999999999</v>
      </c>
      <c r="R325" s="163">
        <v>1.0349999999999999</v>
      </c>
      <c r="S325" s="163">
        <v>1.0249999999999999</v>
      </c>
      <c r="T325" s="163">
        <v>1.02</v>
      </c>
      <c r="U325" s="163">
        <v>1.03</v>
      </c>
      <c r="V325" s="248">
        <f t="shared" si="13"/>
        <v>23499.506775735004</v>
      </c>
      <c r="W325" s="249">
        <v>1.2</v>
      </c>
      <c r="X325" s="250">
        <f t="shared" si="14"/>
        <v>28199.408130882006</v>
      </c>
      <c r="Y325" s="251">
        <f t="shared" si="15"/>
        <v>14.387453128001024</v>
      </c>
      <c r="Z325" s="213"/>
      <c r="BP325" s="166"/>
      <c r="BQ325" s="174" t="s">
        <v>1884</v>
      </c>
    </row>
    <row r="326" spans="1:69" s="122" customFormat="1" ht="67.5" hidden="1" x14ac:dyDescent="0.25">
      <c r="A326" s="167" t="s">
        <v>1815</v>
      </c>
      <c r="B326" s="168" t="s">
        <v>870</v>
      </c>
      <c r="C326" s="370" t="s">
        <v>871</v>
      </c>
      <c r="D326" s="370"/>
      <c r="E326" s="370"/>
      <c r="F326" s="167" t="s">
        <v>238</v>
      </c>
      <c r="G326" s="285">
        <v>0.9</v>
      </c>
      <c r="H326" s="171" t="s">
        <v>872</v>
      </c>
      <c r="I326" s="171" t="s">
        <v>873</v>
      </c>
      <c r="J326" s="171">
        <v>348.62</v>
      </c>
      <c r="K326" s="172" t="s">
        <v>42</v>
      </c>
      <c r="L326" s="171">
        <v>15435.96</v>
      </c>
      <c r="M326" s="171">
        <v>11009.62</v>
      </c>
      <c r="N326" s="173" t="s">
        <v>3263</v>
      </c>
      <c r="O326" s="171">
        <v>2685.77</v>
      </c>
      <c r="P326" s="163">
        <v>1.052</v>
      </c>
      <c r="Q326" s="163">
        <v>1.0209999999999999</v>
      </c>
      <c r="R326" s="163">
        <v>1.0349999999999999</v>
      </c>
      <c r="S326" s="163">
        <v>1.0249999999999999</v>
      </c>
      <c r="T326" s="163">
        <v>1.02</v>
      </c>
      <c r="U326" s="163">
        <v>1.03</v>
      </c>
      <c r="V326" s="123">
        <f t="shared" si="13"/>
        <v>3215.229012285195</v>
      </c>
      <c r="W326" s="124">
        <v>1.2</v>
      </c>
      <c r="X326" s="125">
        <f t="shared" si="14"/>
        <v>3858.274814742234</v>
      </c>
      <c r="Y326" s="126">
        <f t="shared" si="15"/>
        <v>4286.9720163802594</v>
      </c>
      <c r="Z326" s="213"/>
      <c r="BP326" s="166"/>
      <c r="BQ326" s="174" t="s">
        <v>871</v>
      </c>
    </row>
    <row r="327" spans="1:69" s="122" customFormat="1" ht="18.75" hidden="1" x14ac:dyDescent="0.25">
      <c r="A327" s="175"/>
      <c r="B327" s="176"/>
      <c r="C327" s="177" t="s">
        <v>2897</v>
      </c>
      <c r="D327" s="178"/>
      <c r="E327" s="178"/>
      <c r="F327" s="178"/>
      <c r="G327" s="179"/>
      <c r="H327" s="178"/>
      <c r="I327" s="178"/>
      <c r="J327" s="178"/>
      <c r="K327" s="178"/>
      <c r="L327" s="178"/>
      <c r="M327" s="178"/>
      <c r="N327" s="178"/>
      <c r="O327" s="180"/>
      <c r="P327" s="163"/>
      <c r="Q327" s="163"/>
      <c r="R327" s="163"/>
      <c r="S327" s="163"/>
      <c r="T327" s="163"/>
      <c r="U327" s="163"/>
      <c r="V327" s="123"/>
      <c r="W327" s="124"/>
      <c r="X327" s="125"/>
      <c r="Y327" s="126"/>
      <c r="Z327" s="213"/>
      <c r="BP327" s="166"/>
      <c r="BQ327" s="174"/>
    </row>
    <row r="328" spans="1:69" s="122" customFormat="1" ht="18.75" hidden="1" x14ac:dyDescent="0.25">
      <c r="A328" s="181"/>
      <c r="B328" s="182"/>
      <c r="C328" s="182"/>
      <c r="D328" s="182"/>
      <c r="E328" s="183" t="s">
        <v>3264</v>
      </c>
      <c r="F328" s="183"/>
      <c r="G328" s="283"/>
      <c r="H328" s="186"/>
      <c r="I328" s="140"/>
      <c r="J328" s="140"/>
      <c r="K328" s="140"/>
      <c r="L328" s="187">
        <v>10890.14</v>
      </c>
      <c r="M328" s="188"/>
      <c r="N328" s="188"/>
      <c r="O328" s="189"/>
      <c r="P328" s="163"/>
      <c r="Q328" s="163"/>
      <c r="R328" s="163"/>
      <c r="S328" s="163"/>
      <c r="T328" s="163"/>
      <c r="U328" s="163"/>
      <c r="V328" s="123"/>
      <c r="W328" s="124"/>
      <c r="X328" s="125"/>
      <c r="Y328" s="126"/>
      <c r="Z328" s="213"/>
      <c r="BP328" s="166"/>
      <c r="BQ328" s="174"/>
    </row>
    <row r="329" spans="1:69" s="122" customFormat="1" ht="18.75" hidden="1" x14ac:dyDescent="0.25">
      <c r="A329" s="181"/>
      <c r="B329" s="182"/>
      <c r="C329" s="182"/>
      <c r="D329" s="182"/>
      <c r="E329" s="183" t="s">
        <v>3265</v>
      </c>
      <c r="F329" s="183"/>
      <c r="G329" s="283"/>
      <c r="H329" s="186"/>
      <c r="I329" s="140"/>
      <c r="J329" s="140"/>
      <c r="K329" s="140"/>
      <c r="L329" s="187">
        <v>5725.74</v>
      </c>
      <c r="M329" s="188"/>
      <c r="N329" s="188"/>
      <c r="O329" s="189"/>
      <c r="P329" s="163"/>
      <c r="Q329" s="163"/>
      <c r="R329" s="163"/>
      <c r="S329" s="163"/>
      <c r="T329" s="163"/>
      <c r="U329" s="163"/>
      <c r="V329" s="123"/>
      <c r="W329" s="124"/>
      <c r="X329" s="125"/>
      <c r="Y329" s="126"/>
      <c r="Z329" s="213"/>
      <c r="BP329" s="166"/>
      <c r="BQ329" s="174"/>
    </row>
    <row r="330" spans="1:69" s="122" customFormat="1" ht="18.75" hidden="1" x14ac:dyDescent="0.25">
      <c r="A330" s="181"/>
      <c r="B330" s="182"/>
      <c r="C330" s="182"/>
      <c r="D330" s="182"/>
      <c r="E330" s="183" t="s">
        <v>47</v>
      </c>
      <c r="F330" s="183"/>
      <c r="G330" s="283"/>
      <c r="H330" s="186"/>
      <c r="I330" s="140"/>
      <c r="J330" s="140"/>
      <c r="K330" s="140"/>
      <c r="L330" s="187">
        <v>32051.84</v>
      </c>
      <c r="M330" s="188"/>
      <c r="N330" s="188"/>
      <c r="O330" s="189"/>
      <c r="P330" s="163"/>
      <c r="Q330" s="163"/>
      <c r="R330" s="163"/>
      <c r="S330" s="163"/>
      <c r="T330" s="163"/>
      <c r="U330" s="163"/>
      <c r="V330" s="123"/>
      <c r="W330" s="124"/>
      <c r="X330" s="125"/>
      <c r="Y330" s="126"/>
      <c r="Z330" s="213"/>
      <c r="BP330" s="166"/>
      <c r="BQ330" s="174"/>
    </row>
    <row r="331" spans="1:69" s="122" customFormat="1" ht="67.5" x14ac:dyDescent="0.25">
      <c r="A331" s="242" t="s">
        <v>600</v>
      </c>
      <c r="B331" s="243" t="s">
        <v>1755</v>
      </c>
      <c r="C331" s="368" t="s">
        <v>2783</v>
      </c>
      <c r="D331" s="368"/>
      <c r="E331" s="368"/>
      <c r="F331" s="242" t="s">
        <v>265</v>
      </c>
      <c r="G331" s="297">
        <v>92.7</v>
      </c>
      <c r="H331" s="171">
        <v>139.63999999999999</v>
      </c>
      <c r="I331" s="171"/>
      <c r="J331" s="171">
        <v>139.63999999999999</v>
      </c>
      <c r="K331" s="172" t="s">
        <v>42</v>
      </c>
      <c r="L331" s="171">
        <v>110806.02</v>
      </c>
      <c r="M331" s="171"/>
      <c r="N331" s="173"/>
      <c r="O331" s="171">
        <v>110806.02</v>
      </c>
      <c r="P331" s="163">
        <v>1.052</v>
      </c>
      <c r="Q331" s="163">
        <v>1.0209999999999999</v>
      </c>
      <c r="R331" s="163">
        <v>1.0349999999999999</v>
      </c>
      <c r="S331" s="163">
        <v>1.0249999999999999</v>
      </c>
      <c r="T331" s="163">
        <v>1.02</v>
      </c>
      <c r="U331" s="163">
        <v>1.03</v>
      </c>
      <c r="V331" s="248">
        <f t="shared" si="13"/>
        <v>132649.75416355592</v>
      </c>
      <c r="W331" s="249">
        <v>1.2</v>
      </c>
      <c r="X331" s="250">
        <f t="shared" si="14"/>
        <v>159179.7049962671</v>
      </c>
      <c r="Y331" s="251">
        <f t="shared" si="15"/>
        <v>1717.1489212110798</v>
      </c>
      <c r="Z331" s="213"/>
      <c r="BP331" s="166"/>
      <c r="BQ331" s="174" t="s">
        <v>2783</v>
      </c>
    </row>
    <row r="332" spans="1:69" s="122" customFormat="1" ht="18.75" hidden="1" x14ac:dyDescent="0.25">
      <c r="A332" s="175"/>
      <c r="B332" s="176"/>
      <c r="C332" s="177" t="s">
        <v>3266</v>
      </c>
      <c r="D332" s="178"/>
      <c r="E332" s="178"/>
      <c r="F332" s="178"/>
      <c r="G332" s="179"/>
      <c r="H332" s="178"/>
      <c r="I332" s="178"/>
      <c r="J332" s="178"/>
      <c r="K332" s="178"/>
      <c r="L332" s="178"/>
      <c r="M332" s="178"/>
      <c r="N332" s="178"/>
      <c r="O332" s="180"/>
      <c r="P332" s="163"/>
      <c r="Q332" s="163"/>
      <c r="R332" s="163"/>
      <c r="S332" s="163"/>
      <c r="T332" s="163"/>
      <c r="U332" s="163"/>
      <c r="V332" s="123"/>
      <c r="W332" s="124"/>
      <c r="X332" s="125"/>
      <c r="Y332" s="126"/>
      <c r="Z332" s="213"/>
      <c r="BP332" s="166"/>
      <c r="BQ332" s="174"/>
    </row>
    <row r="333" spans="1:69" s="122" customFormat="1" ht="18.75" hidden="1" x14ac:dyDescent="0.25">
      <c r="A333" s="371" t="s">
        <v>2785</v>
      </c>
      <c r="B333" s="372"/>
      <c r="C333" s="372"/>
      <c r="D333" s="372"/>
      <c r="E333" s="372"/>
      <c r="F333" s="372"/>
      <c r="G333" s="372"/>
      <c r="H333" s="372"/>
      <c r="I333" s="372"/>
      <c r="J333" s="372"/>
      <c r="K333" s="372"/>
      <c r="L333" s="372"/>
      <c r="M333" s="372"/>
      <c r="N333" s="372"/>
      <c r="O333" s="373"/>
      <c r="P333" s="163"/>
      <c r="Q333" s="163"/>
      <c r="R333" s="163"/>
      <c r="S333" s="163"/>
      <c r="T333" s="163"/>
      <c r="U333" s="163"/>
      <c r="V333" s="123"/>
      <c r="W333" s="124"/>
      <c r="X333" s="125"/>
      <c r="Y333" s="126"/>
      <c r="Z333" s="213"/>
      <c r="BP333" s="166" t="s">
        <v>2785</v>
      </c>
      <c r="BQ333" s="174"/>
    </row>
    <row r="334" spans="1:69" s="122" customFormat="1" ht="67.5" hidden="1" x14ac:dyDescent="0.25">
      <c r="A334" s="167" t="s">
        <v>1820</v>
      </c>
      <c r="B334" s="168" t="s">
        <v>1717</v>
      </c>
      <c r="C334" s="370" t="s">
        <v>1718</v>
      </c>
      <c r="D334" s="370"/>
      <c r="E334" s="370"/>
      <c r="F334" s="167" t="s">
        <v>374</v>
      </c>
      <c r="G334" s="288">
        <v>3.1029010000000001</v>
      </c>
      <c r="H334" s="171" t="s">
        <v>1719</v>
      </c>
      <c r="I334" s="171" t="s">
        <v>1720</v>
      </c>
      <c r="J334" s="171">
        <v>74.510000000000005</v>
      </c>
      <c r="K334" s="172" t="s">
        <v>42</v>
      </c>
      <c r="L334" s="171">
        <v>88476.5</v>
      </c>
      <c r="M334" s="171">
        <v>69957.539999999994</v>
      </c>
      <c r="N334" s="173" t="s">
        <v>3267</v>
      </c>
      <c r="O334" s="171">
        <v>1978.78</v>
      </c>
      <c r="P334" s="163">
        <v>1.052</v>
      </c>
      <c r="Q334" s="163">
        <v>1.0209999999999999</v>
      </c>
      <c r="R334" s="163">
        <v>1.0349999999999999</v>
      </c>
      <c r="S334" s="163">
        <v>1.0249999999999999</v>
      </c>
      <c r="T334" s="163">
        <v>1.02</v>
      </c>
      <c r="U334" s="163">
        <v>1.03</v>
      </c>
      <c r="V334" s="123">
        <f t="shared" si="13"/>
        <v>2368.8666061984823</v>
      </c>
      <c r="W334" s="124">
        <v>1.2</v>
      </c>
      <c r="X334" s="125">
        <f t="shared" si="14"/>
        <v>2842.6399274381788</v>
      </c>
      <c r="Y334" s="126">
        <f t="shared" si="15"/>
        <v>916.12330765247702</v>
      </c>
      <c r="Z334" s="213"/>
      <c r="BP334" s="166"/>
      <c r="BQ334" s="174" t="s">
        <v>1718</v>
      </c>
    </row>
    <row r="335" spans="1:69" s="122" customFormat="1" ht="18.75" hidden="1" x14ac:dyDescent="0.25">
      <c r="A335" s="175"/>
      <c r="B335" s="176"/>
      <c r="C335" s="177" t="s">
        <v>3268</v>
      </c>
      <c r="D335" s="178"/>
      <c r="E335" s="178"/>
      <c r="F335" s="178"/>
      <c r="G335" s="179"/>
      <c r="H335" s="178"/>
      <c r="I335" s="178"/>
      <c r="J335" s="178"/>
      <c r="K335" s="178"/>
      <c r="L335" s="178"/>
      <c r="M335" s="178"/>
      <c r="N335" s="178"/>
      <c r="O335" s="180"/>
      <c r="P335" s="163"/>
      <c r="Q335" s="163"/>
      <c r="R335" s="163"/>
      <c r="S335" s="163"/>
      <c r="T335" s="163"/>
      <c r="U335" s="163"/>
      <c r="V335" s="123"/>
      <c r="W335" s="124"/>
      <c r="X335" s="125"/>
      <c r="Y335" s="126"/>
      <c r="Z335" s="213"/>
      <c r="BP335" s="166"/>
      <c r="BQ335" s="174"/>
    </row>
    <row r="336" spans="1:69" s="122" customFormat="1" ht="18.75" hidden="1" x14ac:dyDescent="0.25">
      <c r="A336" s="181"/>
      <c r="B336" s="182"/>
      <c r="C336" s="182"/>
      <c r="D336" s="182"/>
      <c r="E336" s="183" t="s">
        <v>3269</v>
      </c>
      <c r="F336" s="183"/>
      <c r="G336" s="283"/>
      <c r="H336" s="186"/>
      <c r="I336" s="140"/>
      <c r="J336" s="140"/>
      <c r="K336" s="140"/>
      <c r="L336" s="187">
        <v>70249.77</v>
      </c>
      <c r="M336" s="188"/>
      <c r="N336" s="188"/>
      <c r="O336" s="189"/>
      <c r="P336" s="163"/>
      <c r="Q336" s="163"/>
      <c r="R336" s="163"/>
      <c r="S336" s="163"/>
      <c r="T336" s="163"/>
      <c r="U336" s="163"/>
      <c r="V336" s="123"/>
      <c r="W336" s="124"/>
      <c r="X336" s="125"/>
      <c r="Y336" s="126"/>
      <c r="Z336" s="213"/>
      <c r="BP336" s="166"/>
      <c r="BQ336" s="174"/>
    </row>
    <row r="337" spans="1:69" s="122" customFormat="1" ht="18.75" hidden="1" x14ac:dyDescent="0.25">
      <c r="A337" s="181"/>
      <c r="B337" s="182"/>
      <c r="C337" s="182"/>
      <c r="D337" s="182"/>
      <c r="E337" s="183" t="s">
        <v>3270</v>
      </c>
      <c r="F337" s="183"/>
      <c r="G337" s="283"/>
      <c r="H337" s="186"/>
      <c r="I337" s="140"/>
      <c r="J337" s="140"/>
      <c r="K337" s="140"/>
      <c r="L337" s="187">
        <v>36935.440000000002</v>
      </c>
      <c r="M337" s="188"/>
      <c r="N337" s="188"/>
      <c r="O337" s="189"/>
      <c r="P337" s="163"/>
      <c r="Q337" s="163"/>
      <c r="R337" s="163"/>
      <c r="S337" s="163"/>
      <c r="T337" s="163"/>
      <c r="U337" s="163"/>
      <c r="V337" s="123"/>
      <c r="W337" s="124"/>
      <c r="X337" s="125"/>
      <c r="Y337" s="126"/>
      <c r="Z337" s="213"/>
      <c r="BP337" s="166"/>
      <c r="BQ337" s="174"/>
    </row>
    <row r="338" spans="1:69" s="122" customFormat="1" ht="18.75" hidden="1" x14ac:dyDescent="0.25">
      <c r="A338" s="181"/>
      <c r="B338" s="182"/>
      <c r="C338" s="182"/>
      <c r="D338" s="182"/>
      <c r="E338" s="183" t="s">
        <v>47</v>
      </c>
      <c r="F338" s="183"/>
      <c r="G338" s="283"/>
      <c r="H338" s="186"/>
      <c r="I338" s="140"/>
      <c r="J338" s="140"/>
      <c r="K338" s="140"/>
      <c r="L338" s="187">
        <v>195661.71</v>
      </c>
      <c r="M338" s="188"/>
      <c r="N338" s="188"/>
      <c r="O338" s="189"/>
      <c r="P338" s="163"/>
      <c r="Q338" s="163"/>
      <c r="R338" s="163"/>
      <c r="S338" s="163"/>
      <c r="T338" s="163"/>
      <c r="U338" s="163"/>
      <c r="V338" s="123"/>
      <c r="W338" s="124"/>
      <c r="X338" s="125"/>
      <c r="Y338" s="126"/>
      <c r="Z338" s="213"/>
      <c r="BP338" s="166"/>
      <c r="BQ338" s="174"/>
    </row>
    <row r="339" spans="1:69" s="122" customFormat="1" ht="67.5" x14ac:dyDescent="0.25">
      <c r="A339" s="242" t="s">
        <v>611</v>
      </c>
      <c r="B339" s="243" t="s">
        <v>1701</v>
      </c>
      <c r="C339" s="368" t="s">
        <v>3271</v>
      </c>
      <c r="D339" s="368"/>
      <c r="E339" s="368"/>
      <c r="F339" s="242" t="s">
        <v>437</v>
      </c>
      <c r="G339" s="299">
        <v>63.333333000000003</v>
      </c>
      <c r="H339" s="171">
        <v>2642.22</v>
      </c>
      <c r="I339" s="171"/>
      <c r="J339" s="171">
        <v>2642.22</v>
      </c>
      <c r="K339" s="172" t="s">
        <v>42</v>
      </c>
      <c r="L339" s="171">
        <v>1432435.53</v>
      </c>
      <c r="M339" s="171"/>
      <c r="N339" s="173"/>
      <c r="O339" s="171">
        <v>1432435.53</v>
      </c>
      <c r="P339" s="163">
        <v>1.052</v>
      </c>
      <c r="Q339" s="163">
        <v>1.0209999999999999</v>
      </c>
      <c r="R339" s="163">
        <v>1.0349999999999999</v>
      </c>
      <c r="S339" s="163">
        <v>1.0249999999999999</v>
      </c>
      <c r="T339" s="163">
        <v>1.02</v>
      </c>
      <c r="U339" s="163">
        <v>1.03</v>
      </c>
      <c r="V339" s="248">
        <f t="shared" si="13"/>
        <v>1714818.5713162781</v>
      </c>
      <c r="W339" s="249">
        <v>1.2</v>
      </c>
      <c r="X339" s="250">
        <f t="shared" si="14"/>
        <v>2057782.2855795335</v>
      </c>
      <c r="Y339" s="251">
        <f t="shared" si="15"/>
        <v>32491.299416999471</v>
      </c>
      <c r="Z339" s="213"/>
      <c r="BP339" s="166"/>
      <c r="BQ339" s="174" t="s">
        <v>3271</v>
      </c>
    </row>
    <row r="340" spans="1:69" s="122" customFormat="1" ht="18.75" hidden="1" x14ac:dyDescent="0.25">
      <c r="A340" s="175"/>
      <c r="B340" s="176"/>
      <c r="C340" s="177" t="s">
        <v>3272</v>
      </c>
      <c r="D340" s="178"/>
      <c r="E340" s="178"/>
      <c r="F340" s="178"/>
      <c r="G340" s="179"/>
      <c r="H340" s="178"/>
      <c r="I340" s="178"/>
      <c r="J340" s="178"/>
      <c r="K340" s="178"/>
      <c r="L340" s="178"/>
      <c r="M340" s="178"/>
      <c r="N340" s="178"/>
      <c r="O340" s="180"/>
      <c r="P340" s="163"/>
      <c r="Q340" s="163"/>
      <c r="R340" s="163"/>
      <c r="S340" s="163"/>
      <c r="T340" s="163"/>
      <c r="U340" s="163"/>
      <c r="V340" s="123"/>
      <c r="W340" s="124"/>
      <c r="X340" s="125"/>
      <c r="Y340" s="126"/>
      <c r="Z340" s="213"/>
      <c r="BP340" s="166"/>
      <c r="BQ340" s="174"/>
    </row>
    <row r="341" spans="1:69" s="122" customFormat="1" ht="67.5" x14ac:dyDescent="0.25">
      <c r="A341" s="242" t="s">
        <v>619</v>
      </c>
      <c r="B341" s="243" t="s">
        <v>1701</v>
      </c>
      <c r="C341" s="368" t="s">
        <v>3273</v>
      </c>
      <c r="D341" s="368"/>
      <c r="E341" s="368"/>
      <c r="F341" s="242" t="s">
        <v>437</v>
      </c>
      <c r="G341" s="295">
        <v>120</v>
      </c>
      <c r="H341" s="171">
        <v>2307.83</v>
      </c>
      <c r="I341" s="171"/>
      <c r="J341" s="171">
        <v>2307.83</v>
      </c>
      <c r="K341" s="172" t="s">
        <v>42</v>
      </c>
      <c r="L341" s="171">
        <v>2370602.98</v>
      </c>
      <c r="M341" s="171"/>
      <c r="N341" s="173"/>
      <c r="O341" s="171">
        <v>2370602.98</v>
      </c>
      <c r="P341" s="163">
        <v>1.052</v>
      </c>
      <c r="Q341" s="163">
        <v>1.0209999999999999</v>
      </c>
      <c r="R341" s="163">
        <v>1.0349999999999999</v>
      </c>
      <c r="S341" s="163">
        <v>1.0249999999999999</v>
      </c>
      <c r="T341" s="163">
        <v>1.02</v>
      </c>
      <c r="U341" s="163">
        <v>1.03</v>
      </c>
      <c r="V341" s="248">
        <f t="shared" si="13"/>
        <v>2837931.5719163367</v>
      </c>
      <c r="W341" s="249">
        <v>1.2</v>
      </c>
      <c r="X341" s="250">
        <f t="shared" si="14"/>
        <v>3405517.8862996041</v>
      </c>
      <c r="Y341" s="251">
        <f t="shared" si="15"/>
        <v>28379.315719163369</v>
      </c>
      <c r="Z341" s="213"/>
      <c r="BP341" s="166"/>
      <c r="BQ341" s="174" t="s">
        <v>3273</v>
      </c>
    </row>
    <row r="342" spans="1:69" s="122" customFormat="1" ht="18.75" hidden="1" x14ac:dyDescent="0.25">
      <c r="A342" s="175"/>
      <c r="B342" s="176"/>
      <c r="C342" s="177" t="s">
        <v>3274</v>
      </c>
      <c r="D342" s="178"/>
      <c r="E342" s="178"/>
      <c r="F342" s="178"/>
      <c r="G342" s="179"/>
      <c r="H342" s="178"/>
      <c r="I342" s="178"/>
      <c r="J342" s="178"/>
      <c r="K342" s="178"/>
      <c r="L342" s="178"/>
      <c r="M342" s="178"/>
      <c r="N342" s="178"/>
      <c r="O342" s="180"/>
      <c r="P342" s="163"/>
      <c r="Q342" s="163"/>
      <c r="R342" s="163"/>
      <c r="S342" s="163"/>
      <c r="T342" s="163"/>
      <c r="U342" s="163"/>
      <c r="V342" s="123"/>
      <c r="W342" s="124"/>
      <c r="X342" s="125"/>
      <c r="Y342" s="126"/>
      <c r="Z342" s="213"/>
      <c r="BP342" s="166"/>
      <c r="BQ342" s="174"/>
    </row>
    <row r="343" spans="1:69" s="122" customFormat="1" ht="67.5" x14ac:dyDescent="0.25">
      <c r="A343" s="242" t="s">
        <v>623</v>
      </c>
      <c r="B343" s="243" t="s">
        <v>1701</v>
      </c>
      <c r="C343" s="368" t="s">
        <v>2746</v>
      </c>
      <c r="D343" s="368"/>
      <c r="E343" s="368"/>
      <c r="F343" s="242" t="s">
        <v>437</v>
      </c>
      <c r="G343" s="299">
        <v>13.333333</v>
      </c>
      <c r="H343" s="171">
        <v>2143.1</v>
      </c>
      <c r="I343" s="171"/>
      <c r="J343" s="171">
        <v>2143.1</v>
      </c>
      <c r="K343" s="172" t="s">
        <v>42</v>
      </c>
      <c r="L343" s="171">
        <v>244599.14</v>
      </c>
      <c r="M343" s="171"/>
      <c r="N343" s="173"/>
      <c r="O343" s="171">
        <v>244599.14</v>
      </c>
      <c r="P343" s="163">
        <v>1.052</v>
      </c>
      <c r="Q343" s="163">
        <v>1.0209999999999999</v>
      </c>
      <c r="R343" s="163">
        <v>1.0349999999999999</v>
      </c>
      <c r="S343" s="163">
        <v>1.0249999999999999</v>
      </c>
      <c r="T343" s="163">
        <v>1.02</v>
      </c>
      <c r="U343" s="163">
        <v>1.03</v>
      </c>
      <c r="V343" s="248">
        <f t="shared" si="13"/>
        <v>292818.16808885656</v>
      </c>
      <c r="W343" s="249">
        <v>1.2</v>
      </c>
      <c r="X343" s="250">
        <f t="shared" si="14"/>
        <v>351381.80170662788</v>
      </c>
      <c r="Y343" s="251">
        <f t="shared" si="15"/>
        <v>26353.635786837986</v>
      </c>
      <c r="Z343" s="213"/>
      <c r="BP343" s="166"/>
      <c r="BQ343" s="174" t="s">
        <v>2746</v>
      </c>
    </row>
    <row r="344" spans="1:69" s="122" customFormat="1" ht="18.75" hidden="1" x14ac:dyDescent="0.25">
      <c r="A344" s="175"/>
      <c r="B344" s="176"/>
      <c r="C344" s="177" t="s">
        <v>3275</v>
      </c>
      <c r="D344" s="178"/>
      <c r="E344" s="178"/>
      <c r="F344" s="178"/>
      <c r="G344" s="179"/>
      <c r="H344" s="178"/>
      <c r="I344" s="178"/>
      <c r="J344" s="178"/>
      <c r="K344" s="178"/>
      <c r="L344" s="178"/>
      <c r="M344" s="178"/>
      <c r="N344" s="178"/>
      <c r="O344" s="180"/>
      <c r="P344" s="163"/>
      <c r="Q344" s="163"/>
      <c r="R344" s="163"/>
      <c r="S344" s="163"/>
      <c r="T344" s="163"/>
      <c r="U344" s="163"/>
      <c r="V344" s="123"/>
      <c r="W344" s="124"/>
      <c r="X344" s="125"/>
      <c r="Y344" s="126"/>
      <c r="Z344" s="213"/>
      <c r="BP344" s="166"/>
      <c r="BQ344" s="174"/>
    </row>
    <row r="345" spans="1:69" s="122" customFormat="1" ht="67.5" x14ac:dyDescent="0.25">
      <c r="A345" s="242" t="s">
        <v>627</v>
      </c>
      <c r="B345" s="243" t="s">
        <v>1833</v>
      </c>
      <c r="C345" s="368" t="s">
        <v>3276</v>
      </c>
      <c r="D345" s="368"/>
      <c r="E345" s="368"/>
      <c r="F345" s="242" t="s">
        <v>437</v>
      </c>
      <c r="G345" s="295">
        <v>2</v>
      </c>
      <c r="H345" s="171">
        <v>1523.76</v>
      </c>
      <c r="I345" s="171"/>
      <c r="J345" s="171">
        <v>1523.76</v>
      </c>
      <c r="K345" s="172" t="s">
        <v>42</v>
      </c>
      <c r="L345" s="171">
        <v>26086.77</v>
      </c>
      <c r="M345" s="171"/>
      <c r="N345" s="173"/>
      <c r="O345" s="171">
        <v>26086.77</v>
      </c>
      <c r="P345" s="163">
        <v>1.052</v>
      </c>
      <c r="Q345" s="163">
        <v>1.0209999999999999</v>
      </c>
      <c r="R345" s="163">
        <v>1.0349999999999999</v>
      </c>
      <c r="S345" s="163">
        <v>1.0249999999999999</v>
      </c>
      <c r="T345" s="163">
        <v>1.02</v>
      </c>
      <c r="U345" s="163">
        <v>1.03</v>
      </c>
      <c r="V345" s="248">
        <f t="shared" si="13"/>
        <v>31229.382910975644</v>
      </c>
      <c r="W345" s="249">
        <v>1.2</v>
      </c>
      <c r="X345" s="250">
        <f t="shared" si="14"/>
        <v>37475.259493170772</v>
      </c>
      <c r="Y345" s="251">
        <f t="shared" si="15"/>
        <v>18737.629746585386</v>
      </c>
      <c r="Z345" s="213"/>
      <c r="BP345" s="166"/>
      <c r="BQ345" s="174" t="s">
        <v>3276</v>
      </c>
    </row>
    <row r="346" spans="1:69" s="122" customFormat="1" ht="67.5" x14ac:dyDescent="0.25">
      <c r="A346" s="242" t="s">
        <v>629</v>
      </c>
      <c r="B346" s="243" t="s">
        <v>1833</v>
      </c>
      <c r="C346" s="368" t="s">
        <v>3277</v>
      </c>
      <c r="D346" s="368"/>
      <c r="E346" s="368"/>
      <c r="F346" s="242" t="s">
        <v>437</v>
      </c>
      <c r="G346" s="295">
        <v>7</v>
      </c>
      <c r="H346" s="171">
        <v>1156.1300000000001</v>
      </c>
      <c r="I346" s="171"/>
      <c r="J346" s="171">
        <v>1156.1300000000001</v>
      </c>
      <c r="K346" s="172" t="s">
        <v>42</v>
      </c>
      <c r="L346" s="171">
        <v>69275.31</v>
      </c>
      <c r="M346" s="171"/>
      <c r="N346" s="173"/>
      <c r="O346" s="171">
        <v>69275.31</v>
      </c>
      <c r="P346" s="163">
        <v>1.052</v>
      </c>
      <c r="Q346" s="163">
        <v>1.0209999999999999</v>
      </c>
      <c r="R346" s="163">
        <v>1.0349999999999999</v>
      </c>
      <c r="S346" s="163">
        <v>1.0249999999999999</v>
      </c>
      <c r="T346" s="163">
        <v>1.02</v>
      </c>
      <c r="U346" s="163">
        <v>1.03</v>
      </c>
      <c r="V346" s="248">
        <f t="shared" si="13"/>
        <v>82931.891616575769</v>
      </c>
      <c r="W346" s="249">
        <v>1.2</v>
      </c>
      <c r="X346" s="250">
        <f t="shared" si="14"/>
        <v>99518.269939890917</v>
      </c>
      <c r="Y346" s="251">
        <f t="shared" si="15"/>
        <v>14216.895705698702</v>
      </c>
      <c r="Z346" s="213"/>
      <c r="BP346" s="166"/>
      <c r="BQ346" s="174" t="s">
        <v>3277</v>
      </c>
    </row>
    <row r="347" spans="1:69" s="122" customFormat="1" ht="67.5" x14ac:dyDescent="0.25">
      <c r="A347" s="242" t="s">
        <v>633</v>
      </c>
      <c r="B347" s="243" t="s">
        <v>1833</v>
      </c>
      <c r="C347" s="368" t="s">
        <v>2749</v>
      </c>
      <c r="D347" s="368"/>
      <c r="E347" s="368"/>
      <c r="F347" s="242" t="s">
        <v>437</v>
      </c>
      <c r="G347" s="295">
        <v>1</v>
      </c>
      <c r="H347" s="171">
        <v>970.33</v>
      </c>
      <c r="I347" s="171"/>
      <c r="J347" s="171">
        <v>970.33</v>
      </c>
      <c r="K347" s="172" t="s">
        <v>42</v>
      </c>
      <c r="L347" s="171">
        <v>8306.02</v>
      </c>
      <c r="M347" s="171"/>
      <c r="N347" s="173"/>
      <c r="O347" s="171">
        <v>8306.02</v>
      </c>
      <c r="P347" s="163">
        <v>1.052</v>
      </c>
      <c r="Q347" s="163">
        <v>1.0209999999999999</v>
      </c>
      <c r="R347" s="163">
        <v>1.0349999999999999</v>
      </c>
      <c r="S347" s="163">
        <v>1.0249999999999999</v>
      </c>
      <c r="T347" s="163">
        <v>1.02</v>
      </c>
      <c r="U347" s="163">
        <v>1.03</v>
      </c>
      <c r="V347" s="248">
        <f t="shared" si="13"/>
        <v>9943.4264589376926</v>
      </c>
      <c r="W347" s="249">
        <v>1.2</v>
      </c>
      <c r="X347" s="250">
        <f t="shared" si="14"/>
        <v>11932.111750725231</v>
      </c>
      <c r="Y347" s="251">
        <f t="shared" si="15"/>
        <v>11932.111750725231</v>
      </c>
      <c r="Z347" s="213"/>
      <c r="BP347" s="166"/>
      <c r="BQ347" s="174" t="s">
        <v>2749</v>
      </c>
    </row>
    <row r="348" spans="1:69" s="122" customFormat="1" ht="67.5" x14ac:dyDescent="0.25">
      <c r="A348" s="242" t="s">
        <v>636</v>
      </c>
      <c r="B348" s="243" t="s">
        <v>1701</v>
      </c>
      <c r="C348" s="368" t="s">
        <v>3278</v>
      </c>
      <c r="D348" s="368"/>
      <c r="E348" s="368"/>
      <c r="F348" s="242" t="s">
        <v>437</v>
      </c>
      <c r="G348" s="295">
        <v>6</v>
      </c>
      <c r="H348" s="171">
        <v>2602.9899999999998</v>
      </c>
      <c r="I348" s="171"/>
      <c r="J348" s="171">
        <v>2602.9899999999998</v>
      </c>
      <c r="K348" s="172" t="s">
        <v>42</v>
      </c>
      <c r="L348" s="171">
        <v>133689.57</v>
      </c>
      <c r="M348" s="171"/>
      <c r="N348" s="173"/>
      <c r="O348" s="171">
        <v>133689.57</v>
      </c>
      <c r="P348" s="163">
        <v>1.052</v>
      </c>
      <c r="Q348" s="163">
        <v>1.0209999999999999</v>
      </c>
      <c r="R348" s="163">
        <v>1.0349999999999999</v>
      </c>
      <c r="S348" s="163">
        <v>1.0249999999999999</v>
      </c>
      <c r="T348" s="163">
        <v>1.02</v>
      </c>
      <c r="U348" s="163">
        <v>1.03</v>
      </c>
      <c r="V348" s="248">
        <f t="shared" si="13"/>
        <v>160044.45060594633</v>
      </c>
      <c r="W348" s="249">
        <v>1.2</v>
      </c>
      <c r="X348" s="250">
        <f t="shared" si="14"/>
        <v>192053.3407271356</v>
      </c>
      <c r="Y348" s="251">
        <f t="shared" si="15"/>
        <v>32008.890121189266</v>
      </c>
      <c r="Z348" s="213"/>
      <c r="BP348" s="166"/>
      <c r="BQ348" s="174" t="s">
        <v>3278</v>
      </c>
    </row>
    <row r="349" spans="1:69" s="122" customFormat="1" ht="67.5" x14ac:dyDescent="0.25">
      <c r="A349" s="242" t="s">
        <v>641</v>
      </c>
      <c r="B349" s="243" t="s">
        <v>1701</v>
      </c>
      <c r="C349" s="368" t="s">
        <v>3279</v>
      </c>
      <c r="D349" s="368"/>
      <c r="E349" s="368"/>
      <c r="F349" s="242" t="s">
        <v>437</v>
      </c>
      <c r="G349" s="295">
        <v>2</v>
      </c>
      <c r="H349" s="171">
        <v>1978.72</v>
      </c>
      <c r="I349" s="171"/>
      <c r="J349" s="171">
        <v>1978.72</v>
      </c>
      <c r="K349" s="172" t="s">
        <v>42</v>
      </c>
      <c r="L349" s="171">
        <v>33875.69</v>
      </c>
      <c r="M349" s="171"/>
      <c r="N349" s="173"/>
      <c r="O349" s="171">
        <v>33875.69</v>
      </c>
      <c r="P349" s="163">
        <v>1.052</v>
      </c>
      <c r="Q349" s="163">
        <v>1.0209999999999999</v>
      </c>
      <c r="R349" s="163">
        <v>1.0349999999999999</v>
      </c>
      <c r="S349" s="163">
        <v>1.0249999999999999</v>
      </c>
      <c r="T349" s="163">
        <v>1.02</v>
      </c>
      <c r="U349" s="163">
        <v>1.03</v>
      </c>
      <c r="V349" s="248">
        <f t="shared" si="13"/>
        <v>40553.770910829851</v>
      </c>
      <c r="W349" s="249">
        <v>1.2</v>
      </c>
      <c r="X349" s="250">
        <f t="shared" si="14"/>
        <v>48664.52509299582</v>
      </c>
      <c r="Y349" s="251">
        <f t="shared" si="15"/>
        <v>24332.26254649791</v>
      </c>
      <c r="Z349" s="213"/>
      <c r="BP349" s="166"/>
      <c r="BQ349" s="174" t="s">
        <v>3279</v>
      </c>
    </row>
    <row r="350" spans="1:69" s="122" customFormat="1" ht="67.5" x14ac:dyDescent="0.25">
      <c r="A350" s="242" t="s">
        <v>644</v>
      </c>
      <c r="B350" s="243" t="s">
        <v>1701</v>
      </c>
      <c r="C350" s="368" t="s">
        <v>3280</v>
      </c>
      <c r="D350" s="368"/>
      <c r="E350" s="368"/>
      <c r="F350" s="242" t="s">
        <v>437</v>
      </c>
      <c r="G350" s="295">
        <v>485</v>
      </c>
      <c r="H350" s="171">
        <v>116.71</v>
      </c>
      <c r="I350" s="171"/>
      <c r="J350" s="171">
        <v>116.71</v>
      </c>
      <c r="K350" s="172" t="s">
        <v>42</v>
      </c>
      <c r="L350" s="171">
        <v>484533.24</v>
      </c>
      <c r="M350" s="171"/>
      <c r="N350" s="173"/>
      <c r="O350" s="171">
        <v>484533.24</v>
      </c>
      <c r="P350" s="163">
        <v>1.052</v>
      </c>
      <c r="Q350" s="163">
        <v>1.0209999999999999</v>
      </c>
      <c r="R350" s="163">
        <v>1.0349999999999999</v>
      </c>
      <c r="S350" s="163">
        <v>1.0249999999999999</v>
      </c>
      <c r="T350" s="163">
        <v>1.02</v>
      </c>
      <c r="U350" s="163">
        <v>1.03</v>
      </c>
      <c r="V350" s="248">
        <f t="shared" si="13"/>
        <v>580051.65396312624</v>
      </c>
      <c r="W350" s="249">
        <v>1.2</v>
      </c>
      <c r="X350" s="250">
        <f t="shared" si="14"/>
        <v>696061.98475575144</v>
      </c>
      <c r="Y350" s="251">
        <f t="shared" si="15"/>
        <v>1435.1793500118586</v>
      </c>
      <c r="Z350" s="213"/>
      <c r="BP350" s="166"/>
      <c r="BQ350" s="174" t="s">
        <v>3280</v>
      </c>
    </row>
    <row r="351" spans="1:69" s="122" customFormat="1" ht="67.5" x14ac:dyDescent="0.25">
      <c r="A351" s="242" t="s">
        <v>647</v>
      </c>
      <c r="B351" s="243" t="s">
        <v>1701</v>
      </c>
      <c r="C351" s="368" t="s">
        <v>3223</v>
      </c>
      <c r="D351" s="368"/>
      <c r="E351" s="368"/>
      <c r="F351" s="242" t="s">
        <v>437</v>
      </c>
      <c r="G351" s="295">
        <v>25</v>
      </c>
      <c r="H351" s="171">
        <v>49.52</v>
      </c>
      <c r="I351" s="171"/>
      <c r="J351" s="171">
        <v>49.52</v>
      </c>
      <c r="K351" s="172" t="s">
        <v>42</v>
      </c>
      <c r="L351" s="171">
        <v>10597.28</v>
      </c>
      <c r="M351" s="171"/>
      <c r="N351" s="173"/>
      <c r="O351" s="171">
        <v>10597.28</v>
      </c>
      <c r="P351" s="163">
        <v>1.052</v>
      </c>
      <c r="Q351" s="163">
        <v>1.0209999999999999</v>
      </c>
      <c r="R351" s="163">
        <v>1.0349999999999999</v>
      </c>
      <c r="S351" s="163">
        <v>1.0249999999999999</v>
      </c>
      <c r="T351" s="163">
        <v>1.02</v>
      </c>
      <c r="U351" s="163">
        <v>1.03</v>
      </c>
      <c r="V351" s="248">
        <f t="shared" si="13"/>
        <v>12686.373780074115</v>
      </c>
      <c r="W351" s="249">
        <v>1.2</v>
      </c>
      <c r="X351" s="250">
        <f t="shared" si="14"/>
        <v>15223.648536088936</v>
      </c>
      <c r="Y351" s="251">
        <f t="shared" si="15"/>
        <v>608.94594144355744</v>
      </c>
      <c r="Z351" s="213"/>
      <c r="BP351" s="166"/>
      <c r="BQ351" s="174" t="s">
        <v>3223</v>
      </c>
    </row>
    <row r="352" spans="1:69" s="122" customFormat="1" ht="67.5" x14ac:dyDescent="0.25">
      <c r="A352" s="242" t="s">
        <v>652</v>
      </c>
      <c r="B352" s="243" t="s">
        <v>1701</v>
      </c>
      <c r="C352" s="368" t="s">
        <v>3281</v>
      </c>
      <c r="D352" s="368"/>
      <c r="E352" s="368"/>
      <c r="F352" s="242" t="s">
        <v>437</v>
      </c>
      <c r="G352" s="295">
        <v>25</v>
      </c>
      <c r="H352" s="171">
        <v>154.41999999999999</v>
      </c>
      <c r="I352" s="171"/>
      <c r="J352" s="171">
        <v>154.41999999999999</v>
      </c>
      <c r="K352" s="172" t="s">
        <v>42</v>
      </c>
      <c r="L352" s="171">
        <v>33045.879999999997</v>
      </c>
      <c r="M352" s="171"/>
      <c r="N352" s="173"/>
      <c r="O352" s="171">
        <v>33045.879999999997</v>
      </c>
      <c r="P352" s="163">
        <v>1.052</v>
      </c>
      <c r="Q352" s="163">
        <v>1.0209999999999999</v>
      </c>
      <c r="R352" s="163">
        <v>1.0349999999999999</v>
      </c>
      <c r="S352" s="163">
        <v>1.0249999999999999</v>
      </c>
      <c r="T352" s="163">
        <v>1.02</v>
      </c>
      <c r="U352" s="163">
        <v>1.03</v>
      </c>
      <c r="V352" s="248">
        <f t="shared" si="13"/>
        <v>39560.376395780382</v>
      </c>
      <c r="W352" s="249">
        <v>1.2</v>
      </c>
      <c r="X352" s="250">
        <f t="shared" si="14"/>
        <v>47472.451674936456</v>
      </c>
      <c r="Y352" s="251">
        <f t="shared" si="15"/>
        <v>1898.8980669974583</v>
      </c>
      <c r="Z352" s="213"/>
      <c r="BP352" s="166"/>
      <c r="BQ352" s="174" t="s">
        <v>3281</v>
      </c>
    </row>
    <row r="353" spans="1:69" s="122" customFormat="1" ht="67.5" hidden="1" x14ac:dyDescent="0.25">
      <c r="A353" s="167" t="s">
        <v>660</v>
      </c>
      <c r="B353" s="168" t="s">
        <v>534</v>
      </c>
      <c r="C353" s="370" t="s">
        <v>535</v>
      </c>
      <c r="D353" s="370"/>
      <c r="E353" s="370"/>
      <c r="F353" s="167" t="s">
        <v>174</v>
      </c>
      <c r="G353" s="282">
        <v>2.67</v>
      </c>
      <c r="H353" s="171" t="s">
        <v>536</v>
      </c>
      <c r="I353" s="171" t="s">
        <v>58</v>
      </c>
      <c r="J353" s="171">
        <v>2.4700000000000002</v>
      </c>
      <c r="K353" s="172" t="s">
        <v>42</v>
      </c>
      <c r="L353" s="171">
        <v>2623.55</v>
      </c>
      <c r="M353" s="171">
        <v>2473.13</v>
      </c>
      <c r="N353" s="173" t="s">
        <v>3282</v>
      </c>
      <c r="O353" s="171">
        <v>56.45</v>
      </c>
      <c r="P353" s="163">
        <v>1.052</v>
      </c>
      <c r="Q353" s="163">
        <v>1.0209999999999999</v>
      </c>
      <c r="R353" s="163">
        <v>1.0349999999999999</v>
      </c>
      <c r="S353" s="163">
        <v>1.0249999999999999</v>
      </c>
      <c r="T353" s="163">
        <v>1.02</v>
      </c>
      <c r="U353" s="163">
        <v>1.03</v>
      </c>
      <c r="V353" s="123">
        <f t="shared" si="13"/>
        <v>67.578265355372679</v>
      </c>
      <c r="W353" s="124">
        <v>1.2</v>
      </c>
      <c r="X353" s="125">
        <f t="shared" si="14"/>
        <v>81.093918426447217</v>
      </c>
      <c r="Y353" s="126">
        <f t="shared" si="15"/>
        <v>30.372254092302331</v>
      </c>
      <c r="Z353" s="213"/>
      <c r="BP353" s="166"/>
      <c r="BQ353" s="174" t="s">
        <v>535</v>
      </c>
    </row>
    <row r="354" spans="1:69" s="122" customFormat="1" ht="18.75" hidden="1" x14ac:dyDescent="0.25">
      <c r="A354" s="175"/>
      <c r="B354" s="176"/>
      <c r="C354" s="177" t="s">
        <v>3283</v>
      </c>
      <c r="D354" s="178"/>
      <c r="E354" s="178"/>
      <c r="F354" s="178"/>
      <c r="G354" s="179"/>
      <c r="H354" s="178"/>
      <c r="I354" s="178"/>
      <c r="J354" s="178"/>
      <c r="K354" s="178"/>
      <c r="L354" s="178"/>
      <c r="M354" s="178"/>
      <c r="N354" s="178"/>
      <c r="O354" s="180"/>
      <c r="P354" s="163"/>
      <c r="Q354" s="163"/>
      <c r="R354" s="163"/>
      <c r="S354" s="163"/>
      <c r="T354" s="163"/>
      <c r="U354" s="163"/>
      <c r="V354" s="123"/>
      <c r="W354" s="124"/>
      <c r="X354" s="125"/>
      <c r="Y354" s="126"/>
      <c r="Z354" s="213"/>
      <c r="BP354" s="166"/>
      <c r="BQ354" s="174"/>
    </row>
    <row r="355" spans="1:69" s="122" customFormat="1" ht="18.75" hidden="1" x14ac:dyDescent="0.25">
      <c r="A355" s="181"/>
      <c r="B355" s="182"/>
      <c r="C355" s="182"/>
      <c r="D355" s="182"/>
      <c r="E355" s="183" t="s">
        <v>3284</v>
      </c>
      <c r="F355" s="183"/>
      <c r="G355" s="283"/>
      <c r="H355" s="186"/>
      <c r="I355" s="140"/>
      <c r="J355" s="140"/>
      <c r="K355" s="140"/>
      <c r="L355" s="187">
        <v>2415.71</v>
      </c>
      <c r="M355" s="188"/>
      <c r="N355" s="188"/>
      <c r="O355" s="189"/>
      <c r="P355" s="163"/>
      <c r="Q355" s="163"/>
      <c r="R355" s="163"/>
      <c r="S355" s="163"/>
      <c r="T355" s="163"/>
      <c r="U355" s="163"/>
      <c r="V355" s="123"/>
      <c r="W355" s="124"/>
      <c r="X355" s="125"/>
      <c r="Y355" s="126"/>
      <c r="Z355" s="213"/>
      <c r="BP355" s="166"/>
      <c r="BQ355" s="174"/>
    </row>
    <row r="356" spans="1:69" s="122" customFormat="1" ht="18.75" hidden="1" x14ac:dyDescent="0.25">
      <c r="A356" s="181"/>
      <c r="B356" s="182"/>
      <c r="C356" s="182"/>
      <c r="D356" s="182"/>
      <c r="E356" s="183" t="s">
        <v>3285</v>
      </c>
      <c r="F356" s="183"/>
      <c r="G356" s="283"/>
      <c r="H356" s="186"/>
      <c r="I356" s="140"/>
      <c r="J356" s="140"/>
      <c r="K356" s="140"/>
      <c r="L356" s="187">
        <v>1270.1099999999999</v>
      </c>
      <c r="M356" s="188"/>
      <c r="N356" s="188"/>
      <c r="O356" s="189"/>
      <c r="P356" s="163"/>
      <c r="Q356" s="163"/>
      <c r="R356" s="163"/>
      <c r="S356" s="163"/>
      <c r="T356" s="163"/>
      <c r="U356" s="163"/>
      <c r="V356" s="123"/>
      <c r="W356" s="124"/>
      <c r="X356" s="125"/>
      <c r="Y356" s="126"/>
      <c r="Z356" s="213"/>
      <c r="BP356" s="166"/>
      <c r="BQ356" s="174"/>
    </row>
    <row r="357" spans="1:69" s="122" customFormat="1" ht="18.75" hidden="1" x14ac:dyDescent="0.25">
      <c r="A357" s="181"/>
      <c r="B357" s="182"/>
      <c r="C357" s="182"/>
      <c r="D357" s="182"/>
      <c r="E357" s="183" t="s">
        <v>47</v>
      </c>
      <c r="F357" s="183"/>
      <c r="G357" s="283"/>
      <c r="H357" s="186"/>
      <c r="I357" s="140"/>
      <c r="J357" s="140"/>
      <c r="K357" s="140"/>
      <c r="L357" s="187">
        <v>6309.37</v>
      </c>
      <c r="M357" s="188"/>
      <c r="N357" s="188"/>
      <c r="O357" s="189"/>
      <c r="P357" s="163"/>
      <c r="Q357" s="163"/>
      <c r="R357" s="163"/>
      <c r="S357" s="163"/>
      <c r="T357" s="163"/>
      <c r="U357" s="163"/>
      <c r="V357" s="123"/>
      <c r="W357" s="124"/>
      <c r="X357" s="125"/>
      <c r="Y357" s="126"/>
      <c r="Z357" s="213"/>
      <c r="BP357" s="166"/>
      <c r="BQ357" s="174"/>
    </row>
    <row r="358" spans="1:69" s="122" customFormat="1" ht="67.5" x14ac:dyDescent="0.25">
      <c r="A358" s="242" t="s">
        <v>662</v>
      </c>
      <c r="B358" s="243" t="s">
        <v>1715</v>
      </c>
      <c r="C358" s="368" t="s">
        <v>3286</v>
      </c>
      <c r="D358" s="368"/>
      <c r="E358" s="368"/>
      <c r="F358" s="242" t="s">
        <v>437</v>
      </c>
      <c r="G358" s="295">
        <v>240</v>
      </c>
      <c r="H358" s="171">
        <v>372.35</v>
      </c>
      <c r="I358" s="171"/>
      <c r="J358" s="171">
        <v>372.35</v>
      </c>
      <c r="K358" s="172" t="s">
        <v>42</v>
      </c>
      <c r="L358" s="171">
        <v>764955.84</v>
      </c>
      <c r="M358" s="171"/>
      <c r="N358" s="173"/>
      <c r="O358" s="171">
        <v>764955.84</v>
      </c>
      <c r="P358" s="163">
        <v>1.052</v>
      </c>
      <c r="Q358" s="163">
        <v>1.0209999999999999</v>
      </c>
      <c r="R358" s="163">
        <v>1.0349999999999999</v>
      </c>
      <c r="S358" s="163">
        <v>1.0249999999999999</v>
      </c>
      <c r="T358" s="163">
        <v>1.02</v>
      </c>
      <c r="U358" s="163">
        <v>1.03</v>
      </c>
      <c r="V358" s="248">
        <f t="shared" ref="V358:V414" si="16">O358*P358*Q358*R358*S358*T358*U358</f>
        <v>915755.33641562448</v>
      </c>
      <c r="W358" s="249">
        <v>1.2</v>
      </c>
      <c r="X358" s="250">
        <f t="shared" ref="X358:X414" si="17">V358*W358</f>
        <v>1098906.4036987494</v>
      </c>
      <c r="Y358" s="251">
        <f t="shared" ref="Y358:Y414" si="18">X358/G358</f>
        <v>4578.7766820781226</v>
      </c>
      <c r="Z358" s="213"/>
      <c r="BP358" s="166"/>
      <c r="BQ358" s="174" t="s">
        <v>3286</v>
      </c>
    </row>
    <row r="359" spans="1:69" s="122" customFormat="1" ht="67.5" x14ac:dyDescent="0.25">
      <c r="A359" s="242" t="s">
        <v>669</v>
      </c>
      <c r="B359" s="243" t="s">
        <v>1715</v>
      </c>
      <c r="C359" s="368" t="s">
        <v>3229</v>
      </c>
      <c r="D359" s="368"/>
      <c r="E359" s="368"/>
      <c r="F359" s="242" t="s">
        <v>437</v>
      </c>
      <c r="G359" s="295">
        <v>27</v>
      </c>
      <c r="H359" s="171">
        <v>291.27</v>
      </c>
      <c r="I359" s="171"/>
      <c r="J359" s="171">
        <v>291.27</v>
      </c>
      <c r="K359" s="172" t="s">
        <v>42</v>
      </c>
      <c r="L359" s="171">
        <v>67318.320000000007</v>
      </c>
      <c r="M359" s="171"/>
      <c r="N359" s="173"/>
      <c r="O359" s="171">
        <v>67318.320000000007</v>
      </c>
      <c r="P359" s="163">
        <v>1.052</v>
      </c>
      <c r="Q359" s="163">
        <v>1.0209999999999999</v>
      </c>
      <c r="R359" s="163">
        <v>1.0349999999999999</v>
      </c>
      <c r="S359" s="163">
        <v>1.0249999999999999</v>
      </c>
      <c r="T359" s="163">
        <v>1.02</v>
      </c>
      <c r="U359" s="163">
        <v>1.03</v>
      </c>
      <c r="V359" s="248">
        <f t="shared" si="16"/>
        <v>80589.110579944929</v>
      </c>
      <c r="W359" s="249">
        <v>1.2</v>
      </c>
      <c r="X359" s="250">
        <f t="shared" si="17"/>
        <v>96706.932695933909</v>
      </c>
      <c r="Y359" s="251">
        <f t="shared" si="18"/>
        <v>3581.7382479975522</v>
      </c>
      <c r="Z359" s="213"/>
      <c r="BP359" s="166"/>
      <c r="BQ359" s="174" t="s">
        <v>3229</v>
      </c>
    </row>
    <row r="360" spans="1:69" s="122" customFormat="1" ht="67.5" x14ac:dyDescent="0.25">
      <c r="A360" s="242" t="s">
        <v>671</v>
      </c>
      <c r="B360" s="243" t="s">
        <v>1791</v>
      </c>
      <c r="C360" s="368" t="s">
        <v>3287</v>
      </c>
      <c r="D360" s="368"/>
      <c r="E360" s="368"/>
      <c r="F360" s="242" t="s">
        <v>437</v>
      </c>
      <c r="G360" s="295">
        <v>534</v>
      </c>
      <c r="H360" s="171">
        <v>8.49</v>
      </c>
      <c r="I360" s="171"/>
      <c r="J360" s="171">
        <v>8.49</v>
      </c>
      <c r="K360" s="172" t="s">
        <v>42</v>
      </c>
      <c r="L360" s="171">
        <v>38808.129999999997</v>
      </c>
      <c r="M360" s="171"/>
      <c r="N360" s="173"/>
      <c r="O360" s="171">
        <v>38808.129999999997</v>
      </c>
      <c r="P360" s="163">
        <v>1.052</v>
      </c>
      <c r="Q360" s="163">
        <v>1.0209999999999999</v>
      </c>
      <c r="R360" s="163">
        <v>1.0349999999999999</v>
      </c>
      <c r="S360" s="163">
        <v>1.0249999999999999</v>
      </c>
      <c r="T360" s="163">
        <v>1.02</v>
      </c>
      <c r="U360" s="163">
        <v>1.03</v>
      </c>
      <c r="V360" s="248">
        <f t="shared" si="16"/>
        <v>46458.566998862683</v>
      </c>
      <c r="W360" s="249">
        <v>1.2</v>
      </c>
      <c r="X360" s="250">
        <f t="shared" si="17"/>
        <v>55750.280398635216</v>
      </c>
      <c r="Y360" s="251">
        <f t="shared" si="18"/>
        <v>104.4012741547476</v>
      </c>
      <c r="Z360" s="213"/>
      <c r="BP360" s="166"/>
      <c r="BQ360" s="174" t="s">
        <v>3287</v>
      </c>
    </row>
    <row r="361" spans="1:69" s="122" customFormat="1" ht="67.5" x14ac:dyDescent="0.25">
      <c r="A361" s="242" t="s">
        <v>674</v>
      </c>
      <c r="B361" s="243" t="s">
        <v>1776</v>
      </c>
      <c r="C361" s="368" t="s">
        <v>3234</v>
      </c>
      <c r="D361" s="368"/>
      <c r="E361" s="368"/>
      <c r="F361" s="242" t="s">
        <v>437</v>
      </c>
      <c r="G361" s="295">
        <v>5800</v>
      </c>
      <c r="H361" s="171">
        <v>4.1500000000000004</v>
      </c>
      <c r="I361" s="171"/>
      <c r="J361" s="171">
        <v>4.1500000000000004</v>
      </c>
      <c r="K361" s="172" t="s">
        <v>42</v>
      </c>
      <c r="L361" s="171">
        <v>206039.2</v>
      </c>
      <c r="M361" s="171"/>
      <c r="N361" s="173"/>
      <c r="O361" s="171">
        <v>206039.2</v>
      </c>
      <c r="P361" s="163">
        <v>1.052</v>
      </c>
      <c r="Q361" s="163">
        <v>1.0209999999999999</v>
      </c>
      <c r="R361" s="163">
        <v>1.0349999999999999</v>
      </c>
      <c r="S361" s="163">
        <v>1.0249999999999999</v>
      </c>
      <c r="T361" s="163">
        <v>1.02</v>
      </c>
      <c r="U361" s="163">
        <v>1.03</v>
      </c>
      <c r="V361" s="248">
        <f t="shared" si="16"/>
        <v>246656.71800192565</v>
      </c>
      <c r="W361" s="249">
        <v>1.2</v>
      </c>
      <c r="X361" s="250">
        <f t="shared" si="17"/>
        <v>295988.06160231074</v>
      </c>
      <c r="Y361" s="251">
        <f t="shared" si="18"/>
        <v>51.03242441419151</v>
      </c>
      <c r="Z361" s="213"/>
      <c r="BP361" s="166"/>
      <c r="BQ361" s="174" t="s">
        <v>3234</v>
      </c>
    </row>
    <row r="362" spans="1:69" s="122" customFormat="1" ht="67.5" x14ac:dyDescent="0.25">
      <c r="A362" s="242" t="s">
        <v>683</v>
      </c>
      <c r="B362" s="243" t="s">
        <v>1778</v>
      </c>
      <c r="C362" s="368" t="s">
        <v>3288</v>
      </c>
      <c r="D362" s="368"/>
      <c r="E362" s="368"/>
      <c r="F362" s="242" t="s">
        <v>437</v>
      </c>
      <c r="G362" s="295">
        <v>5800</v>
      </c>
      <c r="H362" s="171">
        <v>1.17</v>
      </c>
      <c r="I362" s="171"/>
      <c r="J362" s="171">
        <v>1.17</v>
      </c>
      <c r="K362" s="172" t="s">
        <v>42</v>
      </c>
      <c r="L362" s="171">
        <v>58088.160000000003</v>
      </c>
      <c r="M362" s="171"/>
      <c r="N362" s="173"/>
      <c r="O362" s="171">
        <v>58088.160000000003</v>
      </c>
      <c r="P362" s="163">
        <v>1.052</v>
      </c>
      <c r="Q362" s="163">
        <v>1.0209999999999999</v>
      </c>
      <c r="R362" s="163">
        <v>1.0349999999999999</v>
      </c>
      <c r="S362" s="163">
        <v>1.0249999999999999</v>
      </c>
      <c r="T362" s="163">
        <v>1.02</v>
      </c>
      <c r="U362" s="163">
        <v>1.03</v>
      </c>
      <c r="V362" s="248">
        <f t="shared" si="16"/>
        <v>69539.363870422414</v>
      </c>
      <c r="W362" s="249">
        <v>1.2</v>
      </c>
      <c r="X362" s="250">
        <f t="shared" si="17"/>
        <v>83447.236644506891</v>
      </c>
      <c r="Y362" s="251">
        <f t="shared" si="18"/>
        <v>14.387454593880499</v>
      </c>
      <c r="Z362" s="213"/>
      <c r="BP362" s="166"/>
      <c r="BQ362" s="174" t="s">
        <v>3288</v>
      </c>
    </row>
    <row r="363" spans="1:69" s="122" customFormat="1" ht="67.5" x14ac:dyDescent="0.25">
      <c r="A363" s="242" t="s">
        <v>685</v>
      </c>
      <c r="B363" s="243" t="s">
        <v>1780</v>
      </c>
      <c r="C363" s="368" t="s">
        <v>3233</v>
      </c>
      <c r="D363" s="368"/>
      <c r="E363" s="368"/>
      <c r="F363" s="242" t="s">
        <v>437</v>
      </c>
      <c r="G363" s="295">
        <v>5800</v>
      </c>
      <c r="H363" s="171">
        <v>0.34</v>
      </c>
      <c r="I363" s="171"/>
      <c r="J363" s="171">
        <v>0.34</v>
      </c>
      <c r="K363" s="172" t="s">
        <v>42</v>
      </c>
      <c r="L363" s="171">
        <v>16880.32</v>
      </c>
      <c r="M363" s="171"/>
      <c r="N363" s="173"/>
      <c r="O363" s="171">
        <v>16880.32</v>
      </c>
      <c r="P363" s="163">
        <v>1.052</v>
      </c>
      <c r="Q363" s="163">
        <v>1.0209999999999999</v>
      </c>
      <c r="R363" s="163">
        <v>1.0349999999999999</v>
      </c>
      <c r="S363" s="163">
        <v>1.0249999999999999</v>
      </c>
      <c r="T363" s="163">
        <v>1.02</v>
      </c>
      <c r="U363" s="163">
        <v>1.03</v>
      </c>
      <c r="V363" s="248">
        <f t="shared" si="16"/>
        <v>20208.020270037279</v>
      </c>
      <c r="W363" s="249">
        <v>1.2</v>
      </c>
      <c r="X363" s="250">
        <f t="shared" si="17"/>
        <v>24249.624324044733</v>
      </c>
      <c r="Y363" s="251">
        <f t="shared" si="18"/>
        <v>4.1809697110421951</v>
      </c>
      <c r="Z363" s="213"/>
      <c r="BP363" s="166"/>
      <c r="BQ363" s="174" t="s">
        <v>3233</v>
      </c>
    </row>
    <row r="364" spans="1:69" s="122" customFormat="1" ht="67.5" hidden="1" x14ac:dyDescent="0.25">
      <c r="A364" s="167" t="s">
        <v>688</v>
      </c>
      <c r="B364" s="168" t="s">
        <v>3236</v>
      </c>
      <c r="C364" s="370" t="s">
        <v>3237</v>
      </c>
      <c r="D364" s="370"/>
      <c r="E364" s="370"/>
      <c r="F364" s="167" t="s">
        <v>174</v>
      </c>
      <c r="G364" s="282">
        <v>1.08</v>
      </c>
      <c r="H364" s="171" t="s">
        <v>3238</v>
      </c>
      <c r="I364" s="171" t="s">
        <v>421</v>
      </c>
      <c r="J364" s="171">
        <v>90.83</v>
      </c>
      <c r="K364" s="172" t="s">
        <v>42</v>
      </c>
      <c r="L364" s="171">
        <v>14548.35</v>
      </c>
      <c r="M364" s="171">
        <v>11596.13</v>
      </c>
      <c r="N364" s="173" t="s">
        <v>3289</v>
      </c>
      <c r="O364" s="171">
        <v>839.71</v>
      </c>
      <c r="P364" s="163">
        <v>1.052</v>
      </c>
      <c r="Q364" s="163">
        <v>1.0209999999999999</v>
      </c>
      <c r="R364" s="163">
        <v>1.0349999999999999</v>
      </c>
      <c r="S364" s="163">
        <v>1.0249999999999999</v>
      </c>
      <c r="T364" s="163">
        <v>1.02</v>
      </c>
      <c r="U364" s="163">
        <v>1.03</v>
      </c>
      <c r="V364" s="123">
        <f t="shared" si="16"/>
        <v>1005.2461506033658</v>
      </c>
      <c r="W364" s="124">
        <v>1.2</v>
      </c>
      <c r="X364" s="125">
        <f t="shared" si="17"/>
        <v>1206.295380724039</v>
      </c>
      <c r="Y364" s="126">
        <f t="shared" si="18"/>
        <v>1116.940167337073</v>
      </c>
      <c r="Z364" s="213"/>
      <c r="BP364" s="166"/>
      <c r="BQ364" s="174" t="s">
        <v>3237</v>
      </c>
    </row>
    <row r="365" spans="1:69" s="122" customFormat="1" ht="18.75" hidden="1" x14ac:dyDescent="0.25">
      <c r="A365" s="175"/>
      <c r="B365" s="176"/>
      <c r="C365" s="177" t="s">
        <v>3290</v>
      </c>
      <c r="D365" s="178"/>
      <c r="E365" s="178"/>
      <c r="F365" s="178"/>
      <c r="G365" s="179"/>
      <c r="H365" s="178"/>
      <c r="I365" s="178"/>
      <c r="J365" s="178"/>
      <c r="K365" s="178"/>
      <c r="L365" s="178"/>
      <c r="M365" s="178"/>
      <c r="N365" s="178"/>
      <c r="O365" s="180"/>
      <c r="P365" s="163"/>
      <c r="Q365" s="163"/>
      <c r="R365" s="163"/>
      <c r="S365" s="163"/>
      <c r="T365" s="163"/>
      <c r="U365" s="163"/>
      <c r="V365" s="123"/>
      <c r="W365" s="124"/>
      <c r="X365" s="125"/>
      <c r="Y365" s="126"/>
      <c r="Z365" s="213"/>
      <c r="BP365" s="166"/>
      <c r="BQ365" s="174"/>
    </row>
    <row r="366" spans="1:69" s="122" customFormat="1" ht="18.75" hidden="1" x14ac:dyDescent="0.25">
      <c r="A366" s="181"/>
      <c r="B366" s="182"/>
      <c r="C366" s="182"/>
      <c r="D366" s="182"/>
      <c r="E366" s="183" t="s">
        <v>3291</v>
      </c>
      <c r="F366" s="183"/>
      <c r="G366" s="283"/>
      <c r="H366" s="186"/>
      <c r="I366" s="140"/>
      <c r="J366" s="140"/>
      <c r="K366" s="140"/>
      <c r="L366" s="187">
        <v>11255.04</v>
      </c>
      <c r="M366" s="188"/>
      <c r="N366" s="188"/>
      <c r="O366" s="189"/>
      <c r="P366" s="163"/>
      <c r="Q366" s="163"/>
      <c r="R366" s="163"/>
      <c r="S366" s="163"/>
      <c r="T366" s="163"/>
      <c r="U366" s="163"/>
      <c r="V366" s="123"/>
      <c r="W366" s="124"/>
      <c r="X366" s="125"/>
      <c r="Y366" s="126"/>
      <c r="Z366" s="213"/>
      <c r="BP366" s="166"/>
      <c r="BQ366" s="174"/>
    </row>
    <row r="367" spans="1:69" s="122" customFormat="1" ht="18.75" hidden="1" x14ac:dyDescent="0.25">
      <c r="A367" s="181"/>
      <c r="B367" s="182"/>
      <c r="C367" s="182"/>
      <c r="D367" s="182"/>
      <c r="E367" s="183" t="s">
        <v>3292</v>
      </c>
      <c r="F367" s="183"/>
      <c r="G367" s="283"/>
      <c r="H367" s="186"/>
      <c r="I367" s="140"/>
      <c r="J367" s="140"/>
      <c r="K367" s="140"/>
      <c r="L367" s="187">
        <v>5917.6</v>
      </c>
      <c r="M367" s="188"/>
      <c r="N367" s="188"/>
      <c r="O367" s="189"/>
      <c r="P367" s="163"/>
      <c r="Q367" s="163"/>
      <c r="R367" s="163"/>
      <c r="S367" s="163"/>
      <c r="T367" s="163"/>
      <c r="U367" s="163"/>
      <c r="V367" s="123"/>
      <c r="W367" s="124"/>
      <c r="X367" s="125"/>
      <c r="Y367" s="126"/>
      <c r="Z367" s="213"/>
      <c r="BP367" s="166"/>
      <c r="BQ367" s="174"/>
    </row>
    <row r="368" spans="1:69" s="122" customFormat="1" ht="18.75" hidden="1" x14ac:dyDescent="0.25">
      <c r="A368" s="181"/>
      <c r="B368" s="182"/>
      <c r="C368" s="182"/>
      <c r="D368" s="182"/>
      <c r="E368" s="183" t="s">
        <v>47</v>
      </c>
      <c r="F368" s="183"/>
      <c r="G368" s="283"/>
      <c r="H368" s="186"/>
      <c r="I368" s="140"/>
      <c r="J368" s="140"/>
      <c r="K368" s="140"/>
      <c r="L368" s="187">
        <v>31720.99</v>
      </c>
      <c r="M368" s="188"/>
      <c r="N368" s="188"/>
      <c r="O368" s="189"/>
      <c r="P368" s="163"/>
      <c r="Q368" s="163"/>
      <c r="R368" s="163"/>
      <c r="S368" s="163"/>
      <c r="T368" s="163"/>
      <c r="U368" s="163"/>
      <c r="V368" s="123"/>
      <c r="W368" s="124"/>
      <c r="X368" s="125"/>
      <c r="Y368" s="126"/>
      <c r="Z368" s="213"/>
      <c r="BP368" s="166"/>
      <c r="BQ368" s="174"/>
    </row>
    <row r="369" spans="1:69" s="122" customFormat="1" ht="67.5" x14ac:dyDescent="0.25">
      <c r="A369" s="242" t="s">
        <v>690</v>
      </c>
      <c r="B369" s="243" t="s">
        <v>3243</v>
      </c>
      <c r="C369" s="368" t="s">
        <v>3293</v>
      </c>
      <c r="D369" s="368"/>
      <c r="E369" s="368"/>
      <c r="F369" s="242" t="s">
        <v>437</v>
      </c>
      <c r="G369" s="295">
        <v>108</v>
      </c>
      <c r="H369" s="171">
        <v>620.67999999999995</v>
      </c>
      <c r="I369" s="171"/>
      <c r="J369" s="171">
        <v>620.67999999999995</v>
      </c>
      <c r="K369" s="172" t="s">
        <v>42</v>
      </c>
      <c r="L369" s="171">
        <v>573806.25</v>
      </c>
      <c r="M369" s="171"/>
      <c r="N369" s="173"/>
      <c r="O369" s="171">
        <v>573806.25</v>
      </c>
      <c r="P369" s="163">
        <v>1.052</v>
      </c>
      <c r="Q369" s="163">
        <v>1.0209999999999999</v>
      </c>
      <c r="R369" s="163">
        <v>1.0349999999999999</v>
      </c>
      <c r="S369" s="163">
        <v>1.0249999999999999</v>
      </c>
      <c r="T369" s="163">
        <v>1.02</v>
      </c>
      <c r="U369" s="163">
        <v>1.03</v>
      </c>
      <c r="V369" s="248">
        <f t="shared" si="16"/>
        <v>686923.49025812768</v>
      </c>
      <c r="W369" s="249">
        <v>1.2</v>
      </c>
      <c r="X369" s="250">
        <f t="shared" si="17"/>
        <v>824308.1883097532</v>
      </c>
      <c r="Y369" s="251">
        <f t="shared" si="18"/>
        <v>7632.4832250903073</v>
      </c>
      <c r="Z369" s="213"/>
      <c r="BP369" s="166"/>
      <c r="BQ369" s="174" t="s">
        <v>3293</v>
      </c>
    </row>
    <row r="370" spans="1:69" s="122" customFormat="1" ht="67.5" x14ac:dyDescent="0.25">
      <c r="A370" s="242" t="s">
        <v>695</v>
      </c>
      <c r="B370" s="243" t="s">
        <v>1737</v>
      </c>
      <c r="C370" s="368" t="s">
        <v>3294</v>
      </c>
      <c r="D370" s="368"/>
      <c r="E370" s="368"/>
      <c r="F370" s="242" t="s">
        <v>437</v>
      </c>
      <c r="G370" s="295">
        <v>54</v>
      </c>
      <c r="H370" s="171">
        <v>213.89</v>
      </c>
      <c r="I370" s="171"/>
      <c r="J370" s="171">
        <v>213.89</v>
      </c>
      <c r="K370" s="172" t="s">
        <v>42</v>
      </c>
      <c r="L370" s="171">
        <v>98868.51</v>
      </c>
      <c r="M370" s="171"/>
      <c r="N370" s="173"/>
      <c r="O370" s="171">
        <v>98868.51</v>
      </c>
      <c r="P370" s="163">
        <v>1.052</v>
      </c>
      <c r="Q370" s="163">
        <v>1.0209999999999999</v>
      </c>
      <c r="R370" s="163">
        <v>1.0349999999999999</v>
      </c>
      <c r="S370" s="163">
        <v>1.0249999999999999</v>
      </c>
      <c r="T370" s="163">
        <v>1.02</v>
      </c>
      <c r="U370" s="163">
        <v>1.03</v>
      </c>
      <c r="V370" s="248">
        <f t="shared" si="16"/>
        <v>118358.94427051049</v>
      </c>
      <c r="W370" s="249">
        <v>1.2</v>
      </c>
      <c r="X370" s="250">
        <f t="shared" si="17"/>
        <v>142030.73312461257</v>
      </c>
      <c r="Y370" s="251">
        <f t="shared" si="18"/>
        <v>2630.1987615668995</v>
      </c>
      <c r="Z370" s="213"/>
      <c r="BP370" s="166"/>
      <c r="BQ370" s="174" t="s">
        <v>3294</v>
      </c>
    </row>
    <row r="371" spans="1:69" s="122" customFormat="1" ht="67.5" x14ac:dyDescent="0.25">
      <c r="A371" s="242" t="s">
        <v>698</v>
      </c>
      <c r="B371" s="243" t="s">
        <v>3295</v>
      </c>
      <c r="C371" s="368" t="s">
        <v>2837</v>
      </c>
      <c r="D371" s="368"/>
      <c r="E371" s="368"/>
      <c r="F371" s="242" t="s">
        <v>437</v>
      </c>
      <c r="G371" s="295">
        <v>54</v>
      </c>
      <c r="H371" s="171">
        <v>27.8</v>
      </c>
      <c r="I371" s="171"/>
      <c r="J371" s="171">
        <v>27.8</v>
      </c>
      <c r="K371" s="172" t="s">
        <v>42</v>
      </c>
      <c r="L371" s="171">
        <v>12850.27</v>
      </c>
      <c r="M371" s="171"/>
      <c r="N371" s="173"/>
      <c r="O371" s="171">
        <v>12850.27</v>
      </c>
      <c r="P371" s="163">
        <v>1.052</v>
      </c>
      <c r="Q371" s="163">
        <v>1.0209999999999999</v>
      </c>
      <c r="R371" s="163">
        <v>1.0349999999999999</v>
      </c>
      <c r="S371" s="163">
        <v>1.0249999999999999</v>
      </c>
      <c r="T371" s="163">
        <v>1.02</v>
      </c>
      <c r="U371" s="163">
        <v>1.03</v>
      </c>
      <c r="V371" s="248">
        <f t="shared" si="16"/>
        <v>15383.5067484178</v>
      </c>
      <c r="W371" s="249">
        <v>1.2</v>
      </c>
      <c r="X371" s="250">
        <f t="shared" si="17"/>
        <v>18460.208098101361</v>
      </c>
      <c r="Y371" s="251">
        <f t="shared" si="18"/>
        <v>341.85570552039559</v>
      </c>
      <c r="Z371" s="213"/>
      <c r="BP371" s="166"/>
      <c r="BQ371" s="174" t="s">
        <v>2837</v>
      </c>
    </row>
    <row r="372" spans="1:69" s="122" customFormat="1" ht="67.5" x14ac:dyDescent="0.25">
      <c r="A372" s="242" t="s">
        <v>700</v>
      </c>
      <c r="B372" s="243" t="s">
        <v>1778</v>
      </c>
      <c r="C372" s="368" t="s">
        <v>3296</v>
      </c>
      <c r="D372" s="368"/>
      <c r="E372" s="368"/>
      <c r="F372" s="242" t="s">
        <v>437</v>
      </c>
      <c r="G372" s="295">
        <v>540</v>
      </c>
      <c r="H372" s="171">
        <v>6.23</v>
      </c>
      <c r="I372" s="171"/>
      <c r="J372" s="171">
        <v>6.23</v>
      </c>
      <c r="K372" s="172" t="s">
        <v>42</v>
      </c>
      <c r="L372" s="171">
        <v>28797.55</v>
      </c>
      <c r="M372" s="171"/>
      <c r="N372" s="173"/>
      <c r="O372" s="171">
        <v>28797.55</v>
      </c>
      <c r="P372" s="163">
        <v>1.052</v>
      </c>
      <c r="Q372" s="163">
        <v>1.0209999999999999</v>
      </c>
      <c r="R372" s="163">
        <v>1.0349999999999999</v>
      </c>
      <c r="S372" s="163">
        <v>1.0249999999999999</v>
      </c>
      <c r="T372" s="163">
        <v>1.02</v>
      </c>
      <c r="U372" s="163">
        <v>1.03</v>
      </c>
      <c r="V372" s="248">
        <f t="shared" si="16"/>
        <v>34474.552267220774</v>
      </c>
      <c r="W372" s="249">
        <v>1.2</v>
      </c>
      <c r="X372" s="250">
        <f t="shared" si="17"/>
        <v>41369.462720664924</v>
      </c>
      <c r="Y372" s="251">
        <f t="shared" si="18"/>
        <v>76.610116149379493</v>
      </c>
      <c r="Z372" s="213"/>
      <c r="BP372" s="166"/>
      <c r="BQ372" s="174" t="s">
        <v>3296</v>
      </c>
    </row>
    <row r="373" spans="1:69" s="122" customFormat="1" ht="67.5" x14ac:dyDescent="0.25">
      <c r="A373" s="242" t="s">
        <v>702</v>
      </c>
      <c r="B373" s="243" t="s">
        <v>1780</v>
      </c>
      <c r="C373" s="368" t="s">
        <v>3297</v>
      </c>
      <c r="D373" s="368"/>
      <c r="E373" s="368"/>
      <c r="F373" s="242" t="s">
        <v>437</v>
      </c>
      <c r="G373" s="295">
        <v>432</v>
      </c>
      <c r="H373" s="171">
        <v>2.68</v>
      </c>
      <c r="I373" s="171"/>
      <c r="J373" s="171">
        <v>2.68</v>
      </c>
      <c r="K373" s="172" t="s">
        <v>42</v>
      </c>
      <c r="L373" s="171">
        <v>9910.43</v>
      </c>
      <c r="M373" s="171"/>
      <c r="N373" s="173"/>
      <c r="O373" s="171">
        <v>9910.43</v>
      </c>
      <c r="P373" s="163">
        <v>1.052</v>
      </c>
      <c r="Q373" s="163">
        <v>1.0209999999999999</v>
      </c>
      <c r="R373" s="163">
        <v>1.0349999999999999</v>
      </c>
      <c r="S373" s="163">
        <v>1.0249999999999999</v>
      </c>
      <c r="T373" s="163">
        <v>1.02</v>
      </c>
      <c r="U373" s="163">
        <v>1.03</v>
      </c>
      <c r="V373" s="248">
        <f t="shared" si="16"/>
        <v>11864.121670962728</v>
      </c>
      <c r="W373" s="249">
        <v>1.2</v>
      </c>
      <c r="X373" s="250">
        <f t="shared" si="17"/>
        <v>14236.946005155272</v>
      </c>
      <c r="Y373" s="251">
        <f t="shared" si="18"/>
        <v>32.955893530452016</v>
      </c>
      <c r="Z373" s="213"/>
      <c r="BP373" s="166"/>
      <c r="BQ373" s="174" t="s">
        <v>3297</v>
      </c>
    </row>
    <row r="374" spans="1:69" s="122" customFormat="1" ht="67.5" x14ac:dyDescent="0.25">
      <c r="A374" s="242" t="s">
        <v>705</v>
      </c>
      <c r="B374" s="243" t="s">
        <v>1866</v>
      </c>
      <c r="C374" s="368" t="s">
        <v>3298</v>
      </c>
      <c r="D374" s="368"/>
      <c r="E374" s="368"/>
      <c r="F374" s="242" t="s">
        <v>437</v>
      </c>
      <c r="G374" s="295">
        <v>240</v>
      </c>
      <c r="H374" s="171">
        <v>1341.71</v>
      </c>
      <c r="I374" s="171"/>
      <c r="J374" s="171">
        <v>1341.71</v>
      </c>
      <c r="K374" s="172" t="s">
        <v>42</v>
      </c>
      <c r="L374" s="171">
        <v>2756409.02</v>
      </c>
      <c r="M374" s="171"/>
      <c r="N374" s="173"/>
      <c r="O374" s="171">
        <v>2756409.02</v>
      </c>
      <c r="P374" s="163">
        <v>1.052</v>
      </c>
      <c r="Q374" s="163">
        <v>1.0209999999999999</v>
      </c>
      <c r="R374" s="163">
        <v>1.0349999999999999</v>
      </c>
      <c r="S374" s="163">
        <v>1.0249999999999999</v>
      </c>
      <c r="T374" s="163">
        <v>1.02</v>
      </c>
      <c r="U374" s="163">
        <v>1.03</v>
      </c>
      <c r="V374" s="248">
        <f t="shared" si="16"/>
        <v>3299793.4487422979</v>
      </c>
      <c r="W374" s="249">
        <v>1.2</v>
      </c>
      <c r="X374" s="250">
        <f t="shared" si="17"/>
        <v>3959752.1384907574</v>
      </c>
      <c r="Y374" s="251">
        <f t="shared" si="18"/>
        <v>16498.96724371149</v>
      </c>
      <c r="Z374" s="213"/>
      <c r="BP374" s="166"/>
      <c r="BQ374" s="174" t="s">
        <v>3298</v>
      </c>
    </row>
    <row r="375" spans="1:69" s="122" customFormat="1" ht="67.5" x14ac:dyDescent="0.25">
      <c r="A375" s="242" t="s">
        <v>707</v>
      </c>
      <c r="B375" s="243" t="s">
        <v>1816</v>
      </c>
      <c r="C375" s="368" t="s">
        <v>3299</v>
      </c>
      <c r="D375" s="368"/>
      <c r="E375" s="368"/>
      <c r="F375" s="242" t="s">
        <v>437</v>
      </c>
      <c r="G375" s="295">
        <v>480</v>
      </c>
      <c r="H375" s="171">
        <v>70.91</v>
      </c>
      <c r="I375" s="171"/>
      <c r="J375" s="171">
        <v>70.91</v>
      </c>
      <c r="K375" s="172" t="s">
        <v>42</v>
      </c>
      <c r="L375" s="171">
        <v>291355.01</v>
      </c>
      <c r="M375" s="171"/>
      <c r="N375" s="173"/>
      <c r="O375" s="171">
        <v>291355.01</v>
      </c>
      <c r="P375" s="163">
        <v>1.052</v>
      </c>
      <c r="Q375" s="163">
        <v>1.0209999999999999</v>
      </c>
      <c r="R375" s="163">
        <v>1.0349999999999999</v>
      </c>
      <c r="S375" s="163">
        <v>1.0249999999999999</v>
      </c>
      <c r="T375" s="163">
        <v>1.02</v>
      </c>
      <c r="U375" s="163">
        <v>1.03</v>
      </c>
      <c r="V375" s="248">
        <f t="shared" si="16"/>
        <v>348791.25205309584</v>
      </c>
      <c r="W375" s="249">
        <v>1.2</v>
      </c>
      <c r="X375" s="250">
        <f t="shared" si="17"/>
        <v>418549.50246371498</v>
      </c>
      <c r="Y375" s="251">
        <f t="shared" si="18"/>
        <v>871.97813013273958</v>
      </c>
      <c r="Z375" s="213"/>
      <c r="BP375" s="166"/>
      <c r="BQ375" s="174" t="s">
        <v>3299</v>
      </c>
    </row>
    <row r="376" spans="1:69" s="122" customFormat="1" ht="67.5" x14ac:dyDescent="0.25">
      <c r="A376" s="242" t="s">
        <v>710</v>
      </c>
      <c r="B376" s="243" t="s">
        <v>1776</v>
      </c>
      <c r="C376" s="368" t="s">
        <v>1886</v>
      </c>
      <c r="D376" s="368"/>
      <c r="E376" s="368"/>
      <c r="F376" s="242" t="s">
        <v>437</v>
      </c>
      <c r="G376" s="295">
        <v>480</v>
      </c>
      <c r="H376" s="171">
        <v>318.12</v>
      </c>
      <c r="I376" s="171"/>
      <c r="J376" s="171">
        <v>318.12</v>
      </c>
      <c r="K376" s="172" t="s">
        <v>42</v>
      </c>
      <c r="L376" s="171">
        <v>1307091.46</v>
      </c>
      <c r="M376" s="171"/>
      <c r="N376" s="173"/>
      <c r="O376" s="171">
        <v>1307091.46</v>
      </c>
      <c r="P376" s="163">
        <v>1.052</v>
      </c>
      <c r="Q376" s="163">
        <v>1.0209999999999999</v>
      </c>
      <c r="R376" s="163">
        <v>1.0349999999999999</v>
      </c>
      <c r="S376" s="163">
        <v>1.0249999999999999</v>
      </c>
      <c r="T376" s="163">
        <v>1.02</v>
      </c>
      <c r="U376" s="163">
        <v>1.03</v>
      </c>
      <c r="V376" s="248">
        <f t="shared" si="16"/>
        <v>1564764.8100552966</v>
      </c>
      <c r="W376" s="249">
        <v>1.2</v>
      </c>
      <c r="X376" s="250">
        <f t="shared" si="17"/>
        <v>1877717.7720663559</v>
      </c>
      <c r="Y376" s="251">
        <f t="shared" si="18"/>
        <v>3911.9120251382415</v>
      </c>
      <c r="Z376" s="213"/>
      <c r="BP376" s="166"/>
      <c r="BQ376" s="174" t="s">
        <v>1886</v>
      </c>
    </row>
    <row r="377" spans="1:69" s="122" customFormat="1" ht="67.5" x14ac:dyDescent="0.25">
      <c r="A377" s="242" t="s">
        <v>713</v>
      </c>
      <c r="B377" s="243" t="s">
        <v>1801</v>
      </c>
      <c r="C377" s="368" t="s">
        <v>3300</v>
      </c>
      <c r="D377" s="368"/>
      <c r="E377" s="368"/>
      <c r="F377" s="242" t="s">
        <v>437</v>
      </c>
      <c r="G377" s="295">
        <v>960</v>
      </c>
      <c r="H377" s="171">
        <v>24.44</v>
      </c>
      <c r="I377" s="171"/>
      <c r="J377" s="171">
        <v>24.44</v>
      </c>
      <c r="K377" s="172" t="s">
        <v>42</v>
      </c>
      <c r="L377" s="171">
        <v>200838.14</v>
      </c>
      <c r="M377" s="171"/>
      <c r="N377" s="173"/>
      <c r="O377" s="171">
        <v>200838.14</v>
      </c>
      <c r="P377" s="163">
        <v>1.052</v>
      </c>
      <c r="Q377" s="163">
        <v>1.0209999999999999</v>
      </c>
      <c r="R377" s="163">
        <v>1.0349999999999999</v>
      </c>
      <c r="S377" s="163">
        <v>1.0249999999999999</v>
      </c>
      <c r="T377" s="163">
        <v>1.02</v>
      </c>
      <c r="U377" s="163">
        <v>1.03</v>
      </c>
      <c r="V377" s="248">
        <f t="shared" si="16"/>
        <v>240430.3475358634</v>
      </c>
      <c r="W377" s="249">
        <v>1.2</v>
      </c>
      <c r="X377" s="250">
        <f t="shared" si="17"/>
        <v>288516.41704303608</v>
      </c>
      <c r="Y377" s="251">
        <f t="shared" si="18"/>
        <v>300.53793441982924</v>
      </c>
      <c r="Z377" s="213"/>
      <c r="BP377" s="166"/>
      <c r="BQ377" s="174" t="s">
        <v>3300</v>
      </c>
    </row>
    <row r="378" spans="1:69" s="122" customFormat="1" ht="67.5" x14ac:dyDescent="0.25">
      <c r="A378" s="242" t="s">
        <v>1872</v>
      </c>
      <c r="B378" s="243" t="s">
        <v>1778</v>
      </c>
      <c r="C378" s="368" t="s">
        <v>1822</v>
      </c>
      <c r="D378" s="368"/>
      <c r="E378" s="368"/>
      <c r="F378" s="242" t="s">
        <v>437</v>
      </c>
      <c r="G378" s="295">
        <v>1440</v>
      </c>
      <c r="H378" s="171">
        <v>85.17</v>
      </c>
      <c r="I378" s="171"/>
      <c r="J378" s="171">
        <v>85.17</v>
      </c>
      <c r="K378" s="172" t="s">
        <v>42</v>
      </c>
      <c r="L378" s="171">
        <v>1049839.49</v>
      </c>
      <c r="M378" s="171"/>
      <c r="N378" s="173"/>
      <c r="O378" s="171">
        <v>1049839.49</v>
      </c>
      <c r="P378" s="163">
        <v>1.052</v>
      </c>
      <c r="Q378" s="163">
        <v>1.0209999999999999</v>
      </c>
      <c r="R378" s="163">
        <v>1.0349999999999999</v>
      </c>
      <c r="S378" s="163">
        <v>1.0249999999999999</v>
      </c>
      <c r="T378" s="163">
        <v>1.02</v>
      </c>
      <c r="U378" s="163">
        <v>1.03</v>
      </c>
      <c r="V378" s="248">
        <f t="shared" si="16"/>
        <v>1256799.497533554</v>
      </c>
      <c r="W378" s="249">
        <v>1.2</v>
      </c>
      <c r="X378" s="250">
        <f t="shared" si="17"/>
        <v>1508159.3970402647</v>
      </c>
      <c r="Y378" s="251">
        <f t="shared" si="18"/>
        <v>1047.3329146112949</v>
      </c>
      <c r="Z378" s="213"/>
      <c r="BP378" s="166"/>
      <c r="BQ378" s="174" t="s">
        <v>1822</v>
      </c>
    </row>
    <row r="379" spans="1:69" s="122" customFormat="1" ht="67.5" x14ac:dyDescent="0.25">
      <c r="A379" s="242" t="s">
        <v>724</v>
      </c>
      <c r="B379" s="243" t="s">
        <v>1780</v>
      </c>
      <c r="C379" s="368" t="s">
        <v>3043</v>
      </c>
      <c r="D379" s="368"/>
      <c r="E379" s="368"/>
      <c r="F379" s="242" t="s">
        <v>437</v>
      </c>
      <c r="G379" s="295">
        <v>960</v>
      </c>
      <c r="H379" s="171">
        <v>2.63</v>
      </c>
      <c r="I379" s="171"/>
      <c r="J379" s="171">
        <v>2.63</v>
      </c>
      <c r="K379" s="172" t="s">
        <v>42</v>
      </c>
      <c r="L379" s="171">
        <v>21612.29</v>
      </c>
      <c r="M379" s="171"/>
      <c r="N379" s="173"/>
      <c r="O379" s="171">
        <v>21612.29</v>
      </c>
      <c r="P379" s="163">
        <v>1.052</v>
      </c>
      <c r="Q379" s="163">
        <v>1.0209999999999999</v>
      </c>
      <c r="R379" s="163">
        <v>1.0349999999999999</v>
      </c>
      <c r="S379" s="163">
        <v>1.0249999999999999</v>
      </c>
      <c r="T379" s="163">
        <v>1.02</v>
      </c>
      <c r="U379" s="163">
        <v>1.03</v>
      </c>
      <c r="V379" s="248">
        <f t="shared" si="16"/>
        <v>25872.826723777987</v>
      </c>
      <c r="W379" s="249">
        <v>1.2</v>
      </c>
      <c r="X379" s="250">
        <f t="shared" si="17"/>
        <v>31047.392068533583</v>
      </c>
      <c r="Y379" s="251">
        <f t="shared" si="18"/>
        <v>32.341033404722481</v>
      </c>
      <c r="Z379" s="213"/>
      <c r="BP379" s="166"/>
      <c r="BQ379" s="174" t="s">
        <v>3043</v>
      </c>
    </row>
    <row r="380" spans="1:69" s="122" customFormat="1" ht="67.5" hidden="1" x14ac:dyDescent="0.25">
      <c r="A380" s="167" t="s">
        <v>1874</v>
      </c>
      <c r="B380" s="168" t="s">
        <v>3236</v>
      </c>
      <c r="C380" s="370" t="s">
        <v>3237</v>
      </c>
      <c r="D380" s="370"/>
      <c r="E380" s="370"/>
      <c r="F380" s="167" t="s">
        <v>174</v>
      </c>
      <c r="G380" s="282">
        <v>0.35</v>
      </c>
      <c r="H380" s="171" t="s">
        <v>3238</v>
      </c>
      <c r="I380" s="171" t="s">
        <v>421</v>
      </c>
      <c r="J380" s="171">
        <v>90.83</v>
      </c>
      <c r="K380" s="172" t="s">
        <v>42</v>
      </c>
      <c r="L380" s="171">
        <v>4714.74</v>
      </c>
      <c r="M380" s="171">
        <v>3758</v>
      </c>
      <c r="N380" s="173" t="s">
        <v>3301</v>
      </c>
      <c r="O380" s="171">
        <v>272.13</v>
      </c>
      <c r="P380" s="163">
        <v>1.052</v>
      </c>
      <c r="Q380" s="163">
        <v>1.0209999999999999</v>
      </c>
      <c r="R380" s="163">
        <v>1.0349999999999999</v>
      </c>
      <c r="S380" s="163">
        <v>1.0249999999999999</v>
      </c>
      <c r="T380" s="163">
        <v>1.02</v>
      </c>
      <c r="U380" s="163">
        <v>1.03</v>
      </c>
      <c r="V380" s="123">
        <f t="shared" si="16"/>
        <v>325.77632154397804</v>
      </c>
      <c r="W380" s="124">
        <v>1.2</v>
      </c>
      <c r="X380" s="125">
        <f t="shared" si="17"/>
        <v>390.93158585277365</v>
      </c>
      <c r="Y380" s="126">
        <f t="shared" si="18"/>
        <v>1116.947388150782</v>
      </c>
      <c r="Z380" s="213"/>
      <c r="BP380" s="166"/>
      <c r="BQ380" s="174" t="s">
        <v>3237</v>
      </c>
    </row>
    <row r="381" spans="1:69" s="122" customFormat="1" ht="18.75" hidden="1" x14ac:dyDescent="0.25">
      <c r="A381" s="175"/>
      <c r="B381" s="176"/>
      <c r="C381" s="177" t="s">
        <v>3302</v>
      </c>
      <c r="D381" s="178"/>
      <c r="E381" s="178"/>
      <c r="F381" s="178"/>
      <c r="G381" s="179"/>
      <c r="H381" s="178"/>
      <c r="I381" s="178"/>
      <c r="J381" s="178"/>
      <c r="K381" s="178"/>
      <c r="L381" s="178"/>
      <c r="M381" s="178"/>
      <c r="N381" s="178"/>
      <c r="O381" s="180"/>
      <c r="P381" s="163"/>
      <c r="Q381" s="163"/>
      <c r="R381" s="163"/>
      <c r="S381" s="163"/>
      <c r="T381" s="163"/>
      <c r="U381" s="163"/>
      <c r="V381" s="123"/>
      <c r="W381" s="124"/>
      <c r="X381" s="125"/>
      <c r="Y381" s="126"/>
      <c r="Z381" s="213"/>
      <c r="BP381" s="166"/>
      <c r="BQ381" s="174"/>
    </row>
    <row r="382" spans="1:69" s="122" customFormat="1" ht="18.75" hidden="1" x14ac:dyDescent="0.25">
      <c r="A382" s="181"/>
      <c r="B382" s="182"/>
      <c r="C382" s="182"/>
      <c r="D382" s="182"/>
      <c r="E382" s="183" t="s">
        <v>3303</v>
      </c>
      <c r="F382" s="183"/>
      <c r="G382" s="283"/>
      <c r="H382" s="186"/>
      <c r="I382" s="140"/>
      <c r="J382" s="140"/>
      <c r="K382" s="140"/>
      <c r="L382" s="187">
        <v>3647.46</v>
      </c>
      <c r="M382" s="188"/>
      <c r="N382" s="188"/>
      <c r="O382" s="189"/>
      <c r="P382" s="163"/>
      <c r="Q382" s="163"/>
      <c r="R382" s="163"/>
      <c r="S382" s="163"/>
      <c r="T382" s="163"/>
      <c r="U382" s="163"/>
      <c r="V382" s="123"/>
      <c r="W382" s="124"/>
      <c r="X382" s="125"/>
      <c r="Y382" s="126"/>
      <c r="Z382" s="213"/>
      <c r="BP382" s="166"/>
      <c r="BQ382" s="174"/>
    </row>
    <row r="383" spans="1:69" s="122" customFormat="1" ht="18.75" hidden="1" x14ac:dyDescent="0.25">
      <c r="A383" s="181"/>
      <c r="B383" s="182"/>
      <c r="C383" s="182"/>
      <c r="D383" s="182"/>
      <c r="E383" s="183" t="s">
        <v>3304</v>
      </c>
      <c r="F383" s="183"/>
      <c r="G383" s="283"/>
      <c r="H383" s="186"/>
      <c r="I383" s="140"/>
      <c r="J383" s="140"/>
      <c r="K383" s="140"/>
      <c r="L383" s="187">
        <v>1917.74</v>
      </c>
      <c r="M383" s="188"/>
      <c r="N383" s="188"/>
      <c r="O383" s="189"/>
      <c r="P383" s="163"/>
      <c r="Q383" s="163"/>
      <c r="R383" s="163"/>
      <c r="S383" s="163"/>
      <c r="T383" s="163"/>
      <c r="U383" s="163"/>
      <c r="V383" s="123"/>
      <c r="W383" s="124"/>
      <c r="X383" s="125"/>
      <c r="Y383" s="126"/>
      <c r="Z383" s="213"/>
      <c r="BP383" s="166"/>
      <c r="BQ383" s="174"/>
    </row>
    <row r="384" spans="1:69" s="122" customFormat="1" ht="18.75" hidden="1" x14ac:dyDescent="0.25">
      <c r="A384" s="181"/>
      <c r="B384" s="182"/>
      <c r="C384" s="182"/>
      <c r="D384" s="182"/>
      <c r="E384" s="183" t="s">
        <v>47</v>
      </c>
      <c r="F384" s="183"/>
      <c r="G384" s="283"/>
      <c r="H384" s="186"/>
      <c r="I384" s="140"/>
      <c r="J384" s="140"/>
      <c r="K384" s="140"/>
      <c r="L384" s="187">
        <v>10279.94</v>
      </c>
      <c r="M384" s="188"/>
      <c r="N384" s="188"/>
      <c r="O384" s="189"/>
      <c r="P384" s="163"/>
      <c r="Q384" s="163"/>
      <c r="R384" s="163"/>
      <c r="S384" s="163"/>
      <c r="T384" s="163"/>
      <c r="U384" s="163"/>
      <c r="V384" s="123"/>
      <c r="W384" s="124"/>
      <c r="X384" s="125"/>
      <c r="Y384" s="126"/>
      <c r="Z384" s="213"/>
      <c r="BP384" s="166"/>
      <c r="BQ384" s="174"/>
    </row>
    <row r="385" spans="1:69" s="122" customFormat="1" ht="67.5" x14ac:dyDescent="0.25">
      <c r="A385" s="242" t="s">
        <v>1875</v>
      </c>
      <c r="B385" s="243" t="s">
        <v>3243</v>
      </c>
      <c r="C385" s="368" t="s">
        <v>3293</v>
      </c>
      <c r="D385" s="368"/>
      <c r="E385" s="368"/>
      <c r="F385" s="242" t="s">
        <v>437</v>
      </c>
      <c r="G385" s="295">
        <v>35</v>
      </c>
      <c r="H385" s="171">
        <v>620.67999999999995</v>
      </c>
      <c r="I385" s="171"/>
      <c r="J385" s="171">
        <v>620.67999999999995</v>
      </c>
      <c r="K385" s="172" t="s">
        <v>42</v>
      </c>
      <c r="L385" s="171">
        <v>185955.73</v>
      </c>
      <c r="M385" s="171"/>
      <c r="N385" s="173"/>
      <c r="O385" s="171">
        <v>185955.73</v>
      </c>
      <c r="P385" s="163">
        <v>1.052</v>
      </c>
      <c r="Q385" s="163">
        <v>1.0209999999999999</v>
      </c>
      <c r="R385" s="163">
        <v>1.0349999999999999</v>
      </c>
      <c r="S385" s="163">
        <v>1.0249999999999999</v>
      </c>
      <c r="T385" s="163">
        <v>1.02</v>
      </c>
      <c r="U385" s="163">
        <v>1.03</v>
      </c>
      <c r="V385" s="248">
        <f t="shared" si="16"/>
        <v>222614.0950627464</v>
      </c>
      <c r="W385" s="249">
        <v>1.2</v>
      </c>
      <c r="X385" s="250">
        <f t="shared" si="17"/>
        <v>267136.91407529567</v>
      </c>
      <c r="Y385" s="251">
        <f t="shared" si="18"/>
        <v>7632.4832592941621</v>
      </c>
      <c r="Z385" s="213"/>
      <c r="BP385" s="166"/>
      <c r="BQ385" s="174" t="s">
        <v>3293</v>
      </c>
    </row>
    <row r="386" spans="1:69" s="122" customFormat="1" ht="67.5" x14ac:dyDescent="0.25">
      <c r="A386" s="242" t="s">
        <v>736</v>
      </c>
      <c r="B386" s="243" t="s">
        <v>1816</v>
      </c>
      <c r="C386" s="368" t="s">
        <v>2761</v>
      </c>
      <c r="D386" s="368"/>
      <c r="E386" s="368"/>
      <c r="F386" s="242" t="s">
        <v>437</v>
      </c>
      <c r="G386" s="295">
        <v>70</v>
      </c>
      <c r="H386" s="171">
        <v>70.91</v>
      </c>
      <c r="I386" s="171"/>
      <c r="J386" s="171">
        <v>70.91</v>
      </c>
      <c r="K386" s="172" t="s">
        <v>42</v>
      </c>
      <c r="L386" s="171">
        <v>42489.27</v>
      </c>
      <c r="M386" s="171"/>
      <c r="N386" s="173"/>
      <c r="O386" s="171">
        <v>42489.27</v>
      </c>
      <c r="P386" s="163">
        <v>1.052</v>
      </c>
      <c r="Q386" s="163">
        <v>1.0209999999999999</v>
      </c>
      <c r="R386" s="163">
        <v>1.0349999999999999</v>
      </c>
      <c r="S386" s="163">
        <v>1.0249999999999999</v>
      </c>
      <c r="T386" s="163">
        <v>1.02</v>
      </c>
      <c r="U386" s="163">
        <v>1.03</v>
      </c>
      <c r="V386" s="248">
        <f t="shared" si="16"/>
        <v>50865.388180975642</v>
      </c>
      <c r="W386" s="249">
        <v>1.2</v>
      </c>
      <c r="X386" s="250">
        <f t="shared" si="17"/>
        <v>61038.465817170771</v>
      </c>
      <c r="Y386" s="251">
        <f t="shared" si="18"/>
        <v>871.97808310243954</v>
      </c>
      <c r="Z386" s="213"/>
      <c r="BP386" s="166"/>
      <c r="BQ386" s="174" t="s">
        <v>2761</v>
      </c>
    </row>
    <row r="387" spans="1:69" s="122" customFormat="1" ht="67.5" x14ac:dyDescent="0.25">
      <c r="A387" s="242" t="s">
        <v>746</v>
      </c>
      <c r="B387" s="243" t="s">
        <v>1801</v>
      </c>
      <c r="C387" s="368" t="s">
        <v>3300</v>
      </c>
      <c r="D387" s="368"/>
      <c r="E387" s="368"/>
      <c r="F387" s="242" t="s">
        <v>437</v>
      </c>
      <c r="G387" s="295">
        <v>140</v>
      </c>
      <c r="H387" s="171">
        <v>24.44</v>
      </c>
      <c r="I387" s="171"/>
      <c r="J387" s="171">
        <v>24.44</v>
      </c>
      <c r="K387" s="172" t="s">
        <v>42</v>
      </c>
      <c r="L387" s="171">
        <v>29288.9</v>
      </c>
      <c r="M387" s="171"/>
      <c r="N387" s="173"/>
      <c r="O387" s="171">
        <v>29288.9</v>
      </c>
      <c r="P387" s="163">
        <v>1.052</v>
      </c>
      <c r="Q387" s="163">
        <v>1.0209999999999999</v>
      </c>
      <c r="R387" s="163">
        <v>1.0349999999999999</v>
      </c>
      <c r="S387" s="163">
        <v>1.0249999999999999</v>
      </c>
      <c r="T387" s="163">
        <v>1.02</v>
      </c>
      <c r="U387" s="163">
        <v>1.03</v>
      </c>
      <c r="V387" s="248">
        <f t="shared" si="16"/>
        <v>35062.764502515063</v>
      </c>
      <c r="W387" s="249">
        <v>1.2</v>
      </c>
      <c r="X387" s="250">
        <f t="shared" si="17"/>
        <v>42075.317403018074</v>
      </c>
      <c r="Y387" s="251">
        <f t="shared" si="18"/>
        <v>300.53798145012911</v>
      </c>
      <c r="Z387" s="213"/>
      <c r="BP387" s="166"/>
      <c r="BQ387" s="174" t="s">
        <v>3300</v>
      </c>
    </row>
    <row r="388" spans="1:69" s="122" customFormat="1" ht="67.5" x14ac:dyDescent="0.25">
      <c r="A388" s="242" t="s">
        <v>1878</v>
      </c>
      <c r="B388" s="243" t="s">
        <v>1778</v>
      </c>
      <c r="C388" s="368" t="s">
        <v>1822</v>
      </c>
      <c r="D388" s="368"/>
      <c r="E388" s="368"/>
      <c r="F388" s="242" t="s">
        <v>437</v>
      </c>
      <c r="G388" s="295">
        <v>140</v>
      </c>
      <c r="H388" s="171">
        <v>85.17</v>
      </c>
      <c r="I388" s="171"/>
      <c r="J388" s="171">
        <v>85.17</v>
      </c>
      <c r="K388" s="172" t="s">
        <v>42</v>
      </c>
      <c r="L388" s="171">
        <v>102067.73</v>
      </c>
      <c r="M388" s="171"/>
      <c r="N388" s="173"/>
      <c r="O388" s="171">
        <v>102067.73</v>
      </c>
      <c r="P388" s="163">
        <v>1.052</v>
      </c>
      <c r="Q388" s="163">
        <v>1.0209999999999999</v>
      </c>
      <c r="R388" s="163">
        <v>1.0349999999999999</v>
      </c>
      <c r="S388" s="163">
        <v>1.0249999999999999</v>
      </c>
      <c r="T388" s="163">
        <v>1.02</v>
      </c>
      <c r="U388" s="163">
        <v>1.03</v>
      </c>
      <c r="V388" s="248">
        <f t="shared" si="16"/>
        <v>122188.84219947798</v>
      </c>
      <c r="W388" s="249">
        <v>1.2</v>
      </c>
      <c r="X388" s="250">
        <f t="shared" si="17"/>
        <v>146626.61063937357</v>
      </c>
      <c r="Y388" s="251">
        <f t="shared" si="18"/>
        <v>1047.3329331383827</v>
      </c>
      <c r="Z388" s="213"/>
      <c r="BP388" s="166"/>
      <c r="BQ388" s="174" t="s">
        <v>1822</v>
      </c>
    </row>
    <row r="389" spans="1:69" s="122" customFormat="1" ht="67.5" x14ac:dyDescent="0.25">
      <c r="A389" s="242" t="s">
        <v>753</v>
      </c>
      <c r="B389" s="243" t="s">
        <v>1780</v>
      </c>
      <c r="C389" s="368" t="s">
        <v>3043</v>
      </c>
      <c r="D389" s="368"/>
      <c r="E389" s="368"/>
      <c r="F389" s="242" t="s">
        <v>437</v>
      </c>
      <c r="G389" s="295">
        <v>140</v>
      </c>
      <c r="H389" s="171">
        <v>2.63</v>
      </c>
      <c r="I389" s="171"/>
      <c r="J389" s="171">
        <v>2.63</v>
      </c>
      <c r="K389" s="172" t="s">
        <v>42</v>
      </c>
      <c r="L389" s="171">
        <v>3151.79</v>
      </c>
      <c r="M389" s="171"/>
      <c r="N389" s="173"/>
      <c r="O389" s="171">
        <v>3151.79</v>
      </c>
      <c r="P389" s="163">
        <v>1.052</v>
      </c>
      <c r="Q389" s="163">
        <v>1.0209999999999999</v>
      </c>
      <c r="R389" s="163">
        <v>1.0349999999999999</v>
      </c>
      <c r="S389" s="163">
        <v>1.0249999999999999</v>
      </c>
      <c r="T389" s="163">
        <v>1.02</v>
      </c>
      <c r="U389" s="163">
        <v>1.03</v>
      </c>
      <c r="V389" s="248">
        <f t="shared" si="16"/>
        <v>3773.117820450133</v>
      </c>
      <c r="W389" s="249">
        <v>1.2</v>
      </c>
      <c r="X389" s="250">
        <f t="shared" si="17"/>
        <v>4527.7413845401597</v>
      </c>
      <c r="Y389" s="251">
        <f t="shared" si="18"/>
        <v>32.341009889572568</v>
      </c>
      <c r="Z389" s="213"/>
      <c r="BP389" s="166"/>
      <c r="BQ389" s="174" t="s">
        <v>3043</v>
      </c>
    </row>
    <row r="390" spans="1:69" s="122" customFormat="1" ht="67.5" hidden="1" x14ac:dyDescent="0.25">
      <c r="A390" s="167" t="s">
        <v>755</v>
      </c>
      <c r="B390" s="168" t="s">
        <v>3236</v>
      </c>
      <c r="C390" s="370" t="s">
        <v>3237</v>
      </c>
      <c r="D390" s="370"/>
      <c r="E390" s="370"/>
      <c r="F390" s="167" t="s">
        <v>174</v>
      </c>
      <c r="G390" s="282">
        <v>1.1399999999999999</v>
      </c>
      <c r="H390" s="171" t="s">
        <v>3238</v>
      </c>
      <c r="I390" s="171" t="s">
        <v>421</v>
      </c>
      <c r="J390" s="171">
        <v>90.83</v>
      </c>
      <c r="K390" s="172" t="s">
        <v>42</v>
      </c>
      <c r="L390" s="171">
        <v>15356.59</v>
      </c>
      <c r="M390" s="171">
        <v>12240.36</v>
      </c>
      <c r="N390" s="173" t="s">
        <v>3305</v>
      </c>
      <c r="O390" s="171">
        <v>886.36</v>
      </c>
      <c r="P390" s="163">
        <v>1.052</v>
      </c>
      <c r="Q390" s="163">
        <v>1.0209999999999999</v>
      </c>
      <c r="R390" s="163">
        <v>1.0349999999999999</v>
      </c>
      <c r="S390" s="163">
        <v>1.0249999999999999</v>
      </c>
      <c r="T390" s="163">
        <v>1.02</v>
      </c>
      <c r="U390" s="163">
        <v>1.03</v>
      </c>
      <c r="V390" s="123">
        <f t="shared" si="16"/>
        <v>1061.0924938952724</v>
      </c>
      <c r="W390" s="124">
        <v>1.2</v>
      </c>
      <c r="X390" s="125">
        <f t="shared" si="17"/>
        <v>1273.3109926743268</v>
      </c>
      <c r="Y390" s="126">
        <f t="shared" si="18"/>
        <v>1116.9394672581816</v>
      </c>
      <c r="Z390" s="213"/>
      <c r="BP390" s="166"/>
      <c r="BQ390" s="174" t="s">
        <v>3237</v>
      </c>
    </row>
    <row r="391" spans="1:69" s="122" customFormat="1" ht="18.75" hidden="1" x14ac:dyDescent="0.25">
      <c r="A391" s="175"/>
      <c r="B391" s="176"/>
      <c r="C391" s="177" t="s">
        <v>3306</v>
      </c>
      <c r="D391" s="178"/>
      <c r="E391" s="178"/>
      <c r="F391" s="178"/>
      <c r="G391" s="179"/>
      <c r="H391" s="178"/>
      <c r="I391" s="178"/>
      <c r="J391" s="178"/>
      <c r="K391" s="178"/>
      <c r="L391" s="178"/>
      <c r="M391" s="178"/>
      <c r="N391" s="178"/>
      <c r="O391" s="180"/>
      <c r="P391" s="163"/>
      <c r="Q391" s="163"/>
      <c r="R391" s="163"/>
      <c r="S391" s="163"/>
      <c r="T391" s="163"/>
      <c r="U391" s="163"/>
      <c r="V391" s="123"/>
      <c r="W391" s="124"/>
      <c r="X391" s="125"/>
      <c r="Y391" s="126"/>
      <c r="Z391" s="213"/>
      <c r="BP391" s="166"/>
      <c r="BQ391" s="174"/>
    </row>
    <row r="392" spans="1:69" s="122" customFormat="1" ht="18.75" hidden="1" x14ac:dyDescent="0.25">
      <c r="A392" s="181"/>
      <c r="B392" s="182"/>
      <c r="C392" s="182"/>
      <c r="D392" s="182"/>
      <c r="E392" s="183" t="s">
        <v>3307</v>
      </c>
      <c r="F392" s="183"/>
      <c r="G392" s="283"/>
      <c r="H392" s="186"/>
      <c r="I392" s="140"/>
      <c r="J392" s="140"/>
      <c r="K392" s="140"/>
      <c r="L392" s="187">
        <v>11880.31</v>
      </c>
      <c r="M392" s="188"/>
      <c r="N392" s="188"/>
      <c r="O392" s="189"/>
      <c r="P392" s="163"/>
      <c r="Q392" s="163"/>
      <c r="R392" s="163"/>
      <c r="S392" s="163"/>
      <c r="T392" s="163"/>
      <c r="U392" s="163"/>
      <c r="V392" s="123"/>
      <c r="W392" s="124"/>
      <c r="X392" s="125"/>
      <c r="Y392" s="126"/>
      <c r="Z392" s="213"/>
      <c r="BP392" s="166"/>
      <c r="BQ392" s="174"/>
    </row>
    <row r="393" spans="1:69" s="122" customFormat="1" ht="18.75" hidden="1" x14ac:dyDescent="0.25">
      <c r="A393" s="181"/>
      <c r="B393" s="182"/>
      <c r="C393" s="182"/>
      <c r="D393" s="182"/>
      <c r="E393" s="183" t="s">
        <v>3308</v>
      </c>
      <c r="F393" s="183"/>
      <c r="G393" s="283"/>
      <c r="H393" s="186"/>
      <c r="I393" s="140"/>
      <c r="J393" s="140"/>
      <c r="K393" s="140"/>
      <c r="L393" s="187">
        <v>6246.35</v>
      </c>
      <c r="M393" s="188"/>
      <c r="N393" s="188"/>
      <c r="O393" s="189"/>
      <c r="P393" s="163"/>
      <c r="Q393" s="163"/>
      <c r="R393" s="163"/>
      <c r="S393" s="163"/>
      <c r="T393" s="163"/>
      <c r="U393" s="163"/>
      <c r="V393" s="123"/>
      <c r="W393" s="124"/>
      <c r="X393" s="125"/>
      <c r="Y393" s="126"/>
      <c r="Z393" s="213"/>
      <c r="BP393" s="166"/>
      <c r="BQ393" s="174"/>
    </row>
    <row r="394" spans="1:69" s="122" customFormat="1" ht="18.75" hidden="1" x14ac:dyDescent="0.25">
      <c r="A394" s="181"/>
      <c r="B394" s="182"/>
      <c r="C394" s="182"/>
      <c r="D394" s="182"/>
      <c r="E394" s="183" t="s">
        <v>47</v>
      </c>
      <c r="F394" s="183"/>
      <c r="G394" s="283"/>
      <c r="H394" s="186"/>
      <c r="I394" s="140"/>
      <c r="J394" s="140"/>
      <c r="K394" s="140"/>
      <c r="L394" s="187">
        <v>33483.25</v>
      </c>
      <c r="M394" s="188"/>
      <c r="N394" s="188"/>
      <c r="O394" s="189"/>
      <c r="P394" s="163"/>
      <c r="Q394" s="163"/>
      <c r="R394" s="163"/>
      <c r="S394" s="163"/>
      <c r="T394" s="163"/>
      <c r="U394" s="163"/>
      <c r="V394" s="123"/>
      <c r="W394" s="124"/>
      <c r="X394" s="125"/>
      <c r="Y394" s="126"/>
      <c r="Z394" s="213"/>
      <c r="BP394" s="166"/>
      <c r="BQ394" s="174"/>
    </row>
    <row r="395" spans="1:69" s="122" customFormat="1" ht="67.5" x14ac:dyDescent="0.25">
      <c r="A395" s="242" t="s">
        <v>758</v>
      </c>
      <c r="B395" s="243" t="s">
        <v>3243</v>
      </c>
      <c r="C395" s="368" t="s">
        <v>3244</v>
      </c>
      <c r="D395" s="368"/>
      <c r="E395" s="368"/>
      <c r="F395" s="242" t="s">
        <v>437</v>
      </c>
      <c r="G395" s="295">
        <v>114</v>
      </c>
      <c r="H395" s="171">
        <v>639.78</v>
      </c>
      <c r="I395" s="171"/>
      <c r="J395" s="171">
        <v>639.78</v>
      </c>
      <c r="K395" s="172" t="s">
        <v>42</v>
      </c>
      <c r="L395" s="171">
        <v>624322.92000000004</v>
      </c>
      <c r="M395" s="171"/>
      <c r="N395" s="173"/>
      <c r="O395" s="171">
        <v>624322.92000000004</v>
      </c>
      <c r="P395" s="163">
        <v>1.052</v>
      </c>
      <c r="Q395" s="163">
        <v>1.0209999999999999</v>
      </c>
      <c r="R395" s="163">
        <v>1.0349999999999999</v>
      </c>
      <c r="S395" s="163">
        <v>1.0249999999999999</v>
      </c>
      <c r="T395" s="163">
        <v>1.02</v>
      </c>
      <c r="U395" s="163">
        <v>1.03</v>
      </c>
      <c r="V395" s="248">
        <f t="shared" si="16"/>
        <v>747398.7591709675</v>
      </c>
      <c r="W395" s="249">
        <v>1.2</v>
      </c>
      <c r="X395" s="250">
        <f t="shared" si="17"/>
        <v>896878.51100516098</v>
      </c>
      <c r="Y395" s="251">
        <f t="shared" si="18"/>
        <v>7867.3553596943948</v>
      </c>
      <c r="Z395" s="213"/>
      <c r="BP395" s="166"/>
      <c r="BQ395" s="174" t="s">
        <v>3244</v>
      </c>
    </row>
    <row r="396" spans="1:69" s="122" customFormat="1" ht="67.5" x14ac:dyDescent="0.25">
      <c r="A396" s="242" t="s">
        <v>1880</v>
      </c>
      <c r="B396" s="243" t="s">
        <v>3245</v>
      </c>
      <c r="C396" s="368" t="s">
        <v>3246</v>
      </c>
      <c r="D396" s="368"/>
      <c r="E396" s="368"/>
      <c r="F396" s="242" t="s">
        <v>437</v>
      </c>
      <c r="G396" s="295">
        <v>228</v>
      </c>
      <c r="H396" s="171">
        <v>101.3</v>
      </c>
      <c r="I396" s="171"/>
      <c r="J396" s="171">
        <v>101.3</v>
      </c>
      <c r="K396" s="172" t="s">
        <v>42</v>
      </c>
      <c r="L396" s="171">
        <v>197705.18</v>
      </c>
      <c r="M396" s="171"/>
      <c r="N396" s="173"/>
      <c r="O396" s="171">
        <v>197705.18</v>
      </c>
      <c r="P396" s="163">
        <v>1.052</v>
      </c>
      <c r="Q396" s="163">
        <v>1.0209999999999999</v>
      </c>
      <c r="R396" s="163">
        <v>1.0349999999999999</v>
      </c>
      <c r="S396" s="163">
        <v>1.0249999999999999</v>
      </c>
      <c r="T396" s="163">
        <v>1.02</v>
      </c>
      <c r="U396" s="163">
        <v>1.03</v>
      </c>
      <c r="V396" s="248">
        <f t="shared" si="16"/>
        <v>236679.77176566373</v>
      </c>
      <c r="W396" s="249">
        <v>1.2</v>
      </c>
      <c r="X396" s="250">
        <f t="shared" si="17"/>
        <v>284015.72611879645</v>
      </c>
      <c r="Y396" s="251">
        <f t="shared" si="18"/>
        <v>1245.683009292967</v>
      </c>
      <c r="Z396" s="213"/>
      <c r="BP396" s="166"/>
      <c r="BQ396" s="174" t="s">
        <v>3246</v>
      </c>
    </row>
    <row r="397" spans="1:69" s="122" customFormat="1" ht="67.5" x14ac:dyDescent="0.25">
      <c r="A397" s="242" t="s">
        <v>763</v>
      </c>
      <c r="B397" s="243" t="s">
        <v>1778</v>
      </c>
      <c r="C397" s="368" t="s">
        <v>3247</v>
      </c>
      <c r="D397" s="368"/>
      <c r="E397" s="368"/>
      <c r="F397" s="242" t="s">
        <v>437</v>
      </c>
      <c r="G397" s="295">
        <v>228</v>
      </c>
      <c r="H397" s="171">
        <v>92.59</v>
      </c>
      <c r="I397" s="171"/>
      <c r="J397" s="171">
        <v>92.59</v>
      </c>
      <c r="K397" s="172" t="s">
        <v>42</v>
      </c>
      <c r="L397" s="171">
        <v>180706.05</v>
      </c>
      <c r="M397" s="171"/>
      <c r="N397" s="173"/>
      <c r="O397" s="171">
        <v>180706.05</v>
      </c>
      <c r="P397" s="163">
        <v>1.052</v>
      </c>
      <c r="Q397" s="163">
        <v>1.0209999999999999</v>
      </c>
      <c r="R397" s="163">
        <v>1.0349999999999999</v>
      </c>
      <c r="S397" s="163">
        <v>1.0249999999999999</v>
      </c>
      <c r="T397" s="163">
        <v>1.02</v>
      </c>
      <c r="U397" s="163">
        <v>1.03</v>
      </c>
      <c r="V397" s="248">
        <f t="shared" si="16"/>
        <v>216329.5198976305</v>
      </c>
      <c r="W397" s="249">
        <v>1.2</v>
      </c>
      <c r="X397" s="250">
        <f t="shared" si="17"/>
        <v>259595.42387715657</v>
      </c>
      <c r="Y397" s="251">
        <f t="shared" si="18"/>
        <v>1138.5764205138446</v>
      </c>
      <c r="Z397" s="213"/>
      <c r="BP397" s="166"/>
      <c r="BQ397" s="174" t="s">
        <v>3247</v>
      </c>
    </row>
    <row r="398" spans="1:69" s="122" customFormat="1" ht="67.5" x14ac:dyDescent="0.25">
      <c r="A398" s="242" t="s">
        <v>771</v>
      </c>
      <c r="B398" s="243" t="s">
        <v>1801</v>
      </c>
      <c r="C398" s="368" t="s">
        <v>3248</v>
      </c>
      <c r="D398" s="368"/>
      <c r="E398" s="368"/>
      <c r="F398" s="242" t="s">
        <v>437</v>
      </c>
      <c r="G398" s="295">
        <v>228</v>
      </c>
      <c r="H398" s="171">
        <v>40.64</v>
      </c>
      <c r="I398" s="171"/>
      <c r="J398" s="171">
        <v>40.64</v>
      </c>
      <c r="K398" s="172" t="s">
        <v>42</v>
      </c>
      <c r="L398" s="171">
        <v>79316.28</v>
      </c>
      <c r="M398" s="171"/>
      <c r="N398" s="173"/>
      <c r="O398" s="171">
        <v>79316.28</v>
      </c>
      <c r="P398" s="163">
        <v>1.052</v>
      </c>
      <c r="Q398" s="163">
        <v>1.0209999999999999</v>
      </c>
      <c r="R398" s="163">
        <v>1.0349999999999999</v>
      </c>
      <c r="S398" s="163">
        <v>1.0249999999999999</v>
      </c>
      <c r="T398" s="163">
        <v>1.02</v>
      </c>
      <c r="U398" s="163">
        <v>1.03</v>
      </c>
      <c r="V398" s="248">
        <f t="shared" si="16"/>
        <v>94952.287277963478</v>
      </c>
      <c r="W398" s="249">
        <v>1.2</v>
      </c>
      <c r="X398" s="250">
        <f t="shared" si="17"/>
        <v>113942.74473355617</v>
      </c>
      <c r="Y398" s="251">
        <f t="shared" si="18"/>
        <v>499.7488804103341</v>
      </c>
      <c r="Z398" s="213"/>
      <c r="BP398" s="166"/>
      <c r="BQ398" s="174" t="s">
        <v>3248</v>
      </c>
    </row>
    <row r="399" spans="1:69" s="122" customFormat="1" ht="67.5" x14ac:dyDescent="0.25">
      <c r="A399" s="242" t="s">
        <v>774</v>
      </c>
      <c r="B399" s="243" t="s">
        <v>1778</v>
      </c>
      <c r="C399" s="368" t="s">
        <v>1822</v>
      </c>
      <c r="D399" s="368"/>
      <c r="E399" s="368"/>
      <c r="F399" s="242" t="s">
        <v>437</v>
      </c>
      <c r="G399" s="295">
        <v>228</v>
      </c>
      <c r="H399" s="171">
        <v>85.17</v>
      </c>
      <c r="I399" s="171"/>
      <c r="J399" s="171">
        <v>85.17</v>
      </c>
      <c r="K399" s="172" t="s">
        <v>42</v>
      </c>
      <c r="L399" s="171">
        <v>166224.59</v>
      </c>
      <c r="M399" s="171"/>
      <c r="N399" s="173"/>
      <c r="O399" s="171">
        <v>166224.59</v>
      </c>
      <c r="P399" s="163">
        <v>1.052</v>
      </c>
      <c r="Q399" s="163">
        <v>1.0209999999999999</v>
      </c>
      <c r="R399" s="163">
        <v>1.0349999999999999</v>
      </c>
      <c r="S399" s="163">
        <v>1.0249999999999999</v>
      </c>
      <c r="T399" s="163">
        <v>1.02</v>
      </c>
      <c r="U399" s="163">
        <v>1.03</v>
      </c>
      <c r="V399" s="248">
        <f t="shared" si="16"/>
        <v>198993.25866444691</v>
      </c>
      <c r="W399" s="249">
        <v>1.2</v>
      </c>
      <c r="X399" s="250">
        <f t="shared" si="17"/>
        <v>238791.91039733629</v>
      </c>
      <c r="Y399" s="251">
        <f t="shared" si="18"/>
        <v>1047.3329403391942</v>
      </c>
      <c r="Z399" s="213"/>
      <c r="BP399" s="166"/>
      <c r="BQ399" s="174" t="s">
        <v>1822</v>
      </c>
    </row>
    <row r="400" spans="1:69" s="122" customFormat="1" ht="67.5" hidden="1" x14ac:dyDescent="0.25">
      <c r="A400" s="167" t="s">
        <v>779</v>
      </c>
      <c r="B400" s="168" t="s">
        <v>1757</v>
      </c>
      <c r="C400" s="370" t="s">
        <v>1758</v>
      </c>
      <c r="D400" s="370"/>
      <c r="E400" s="370"/>
      <c r="F400" s="167" t="s">
        <v>238</v>
      </c>
      <c r="G400" s="284">
        <v>12</v>
      </c>
      <c r="H400" s="171" t="s">
        <v>1759</v>
      </c>
      <c r="I400" s="171" t="s">
        <v>1760</v>
      </c>
      <c r="J400" s="171">
        <v>603.04999999999995</v>
      </c>
      <c r="K400" s="172" t="s">
        <v>42</v>
      </c>
      <c r="L400" s="171">
        <v>243370.46</v>
      </c>
      <c r="M400" s="171">
        <v>153889.99</v>
      </c>
      <c r="N400" s="173" t="s">
        <v>3309</v>
      </c>
      <c r="O400" s="171">
        <v>61945.3</v>
      </c>
      <c r="P400" s="163">
        <v>1.052</v>
      </c>
      <c r="Q400" s="163">
        <v>1.0209999999999999</v>
      </c>
      <c r="R400" s="163">
        <v>1.0349999999999999</v>
      </c>
      <c r="S400" s="163">
        <v>1.0249999999999999</v>
      </c>
      <c r="T400" s="163">
        <v>1.02</v>
      </c>
      <c r="U400" s="163">
        <v>1.03</v>
      </c>
      <c r="V400" s="123">
        <f t="shared" si="16"/>
        <v>74156.880795715973</v>
      </c>
      <c r="W400" s="124">
        <v>1.2</v>
      </c>
      <c r="X400" s="125">
        <f t="shared" si="17"/>
        <v>88988.256954859171</v>
      </c>
      <c r="Y400" s="126">
        <f t="shared" si="18"/>
        <v>7415.6880795715979</v>
      </c>
      <c r="Z400" s="213"/>
      <c r="BP400" s="166"/>
      <c r="BQ400" s="174" t="s">
        <v>1758</v>
      </c>
    </row>
    <row r="401" spans="1:69" s="122" customFormat="1" ht="18.75" hidden="1" x14ac:dyDescent="0.25">
      <c r="A401" s="175"/>
      <c r="B401" s="176"/>
      <c r="C401" s="177" t="s">
        <v>3310</v>
      </c>
      <c r="D401" s="178"/>
      <c r="E401" s="178"/>
      <c r="F401" s="178"/>
      <c r="G401" s="179"/>
      <c r="H401" s="178"/>
      <c r="I401" s="178"/>
      <c r="J401" s="178"/>
      <c r="K401" s="178"/>
      <c r="L401" s="178"/>
      <c r="M401" s="178"/>
      <c r="N401" s="178"/>
      <c r="O401" s="180"/>
      <c r="P401" s="163"/>
      <c r="Q401" s="163"/>
      <c r="R401" s="163"/>
      <c r="S401" s="163"/>
      <c r="T401" s="163"/>
      <c r="U401" s="163"/>
      <c r="V401" s="123"/>
      <c r="W401" s="124"/>
      <c r="X401" s="125"/>
      <c r="Y401" s="126"/>
      <c r="Z401" s="213"/>
      <c r="BP401" s="166"/>
      <c r="BQ401" s="174"/>
    </row>
    <row r="402" spans="1:69" s="122" customFormat="1" ht="18.75" hidden="1" x14ac:dyDescent="0.25">
      <c r="A402" s="181"/>
      <c r="B402" s="182"/>
      <c r="C402" s="182"/>
      <c r="D402" s="182"/>
      <c r="E402" s="183" t="s">
        <v>3311</v>
      </c>
      <c r="F402" s="183"/>
      <c r="G402" s="283"/>
      <c r="H402" s="186"/>
      <c r="I402" s="140"/>
      <c r="J402" s="140"/>
      <c r="K402" s="140"/>
      <c r="L402" s="187">
        <v>150606.29999999999</v>
      </c>
      <c r="M402" s="188"/>
      <c r="N402" s="188"/>
      <c r="O402" s="189"/>
      <c r="P402" s="163"/>
      <c r="Q402" s="163"/>
      <c r="R402" s="163"/>
      <c r="S402" s="163"/>
      <c r="T402" s="163"/>
      <c r="U402" s="163"/>
      <c r="V402" s="123"/>
      <c r="W402" s="124"/>
      <c r="X402" s="125"/>
      <c r="Y402" s="126"/>
      <c r="Z402" s="213"/>
      <c r="BP402" s="166"/>
      <c r="BQ402" s="174"/>
    </row>
    <row r="403" spans="1:69" s="122" customFormat="1" ht="18.75" hidden="1" x14ac:dyDescent="0.25">
      <c r="A403" s="181"/>
      <c r="B403" s="182"/>
      <c r="C403" s="182"/>
      <c r="D403" s="182"/>
      <c r="E403" s="183" t="s">
        <v>3312</v>
      </c>
      <c r="F403" s="183"/>
      <c r="G403" s="283"/>
      <c r="H403" s="186"/>
      <c r="I403" s="140"/>
      <c r="J403" s="140"/>
      <c r="K403" s="140"/>
      <c r="L403" s="187">
        <v>79184.759999999995</v>
      </c>
      <c r="M403" s="188"/>
      <c r="N403" s="188"/>
      <c r="O403" s="189"/>
      <c r="P403" s="163"/>
      <c r="Q403" s="163"/>
      <c r="R403" s="163"/>
      <c r="S403" s="163"/>
      <c r="T403" s="163"/>
      <c r="U403" s="163"/>
      <c r="V403" s="123"/>
      <c r="W403" s="124"/>
      <c r="X403" s="125"/>
      <c r="Y403" s="126"/>
      <c r="Z403" s="213"/>
      <c r="BP403" s="166"/>
      <c r="BQ403" s="174"/>
    </row>
    <row r="404" spans="1:69" s="122" customFormat="1" ht="18.75" hidden="1" x14ac:dyDescent="0.25">
      <c r="A404" s="181"/>
      <c r="B404" s="182"/>
      <c r="C404" s="182"/>
      <c r="D404" s="182"/>
      <c r="E404" s="183" t="s">
        <v>47</v>
      </c>
      <c r="F404" s="183"/>
      <c r="G404" s="283"/>
      <c r="H404" s="186"/>
      <c r="I404" s="140"/>
      <c r="J404" s="140"/>
      <c r="K404" s="140"/>
      <c r="L404" s="187">
        <v>473161.52</v>
      </c>
      <c r="M404" s="188"/>
      <c r="N404" s="188"/>
      <c r="O404" s="189"/>
      <c r="P404" s="163"/>
      <c r="Q404" s="163"/>
      <c r="R404" s="163"/>
      <c r="S404" s="163"/>
      <c r="T404" s="163"/>
      <c r="U404" s="163"/>
      <c r="V404" s="123"/>
      <c r="W404" s="124"/>
      <c r="X404" s="125"/>
      <c r="Y404" s="126"/>
      <c r="Z404" s="213"/>
      <c r="BP404" s="166"/>
      <c r="BQ404" s="174"/>
    </row>
    <row r="405" spans="1:69" s="122" customFormat="1" ht="67.5" x14ac:dyDescent="0.25">
      <c r="A405" s="242" t="s">
        <v>788</v>
      </c>
      <c r="B405" s="243" t="s">
        <v>2281</v>
      </c>
      <c r="C405" s="368" t="s">
        <v>3313</v>
      </c>
      <c r="D405" s="368"/>
      <c r="E405" s="368"/>
      <c r="F405" s="242" t="s">
        <v>265</v>
      </c>
      <c r="G405" s="297">
        <v>1153.5999999999999</v>
      </c>
      <c r="H405" s="171">
        <v>189.06</v>
      </c>
      <c r="I405" s="171"/>
      <c r="J405" s="171">
        <v>189.06</v>
      </c>
      <c r="K405" s="172" t="s">
        <v>42</v>
      </c>
      <c r="L405" s="171">
        <v>1866932.71</v>
      </c>
      <c r="M405" s="171"/>
      <c r="N405" s="173"/>
      <c r="O405" s="171">
        <v>1866932.71</v>
      </c>
      <c r="P405" s="163">
        <v>1.052</v>
      </c>
      <c r="Q405" s="163">
        <v>1.0209999999999999</v>
      </c>
      <c r="R405" s="163">
        <v>1.0349999999999999</v>
      </c>
      <c r="S405" s="163">
        <v>1.0249999999999999</v>
      </c>
      <c r="T405" s="163">
        <v>1.02</v>
      </c>
      <c r="U405" s="163">
        <v>1.03</v>
      </c>
      <c r="V405" s="248">
        <f t="shared" si="16"/>
        <v>2234970.3113729851</v>
      </c>
      <c r="W405" s="249">
        <v>1.2</v>
      </c>
      <c r="X405" s="250">
        <f t="shared" si="17"/>
        <v>2681964.3736475823</v>
      </c>
      <c r="Y405" s="251">
        <f t="shared" si="18"/>
        <v>2324.865095048182</v>
      </c>
      <c r="Z405" s="213"/>
      <c r="BP405" s="166"/>
      <c r="BQ405" s="174" t="s">
        <v>3313</v>
      </c>
    </row>
    <row r="406" spans="1:69" s="122" customFormat="1" ht="18.75" hidden="1" x14ac:dyDescent="0.25">
      <c r="A406" s="175"/>
      <c r="B406" s="176"/>
      <c r="C406" s="177" t="s">
        <v>3314</v>
      </c>
      <c r="D406" s="178"/>
      <c r="E406" s="178"/>
      <c r="F406" s="178"/>
      <c r="G406" s="179"/>
      <c r="H406" s="178"/>
      <c r="I406" s="178"/>
      <c r="J406" s="178"/>
      <c r="K406" s="178"/>
      <c r="L406" s="178"/>
      <c r="M406" s="178"/>
      <c r="N406" s="178"/>
      <c r="O406" s="180"/>
      <c r="P406" s="163"/>
      <c r="Q406" s="163"/>
      <c r="R406" s="163"/>
      <c r="S406" s="163"/>
      <c r="T406" s="163"/>
      <c r="U406" s="163"/>
      <c r="V406" s="123"/>
      <c r="W406" s="124"/>
      <c r="X406" s="125"/>
      <c r="Y406" s="126"/>
      <c r="Z406" s="213"/>
      <c r="BP406" s="166"/>
      <c r="BQ406" s="174"/>
    </row>
    <row r="407" spans="1:69" s="122" customFormat="1" ht="67.5" x14ac:dyDescent="0.25">
      <c r="A407" s="242" t="s">
        <v>792</v>
      </c>
      <c r="B407" s="243" t="s">
        <v>2281</v>
      </c>
      <c r="C407" s="368" t="s">
        <v>3315</v>
      </c>
      <c r="D407" s="368"/>
      <c r="E407" s="368"/>
      <c r="F407" s="242" t="s">
        <v>265</v>
      </c>
      <c r="G407" s="297">
        <v>82.4</v>
      </c>
      <c r="H407" s="171">
        <v>360.65</v>
      </c>
      <c r="I407" s="171"/>
      <c r="J407" s="171">
        <v>360.65</v>
      </c>
      <c r="K407" s="172" t="s">
        <v>42</v>
      </c>
      <c r="L407" s="171">
        <v>254382.31</v>
      </c>
      <c r="M407" s="171"/>
      <c r="N407" s="173"/>
      <c r="O407" s="171">
        <v>254382.31</v>
      </c>
      <c r="P407" s="163">
        <v>1.052</v>
      </c>
      <c r="Q407" s="163">
        <v>1.0209999999999999</v>
      </c>
      <c r="R407" s="163">
        <v>1.0349999999999999</v>
      </c>
      <c r="S407" s="163">
        <v>1.0249999999999999</v>
      </c>
      <c r="T407" s="163">
        <v>1.02</v>
      </c>
      <c r="U407" s="163">
        <v>1.03</v>
      </c>
      <c r="V407" s="248">
        <f t="shared" si="16"/>
        <v>304529.94237188075</v>
      </c>
      <c r="W407" s="249">
        <v>1.2</v>
      </c>
      <c r="X407" s="250">
        <f t="shared" si="17"/>
        <v>365435.9308462569</v>
      </c>
      <c r="Y407" s="251">
        <f t="shared" si="18"/>
        <v>4434.9020733769039</v>
      </c>
      <c r="Z407" s="213"/>
      <c r="BP407" s="166"/>
      <c r="BQ407" s="174" t="s">
        <v>3315</v>
      </c>
    </row>
    <row r="408" spans="1:69" s="122" customFormat="1" ht="18.75" hidden="1" x14ac:dyDescent="0.25">
      <c r="A408" s="175"/>
      <c r="B408" s="176"/>
      <c r="C408" s="177" t="s">
        <v>3316</v>
      </c>
      <c r="D408" s="178"/>
      <c r="E408" s="178"/>
      <c r="F408" s="178"/>
      <c r="G408" s="179"/>
      <c r="H408" s="178"/>
      <c r="I408" s="178"/>
      <c r="J408" s="178"/>
      <c r="K408" s="178"/>
      <c r="L408" s="178"/>
      <c r="M408" s="178"/>
      <c r="N408" s="178"/>
      <c r="O408" s="180"/>
      <c r="P408" s="163"/>
      <c r="Q408" s="163"/>
      <c r="R408" s="163"/>
      <c r="S408" s="163"/>
      <c r="T408" s="163"/>
      <c r="U408" s="163"/>
      <c r="V408" s="123"/>
      <c r="W408" s="124"/>
      <c r="X408" s="125"/>
      <c r="Y408" s="126"/>
      <c r="Z408" s="213"/>
      <c r="BP408" s="166"/>
      <c r="BQ408" s="174"/>
    </row>
    <row r="409" spans="1:69" s="122" customFormat="1" ht="67.5" hidden="1" x14ac:dyDescent="0.25">
      <c r="A409" s="167" t="s">
        <v>794</v>
      </c>
      <c r="B409" s="168" t="s">
        <v>2824</v>
      </c>
      <c r="C409" s="370" t="s">
        <v>2825</v>
      </c>
      <c r="D409" s="370"/>
      <c r="E409" s="370"/>
      <c r="F409" s="167" t="s">
        <v>238</v>
      </c>
      <c r="G409" s="285">
        <v>0.2</v>
      </c>
      <c r="H409" s="171" t="s">
        <v>2826</v>
      </c>
      <c r="I409" s="171" t="s">
        <v>2827</v>
      </c>
      <c r="J409" s="171">
        <v>603.36</v>
      </c>
      <c r="K409" s="172" t="s">
        <v>42</v>
      </c>
      <c r="L409" s="171">
        <v>4195.2700000000004</v>
      </c>
      <c r="M409" s="171">
        <v>2646.14</v>
      </c>
      <c r="N409" s="173" t="s">
        <v>3317</v>
      </c>
      <c r="O409" s="171">
        <v>1032.95</v>
      </c>
      <c r="P409" s="163">
        <v>1.052</v>
      </c>
      <c r="Q409" s="163">
        <v>1.0209999999999999</v>
      </c>
      <c r="R409" s="163">
        <v>1.0349999999999999</v>
      </c>
      <c r="S409" s="163">
        <v>1.0249999999999999</v>
      </c>
      <c r="T409" s="163">
        <v>1.02</v>
      </c>
      <c r="U409" s="163">
        <v>1.03</v>
      </c>
      <c r="V409" s="123">
        <f t="shared" si="16"/>
        <v>1236.5804995364429</v>
      </c>
      <c r="W409" s="124">
        <v>1.2</v>
      </c>
      <c r="X409" s="125">
        <f t="shared" si="17"/>
        <v>1483.8965994437315</v>
      </c>
      <c r="Y409" s="126">
        <f t="shared" si="18"/>
        <v>7419.4829972186571</v>
      </c>
      <c r="Z409" s="213"/>
      <c r="BP409" s="166"/>
      <c r="BQ409" s="174" t="s">
        <v>2825</v>
      </c>
    </row>
    <row r="410" spans="1:69" s="122" customFormat="1" ht="18.75" hidden="1" x14ac:dyDescent="0.25">
      <c r="A410" s="175"/>
      <c r="B410" s="176"/>
      <c r="C410" s="177" t="s">
        <v>1544</v>
      </c>
      <c r="D410" s="178"/>
      <c r="E410" s="178"/>
      <c r="F410" s="178"/>
      <c r="G410" s="179"/>
      <c r="H410" s="178"/>
      <c r="I410" s="178"/>
      <c r="J410" s="178"/>
      <c r="K410" s="178"/>
      <c r="L410" s="178"/>
      <c r="M410" s="178"/>
      <c r="N410" s="178"/>
      <c r="O410" s="180"/>
      <c r="P410" s="163"/>
      <c r="Q410" s="163"/>
      <c r="R410" s="163"/>
      <c r="S410" s="163"/>
      <c r="T410" s="163"/>
      <c r="U410" s="163"/>
      <c r="V410" s="123"/>
      <c r="W410" s="124"/>
      <c r="X410" s="125"/>
      <c r="Y410" s="126"/>
      <c r="Z410" s="213"/>
      <c r="BP410" s="166"/>
      <c r="BQ410" s="174"/>
    </row>
    <row r="411" spans="1:69" s="122" customFormat="1" ht="18.75" hidden="1" x14ac:dyDescent="0.25">
      <c r="A411" s="181"/>
      <c r="B411" s="182"/>
      <c r="C411" s="182"/>
      <c r="D411" s="182"/>
      <c r="E411" s="183" t="s">
        <v>3318</v>
      </c>
      <c r="F411" s="183"/>
      <c r="G411" s="283"/>
      <c r="H411" s="186"/>
      <c r="I411" s="140"/>
      <c r="J411" s="140"/>
      <c r="K411" s="140"/>
      <c r="L411" s="187">
        <v>2598.8200000000002</v>
      </c>
      <c r="M411" s="188"/>
      <c r="N411" s="188"/>
      <c r="O411" s="189"/>
      <c r="P411" s="163"/>
      <c r="Q411" s="163"/>
      <c r="R411" s="163"/>
      <c r="S411" s="163"/>
      <c r="T411" s="163"/>
      <c r="U411" s="163"/>
      <c r="V411" s="123"/>
      <c r="W411" s="124"/>
      <c r="X411" s="125"/>
      <c r="Y411" s="126"/>
      <c r="Z411" s="213"/>
      <c r="BP411" s="166"/>
      <c r="BQ411" s="174"/>
    </row>
    <row r="412" spans="1:69" s="122" customFormat="1" ht="18.75" hidden="1" x14ac:dyDescent="0.25">
      <c r="A412" s="181"/>
      <c r="B412" s="182"/>
      <c r="C412" s="182"/>
      <c r="D412" s="182"/>
      <c r="E412" s="183" t="s">
        <v>3319</v>
      </c>
      <c r="F412" s="183"/>
      <c r="G412" s="283"/>
      <c r="H412" s="186"/>
      <c r="I412" s="140"/>
      <c r="J412" s="140"/>
      <c r="K412" s="140"/>
      <c r="L412" s="187">
        <v>1366.39</v>
      </c>
      <c r="M412" s="188"/>
      <c r="N412" s="188"/>
      <c r="O412" s="189"/>
      <c r="P412" s="163"/>
      <c r="Q412" s="163"/>
      <c r="R412" s="163"/>
      <c r="S412" s="163"/>
      <c r="T412" s="163"/>
      <c r="U412" s="163"/>
      <c r="V412" s="123"/>
      <c r="W412" s="124"/>
      <c r="X412" s="125"/>
      <c r="Y412" s="126"/>
      <c r="Z412" s="213"/>
      <c r="BP412" s="166"/>
      <c r="BQ412" s="174"/>
    </row>
    <row r="413" spans="1:69" s="122" customFormat="1" ht="18.75" hidden="1" x14ac:dyDescent="0.25">
      <c r="A413" s="181"/>
      <c r="B413" s="182"/>
      <c r="C413" s="182"/>
      <c r="D413" s="182"/>
      <c r="E413" s="183" t="s">
        <v>47</v>
      </c>
      <c r="F413" s="183"/>
      <c r="G413" s="283"/>
      <c r="H413" s="186"/>
      <c r="I413" s="140"/>
      <c r="J413" s="140"/>
      <c r="K413" s="140"/>
      <c r="L413" s="187">
        <v>8160.48</v>
      </c>
      <c r="M413" s="188"/>
      <c r="N413" s="188"/>
      <c r="O413" s="189"/>
      <c r="P413" s="163"/>
      <c r="Q413" s="163"/>
      <c r="R413" s="163"/>
      <c r="S413" s="163"/>
      <c r="T413" s="163"/>
      <c r="U413" s="163"/>
      <c r="V413" s="123"/>
      <c r="W413" s="124"/>
      <c r="X413" s="125"/>
      <c r="Y413" s="126"/>
      <c r="Z413" s="213"/>
      <c r="BP413" s="166"/>
      <c r="BQ413" s="174"/>
    </row>
    <row r="414" spans="1:69" s="122" customFormat="1" ht="67.5" x14ac:dyDescent="0.25">
      <c r="A414" s="242" t="s">
        <v>796</v>
      </c>
      <c r="B414" s="243" t="s">
        <v>2281</v>
      </c>
      <c r="C414" s="368" t="s">
        <v>2831</v>
      </c>
      <c r="D414" s="368"/>
      <c r="E414" s="368"/>
      <c r="F414" s="242" t="s">
        <v>265</v>
      </c>
      <c r="G414" s="297">
        <v>20.6</v>
      </c>
      <c r="H414" s="171">
        <v>665.2</v>
      </c>
      <c r="I414" s="171"/>
      <c r="J414" s="171">
        <v>665.2</v>
      </c>
      <c r="K414" s="172" t="s">
        <v>42</v>
      </c>
      <c r="L414" s="171">
        <v>117298.71</v>
      </c>
      <c r="M414" s="171"/>
      <c r="N414" s="173"/>
      <c r="O414" s="171">
        <v>117298.71</v>
      </c>
      <c r="P414" s="163">
        <v>1.052</v>
      </c>
      <c r="Q414" s="163">
        <v>1.0209999999999999</v>
      </c>
      <c r="R414" s="163">
        <v>1.0349999999999999</v>
      </c>
      <c r="S414" s="163">
        <v>1.0249999999999999</v>
      </c>
      <c r="T414" s="163">
        <v>1.02</v>
      </c>
      <c r="U414" s="163">
        <v>1.03</v>
      </c>
      <c r="V414" s="248">
        <f t="shared" si="16"/>
        <v>140422.37998623398</v>
      </c>
      <c r="W414" s="249">
        <v>1.2</v>
      </c>
      <c r="X414" s="250">
        <f t="shared" si="17"/>
        <v>168506.85598348078</v>
      </c>
      <c r="Y414" s="251">
        <f t="shared" si="18"/>
        <v>8179.9444652175134</v>
      </c>
      <c r="Z414" s="213"/>
      <c r="BP414" s="166"/>
      <c r="BQ414" s="174" t="s">
        <v>2831</v>
      </c>
    </row>
    <row r="415" spans="1:69" s="122" customFormat="1" ht="18.75" hidden="1" x14ac:dyDescent="0.25">
      <c r="A415" s="175"/>
      <c r="B415" s="176"/>
      <c r="C415" s="177" t="s">
        <v>3014</v>
      </c>
      <c r="D415" s="178"/>
      <c r="E415" s="178"/>
      <c r="F415" s="178"/>
      <c r="G415" s="179"/>
      <c r="H415" s="178"/>
      <c r="I415" s="178"/>
      <c r="J415" s="178"/>
      <c r="K415" s="178"/>
      <c r="L415" s="178"/>
      <c r="M415" s="178"/>
      <c r="N415" s="178"/>
      <c r="O415" s="180"/>
      <c r="P415" s="163"/>
      <c r="Q415" s="163"/>
      <c r="R415" s="163"/>
      <c r="S415" s="163"/>
      <c r="T415" s="163"/>
      <c r="U415" s="163"/>
      <c r="V415" s="123"/>
      <c r="W415" s="124"/>
      <c r="X415" s="125"/>
      <c r="Y415" s="126"/>
      <c r="Z415" s="213"/>
      <c r="BP415" s="166"/>
      <c r="BQ415" s="174"/>
    </row>
    <row r="416" spans="1:69" s="122" customFormat="1" ht="67.5" x14ac:dyDescent="0.25">
      <c r="A416" s="242" t="s">
        <v>798</v>
      </c>
      <c r="B416" s="243" t="s">
        <v>2286</v>
      </c>
      <c r="C416" s="368" t="s">
        <v>3257</v>
      </c>
      <c r="D416" s="368"/>
      <c r="E416" s="368"/>
      <c r="F416" s="242" t="s">
        <v>437</v>
      </c>
      <c r="G416" s="295">
        <v>2000</v>
      </c>
      <c r="H416" s="171">
        <v>1.57</v>
      </c>
      <c r="I416" s="171"/>
      <c r="J416" s="171">
        <v>1.57</v>
      </c>
      <c r="K416" s="172" t="s">
        <v>42</v>
      </c>
      <c r="L416" s="171">
        <v>26878.400000000001</v>
      </c>
      <c r="M416" s="171"/>
      <c r="N416" s="173"/>
      <c r="O416" s="171">
        <v>26878.400000000001</v>
      </c>
      <c r="P416" s="163">
        <v>1.052</v>
      </c>
      <c r="Q416" s="163">
        <v>1.0209999999999999</v>
      </c>
      <c r="R416" s="163">
        <v>1.0349999999999999</v>
      </c>
      <c r="S416" s="163">
        <v>1.0249999999999999</v>
      </c>
      <c r="T416" s="163">
        <v>1.02</v>
      </c>
      <c r="U416" s="163">
        <v>1.03</v>
      </c>
      <c r="V416" s="248">
        <f t="shared" ref="V416:V433" si="19">O416*P416*Q416*R416*S416*T416*U416</f>
        <v>32177.070815373765</v>
      </c>
      <c r="W416" s="249">
        <v>1.2</v>
      </c>
      <c r="X416" s="250">
        <f t="shared" ref="X416:X433" si="20">V416*W416</f>
        <v>38612.48497844852</v>
      </c>
      <c r="Y416" s="251">
        <f t="shared" ref="Y416:Y433" si="21">X416/G416</f>
        <v>19.30624248922426</v>
      </c>
      <c r="Z416" s="213"/>
      <c r="BP416" s="166"/>
      <c r="BQ416" s="174" t="s">
        <v>3257</v>
      </c>
    </row>
    <row r="417" spans="1:69" s="122" customFormat="1" ht="18.75" hidden="1" x14ac:dyDescent="0.25">
      <c r="A417" s="175"/>
      <c r="B417" s="176"/>
      <c r="C417" s="177" t="s">
        <v>3320</v>
      </c>
      <c r="D417" s="178"/>
      <c r="E417" s="178"/>
      <c r="F417" s="178"/>
      <c r="G417" s="179"/>
      <c r="H417" s="178"/>
      <c r="I417" s="178"/>
      <c r="J417" s="178"/>
      <c r="K417" s="178"/>
      <c r="L417" s="178"/>
      <c r="M417" s="178"/>
      <c r="N417" s="178"/>
      <c r="O417" s="180"/>
      <c r="P417" s="163"/>
      <c r="Q417" s="163"/>
      <c r="R417" s="163"/>
      <c r="S417" s="163"/>
      <c r="T417" s="163"/>
      <c r="U417" s="163"/>
      <c r="V417" s="123"/>
      <c r="W417" s="124"/>
      <c r="X417" s="125"/>
      <c r="Y417" s="126"/>
      <c r="Z417" s="213"/>
      <c r="BP417" s="166"/>
      <c r="BQ417" s="174"/>
    </row>
    <row r="418" spans="1:69" s="122" customFormat="1" ht="67.5" x14ac:dyDescent="0.25">
      <c r="A418" s="242" t="s">
        <v>800</v>
      </c>
      <c r="B418" s="243" t="s">
        <v>1771</v>
      </c>
      <c r="C418" s="368" t="s">
        <v>2779</v>
      </c>
      <c r="D418" s="368"/>
      <c r="E418" s="368"/>
      <c r="F418" s="242" t="s">
        <v>437</v>
      </c>
      <c r="G418" s="295">
        <v>570</v>
      </c>
      <c r="H418" s="171">
        <v>2.96</v>
      </c>
      <c r="I418" s="171"/>
      <c r="J418" s="171">
        <v>2.96</v>
      </c>
      <c r="K418" s="172" t="s">
        <v>42</v>
      </c>
      <c r="L418" s="171">
        <v>14442.43</v>
      </c>
      <c r="M418" s="171"/>
      <c r="N418" s="173"/>
      <c r="O418" s="171">
        <v>14442.43</v>
      </c>
      <c r="P418" s="163">
        <v>1.052</v>
      </c>
      <c r="Q418" s="163">
        <v>1.0209999999999999</v>
      </c>
      <c r="R418" s="163">
        <v>1.0349999999999999</v>
      </c>
      <c r="S418" s="163">
        <v>1.0249999999999999</v>
      </c>
      <c r="T418" s="163">
        <v>1.02</v>
      </c>
      <c r="U418" s="163">
        <v>1.03</v>
      </c>
      <c r="V418" s="248">
        <f t="shared" si="19"/>
        <v>17289.537057863512</v>
      </c>
      <c r="W418" s="249">
        <v>1.2</v>
      </c>
      <c r="X418" s="250">
        <f t="shared" si="20"/>
        <v>20747.444469436214</v>
      </c>
      <c r="Y418" s="251">
        <f t="shared" si="21"/>
        <v>36.399025384975815</v>
      </c>
      <c r="Z418" s="213"/>
      <c r="BP418" s="166"/>
      <c r="BQ418" s="174" t="s">
        <v>2779</v>
      </c>
    </row>
    <row r="419" spans="1:69" s="122" customFormat="1" ht="67.5" x14ac:dyDescent="0.25">
      <c r="A419" s="242" t="s">
        <v>802</v>
      </c>
      <c r="B419" s="243" t="s">
        <v>1911</v>
      </c>
      <c r="C419" s="368" t="s">
        <v>3321</v>
      </c>
      <c r="D419" s="368"/>
      <c r="E419" s="368"/>
      <c r="F419" s="242" t="s">
        <v>437</v>
      </c>
      <c r="G419" s="295">
        <v>160</v>
      </c>
      <c r="H419" s="171">
        <v>4.17</v>
      </c>
      <c r="I419" s="171"/>
      <c r="J419" s="171">
        <v>4.17</v>
      </c>
      <c r="K419" s="172" t="s">
        <v>42</v>
      </c>
      <c r="L419" s="171">
        <v>5711.23</v>
      </c>
      <c r="M419" s="171"/>
      <c r="N419" s="173"/>
      <c r="O419" s="171">
        <v>5711.23</v>
      </c>
      <c r="P419" s="163">
        <v>1.052</v>
      </c>
      <c r="Q419" s="163">
        <v>1.0209999999999999</v>
      </c>
      <c r="R419" s="163">
        <v>1.0349999999999999</v>
      </c>
      <c r="S419" s="163">
        <v>1.0249999999999999</v>
      </c>
      <c r="T419" s="163">
        <v>1.02</v>
      </c>
      <c r="U419" s="163">
        <v>1.03</v>
      </c>
      <c r="V419" s="248">
        <f t="shared" si="19"/>
        <v>6837.1127802580158</v>
      </c>
      <c r="W419" s="249">
        <v>1.2</v>
      </c>
      <c r="X419" s="250">
        <f t="shared" si="20"/>
        <v>8204.5353363096183</v>
      </c>
      <c r="Y419" s="251">
        <f t="shared" si="21"/>
        <v>51.278345851935114</v>
      </c>
      <c r="Z419" s="213"/>
      <c r="BP419" s="166"/>
      <c r="BQ419" s="174" t="s">
        <v>3321</v>
      </c>
    </row>
    <row r="420" spans="1:69" s="122" customFormat="1" ht="67.5" x14ac:dyDescent="0.25">
      <c r="A420" s="242" t="s">
        <v>807</v>
      </c>
      <c r="B420" s="243" t="s">
        <v>1911</v>
      </c>
      <c r="C420" s="368" t="s">
        <v>3322</v>
      </c>
      <c r="D420" s="368"/>
      <c r="E420" s="368"/>
      <c r="F420" s="242" t="s">
        <v>437</v>
      </c>
      <c r="G420" s="295">
        <v>40</v>
      </c>
      <c r="H420" s="171">
        <v>5.53</v>
      </c>
      <c r="I420" s="171"/>
      <c r="J420" s="171">
        <v>5.53</v>
      </c>
      <c r="K420" s="172" t="s">
        <v>42</v>
      </c>
      <c r="L420" s="171">
        <v>1893.47</v>
      </c>
      <c r="M420" s="171"/>
      <c r="N420" s="173"/>
      <c r="O420" s="171">
        <v>1893.47</v>
      </c>
      <c r="P420" s="163">
        <v>1.052</v>
      </c>
      <c r="Q420" s="163">
        <v>1.0209999999999999</v>
      </c>
      <c r="R420" s="163">
        <v>1.0349999999999999</v>
      </c>
      <c r="S420" s="163">
        <v>1.0249999999999999</v>
      </c>
      <c r="T420" s="163">
        <v>1.02</v>
      </c>
      <c r="U420" s="163">
        <v>1.03</v>
      </c>
      <c r="V420" s="248">
        <f t="shared" si="19"/>
        <v>2266.7390275011076</v>
      </c>
      <c r="W420" s="249">
        <v>1.2</v>
      </c>
      <c r="X420" s="250">
        <f t="shared" si="20"/>
        <v>2720.0868330013291</v>
      </c>
      <c r="Y420" s="251">
        <f t="shared" si="21"/>
        <v>68.002170825033232</v>
      </c>
      <c r="Z420" s="213"/>
      <c r="BP420" s="166"/>
      <c r="BQ420" s="174" t="s">
        <v>3322</v>
      </c>
    </row>
    <row r="421" spans="1:69" s="122" customFormat="1" ht="67.5" x14ac:dyDescent="0.25">
      <c r="A421" s="242" t="s">
        <v>809</v>
      </c>
      <c r="B421" s="243" t="s">
        <v>1741</v>
      </c>
      <c r="C421" s="368" t="s">
        <v>1784</v>
      </c>
      <c r="D421" s="368"/>
      <c r="E421" s="368"/>
      <c r="F421" s="242" t="s">
        <v>437</v>
      </c>
      <c r="G421" s="295">
        <v>1540</v>
      </c>
      <c r="H421" s="171">
        <v>1.67</v>
      </c>
      <c r="I421" s="171"/>
      <c r="J421" s="171">
        <v>1.67</v>
      </c>
      <c r="K421" s="172" t="s">
        <v>42</v>
      </c>
      <c r="L421" s="171">
        <v>22014.61</v>
      </c>
      <c r="M421" s="171"/>
      <c r="N421" s="173"/>
      <c r="O421" s="171">
        <v>22014.61</v>
      </c>
      <c r="P421" s="163">
        <v>1.052</v>
      </c>
      <c r="Q421" s="163">
        <v>1.0209999999999999</v>
      </c>
      <c r="R421" s="163">
        <v>1.0349999999999999</v>
      </c>
      <c r="S421" s="163">
        <v>1.0249999999999999</v>
      </c>
      <c r="T421" s="163">
        <v>1.02</v>
      </c>
      <c r="U421" s="163">
        <v>1.03</v>
      </c>
      <c r="V421" s="248">
        <f t="shared" si="19"/>
        <v>26354.4580385304</v>
      </c>
      <c r="W421" s="249">
        <v>1.2</v>
      </c>
      <c r="X421" s="250">
        <f t="shared" si="20"/>
        <v>31625.349646236478</v>
      </c>
      <c r="Y421" s="251">
        <f t="shared" si="21"/>
        <v>20.535941328724984</v>
      </c>
      <c r="Z421" s="213"/>
      <c r="BP421" s="166"/>
      <c r="BQ421" s="174" t="s">
        <v>1784</v>
      </c>
    </row>
    <row r="422" spans="1:69" s="122" customFormat="1" ht="67.5" x14ac:dyDescent="0.25">
      <c r="A422" s="242" t="s">
        <v>811</v>
      </c>
      <c r="B422" s="243" t="s">
        <v>1743</v>
      </c>
      <c r="C422" s="368" t="s">
        <v>3258</v>
      </c>
      <c r="D422" s="368"/>
      <c r="E422" s="368"/>
      <c r="F422" s="242" t="s">
        <v>437</v>
      </c>
      <c r="G422" s="295">
        <v>1120</v>
      </c>
      <c r="H422" s="171">
        <v>76.05</v>
      </c>
      <c r="I422" s="171"/>
      <c r="J422" s="171">
        <v>76.05</v>
      </c>
      <c r="K422" s="172" t="s">
        <v>42</v>
      </c>
      <c r="L422" s="171">
        <v>729106.56</v>
      </c>
      <c r="M422" s="171"/>
      <c r="N422" s="173"/>
      <c r="O422" s="171">
        <v>729106.56</v>
      </c>
      <c r="P422" s="163">
        <v>1.052</v>
      </c>
      <c r="Q422" s="163">
        <v>1.0209999999999999</v>
      </c>
      <c r="R422" s="163">
        <v>1.0349999999999999</v>
      </c>
      <c r="S422" s="163">
        <v>1.0249999999999999</v>
      </c>
      <c r="T422" s="163">
        <v>1.02</v>
      </c>
      <c r="U422" s="163">
        <v>1.03</v>
      </c>
      <c r="V422" s="248">
        <f t="shared" si="19"/>
        <v>872838.91202875029</v>
      </c>
      <c r="W422" s="249">
        <v>1.2</v>
      </c>
      <c r="X422" s="250">
        <f t="shared" si="20"/>
        <v>1047406.6944345003</v>
      </c>
      <c r="Y422" s="251">
        <f t="shared" si="21"/>
        <v>935.18454860223244</v>
      </c>
      <c r="Z422" s="213"/>
      <c r="BP422" s="166"/>
      <c r="BQ422" s="174" t="s">
        <v>3258</v>
      </c>
    </row>
    <row r="423" spans="1:69" s="122" customFormat="1" ht="67.5" x14ac:dyDescent="0.25">
      <c r="A423" s="242" t="s">
        <v>820</v>
      </c>
      <c r="B423" s="243" t="s">
        <v>1737</v>
      </c>
      <c r="C423" s="368" t="s">
        <v>3259</v>
      </c>
      <c r="D423" s="368"/>
      <c r="E423" s="368"/>
      <c r="F423" s="242" t="s">
        <v>437</v>
      </c>
      <c r="G423" s="295">
        <v>1120</v>
      </c>
      <c r="H423" s="171">
        <v>213.89</v>
      </c>
      <c r="I423" s="171"/>
      <c r="J423" s="171">
        <v>213.89</v>
      </c>
      <c r="K423" s="172" t="s">
        <v>42</v>
      </c>
      <c r="L423" s="171">
        <v>2050606.21</v>
      </c>
      <c r="M423" s="171"/>
      <c r="N423" s="173"/>
      <c r="O423" s="171">
        <v>2050606.21</v>
      </c>
      <c r="P423" s="163">
        <v>1.052</v>
      </c>
      <c r="Q423" s="163">
        <v>1.0209999999999999</v>
      </c>
      <c r="R423" s="163">
        <v>1.0349999999999999</v>
      </c>
      <c r="S423" s="163">
        <v>1.0249999999999999</v>
      </c>
      <c r="T423" s="163">
        <v>1.02</v>
      </c>
      <c r="U423" s="163">
        <v>1.03</v>
      </c>
      <c r="V423" s="248">
        <f t="shared" si="19"/>
        <v>2454852.2692427821</v>
      </c>
      <c r="W423" s="249">
        <v>1.2</v>
      </c>
      <c r="X423" s="250">
        <f t="shared" si="20"/>
        <v>2945822.7230913383</v>
      </c>
      <c r="Y423" s="251">
        <f t="shared" si="21"/>
        <v>2630.1988599029805</v>
      </c>
      <c r="Z423" s="213"/>
      <c r="BP423" s="166"/>
      <c r="BQ423" s="174" t="s">
        <v>3259</v>
      </c>
    </row>
    <row r="424" spans="1:69" s="122" customFormat="1" ht="67.5" x14ac:dyDescent="0.25">
      <c r="A424" s="242" t="s">
        <v>1892</v>
      </c>
      <c r="B424" s="243" t="s">
        <v>2838</v>
      </c>
      <c r="C424" s="368" t="s">
        <v>2839</v>
      </c>
      <c r="D424" s="368"/>
      <c r="E424" s="368"/>
      <c r="F424" s="242" t="s">
        <v>437</v>
      </c>
      <c r="G424" s="295">
        <v>1120</v>
      </c>
      <c r="H424" s="171">
        <v>24.63</v>
      </c>
      <c r="I424" s="171"/>
      <c r="J424" s="171">
        <v>24.63</v>
      </c>
      <c r="K424" s="172" t="s">
        <v>42</v>
      </c>
      <c r="L424" s="171">
        <v>236132.74</v>
      </c>
      <c r="M424" s="171"/>
      <c r="N424" s="173"/>
      <c r="O424" s="171">
        <v>236132.74</v>
      </c>
      <c r="P424" s="163">
        <v>1.052</v>
      </c>
      <c r="Q424" s="163">
        <v>1.0209999999999999</v>
      </c>
      <c r="R424" s="163">
        <v>1.0349999999999999</v>
      </c>
      <c r="S424" s="163">
        <v>1.0249999999999999</v>
      </c>
      <c r="T424" s="163">
        <v>1.02</v>
      </c>
      <c r="U424" s="163">
        <v>1.03</v>
      </c>
      <c r="V424" s="248">
        <f t="shared" si="19"/>
        <v>282682.74513394549</v>
      </c>
      <c r="W424" s="249">
        <v>1.2</v>
      </c>
      <c r="X424" s="250">
        <f t="shared" si="20"/>
        <v>339219.29416073457</v>
      </c>
      <c r="Y424" s="251">
        <f t="shared" si="21"/>
        <v>302.87436978637015</v>
      </c>
      <c r="Z424" s="213"/>
      <c r="BP424" s="166"/>
      <c r="BQ424" s="174" t="s">
        <v>2839</v>
      </c>
    </row>
    <row r="425" spans="1:69" s="122" customFormat="1" ht="67.5" x14ac:dyDescent="0.25">
      <c r="A425" s="242" t="s">
        <v>825</v>
      </c>
      <c r="B425" s="243" t="s">
        <v>2838</v>
      </c>
      <c r="C425" s="368" t="s">
        <v>2840</v>
      </c>
      <c r="D425" s="368"/>
      <c r="E425" s="368"/>
      <c r="F425" s="242" t="s">
        <v>437</v>
      </c>
      <c r="G425" s="295">
        <v>2240</v>
      </c>
      <c r="H425" s="171">
        <v>6.21</v>
      </c>
      <c r="I425" s="171"/>
      <c r="J425" s="171">
        <v>6.21</v>
      </c>
      <c r="K425" s="172" t="s">
        <v>42</v>
      </c>
      <c r="L425" s="171">
        <v>119073.02</v>
      </c>
      <c r="M425" s="171"/>
      <c r="N425" s="173"/>
      <c r="O425" s="171">
        <v>119073.02</v>
      </c>
      <c r="P425" s="163">
        <v>1.052</v>
      </c>
      <c r="Q425" s="163">
        <v>1.0209999999999999</v>
      </c>
      <c r="R425" s="163">
        <v>1.0349999999999999</v>
      </c>
      <c r="S425" s="163">
        <v>1.0249999999999999</v>
      </c>
      <c r="T425" s="163">
        <v>1.02</v>
      </c>
      <c r="U425" s="163">
        <v>1.03</v>
      </c>
      <c r="V425" s="248">
        <f t="shared" si="19"/>
        <v>142546.46841852253</v>
      </c>
      <c r="W425" s="249">
        <v>1.2</v>
      </c>
      <c r="X425" s="250">
        <f t="shared" si="20"/>
        <v>171055.76210222705</v>
      </c>
      <c r="Y425" s="251">
        <f t="shared" si="21"/>
        <v>76.364179509922792</v>
      </c>
      <c r="Z425" s="213"/>
      <c r="BP425" s="166"/>
      <c r="BQ425" s="174" t="s">
        <v>2840</v>
      </c>
    </row>
    <row r="426" spans="1:69" s="122" customFormat="1" ht="67.5" x14ac:dyDescent="0.25">
      <c r="A426" s="242" t="s">
        <v>827</v>
      </c>
      <c r="B426" s="243" t="s">
        <v>2838</v>
      </c>
      <c r="C426" s="368" t="s">
        <v>2841</v>
      </c>
      <c r="D426" s="368"/>
      <c r="E426" s="368"/>
      <c r="F426" s="242" t="s">
        <v>437</v>
      </c>
      <c r="G426" s="295">
        <v>2240</v>
      </c>
      <c r="H426" s="171">
        <v>3.64</v>
      </c>
      <c r="I426" s="171"/>
      <c r="J426" s="171">
        <v>3.64</v>
      </c>
      <c r="K426" s="172" t="s">
        <v>42</v>
      </c>
      <c r="L426" s="171">
        <v>69794.820000000007</v>
      </c>
      <c r="M426" s="171"/>
      <c r="N426" s="173"/>
      <c r="O426" s="171">
        <v>69794.820000000007</v>
      </c>
      <c r="P426" s="163">
        <v>1.052</v>
      </c>
      <c r="Q426" s="163">
        <v>1.0209999999999999</v>
      </c>
      <c r="R426" s="163">
        <v>1.0349999999999999</v>
      </c>
      <c r="S426" s="163">
        <v>1.0249999999999999</v>
      </c>
      <c r="T426" s="163">
        <v>1.02</v>
      </c>
      <c r="U426" s="163">
        <v>1.03</v>
      </c>
      <c r="V426" s="248">
        <f t="shared" si="19"/>
        <v>83553.815170778951</v>
      </c>
      <c r="W426" s="249">
        <v>1.2</v>
      </c>
      <c r="X426" s="250">
        <f t="shared" si="20"/>
        <v>100264.57820493473</v>
      </c>
      <c r="Y426" s="251">
        <f t="shared" si="21"/>
        <v>44.76097241291729</v>
      </c>
      <c r="Z426" s="213"/>
      <c r="BP426" s="166"/>
      <c r="BQ426" s="174" t="s">
        <v>2841</v>
      </c>
    </row>
    <row r="427" spans="1:69" s="122" customFormat="1" ht="67.5" x14ac:dyDescent="0.25">
      <c r="A427" s="242" t="s">
        <v>832</v>
      </c>
      <c r="B427" s="243" t="s">
        <v>1778</v>
      </c>
      <c r="C427" s="368" t="s">
        <v>1884</v>
      </c>
      <c r="D427" s="368"/>
      <c r="E427" s="368"/>
      <c r="F427" s="242" t="s">
        <v>437</v>
      </c>
      <c r="G427" s="295">
        <v>2240</v>
      </c>
      <c r="H427" s="171">
        <v>1.17</v>
      </c>
      <c r="I427" s="171"/>
      <c r="J427" s="171">
        <v>1.17</v>
      </c>
      <c r="K427" s="172" t="s">
        <v>42</v>
      </c>
      <c r="L427" s="171">
        <v>22434.05</v>
      </c>
      <c r="M427" s="171"/>
      <c r="N427" s="173"/>
      <c r="O427" s="171">
        <v>22434.05</v>
      </c>
      <c r="P427" s="163">
        <v>1.052</v>
      </c>
      <c r="Q427" s="163">
        <v>1.0209999999999999</v>
      </c>
      <c r="R427" s="163">
        <v>1.0349999999999999</v>
      </c>
      <c r="S427" s="163">
        <v>1.0249999999999999</v>
      </c>
      <c r="T427" s="163">
        <v>1.02</v>
      </c>
      <c r="U427" s="163">
        <v>1.03</v>
      </c>
      <c r="V427" s="248">
        <f t="shared" si="19"/>
        <v>26856.584302846735</v>
      </c>
      <c r="W427" s="249">
        <v>1.2</v>
      </c>
      <c r="X427" s="250">
        <f t="shared" si="20"/>
        <v>32227.901163416082</v>
      </c>
      <c r="Y427" s="251">
        <f t="shared" si="21"/>
        <v>14.387455876525037</v>
      </c>
      <c r="Z427" s="213"/>
      <c r="BP427" s="166"/>
      <c r="BQ427" s="174" t="s">
        <v>1884</v>
      </c>
    </row>
    <row r="428" spans="1:69" s="122" customFormat="1" ht="67.5" hidden="1" x14ac:dyDescent="0.25">
      <c r="A428" s="167" t="s">
        <v>835</v>
      </c>
      <c r="B428" s="168" t="s">
        <v>870</v>
      </c>
      <c r="C428" s="370" t="s">
        <v>871</v>
      </c>
      <c r="D428" s="370"/>
      <c r="E428" s="370"/>
      <c r="F428" s="167" t="s">
        <v>238</v>
      </c>
      <c r="G428" s="285">
        <v>0.8</v>
      </c>
      <c r="H428" s="171" t="s">
        <v>872</v>
      </c>
      <c r="I428" s="171" t="s">
        <v>873</v>
      </c>
      <c r="J428" s="171">
        <v>348.62</v>
      </c>
      <c r="K428" s="172" t="s">
        <v>42</v>
      </c>
      <c r="L428" s="171">
        <v>13720.85</v>
      </c>
      <c r="M428" s="171">
        <v>9786.33</v>
      </c>
      <c r="N428" s="173" t="s">
        <v>3323</v>
      </c>
      <c r="O428" s="171">
        <v>2387.35</v>
      </c>
      <c r="P428" s="163">
        <v>1.052</v>
      </c>
      <c r="Q428" s="163">
        <v>1.0209999999999999</v>
      </c>
      <c r="R428" s="163">
        <v>1.0349999999999999</v>
      </c>
      <c r="S428" s="163">
        <v>1.0249999999999999</v>
      </c>
      <c r="T428" s="163">
        <v>1.02</v>
      </c>
      <c r="U428" s="163">
        <v>1.03</v>
      </c>
      <c r="V428" s="123">
        <f t="shared" si="19"/>
        <v>2857.980014103613</v>
      </c>
      <c r="W428" s="124">
        <v>1.2</v>
      </c>
      <c r="X428" s="125">
        <f t="shared" si="20"/>
        <v>3429.5760169243354</v>
      </c>
      <c r="Y428" s="126">
        <f t="shared" si="21"/>
        <v>4286.9700211554191</v>
      </c>
      <c r="Z428" s="213"/>
      <c r="BP428" s="166"/>
      <c r="BQ428" s="174" t="s">
        <v>871</v>
      </c>
    </row>
    <row r="429" spans="1:69" s="122" customFormat="1" ht="18.75" hidden="1" x14ac:dyDescent="0.25">
      <c r="A429" s="175"/>
      <c r="B429" s="176"/>
      <c r="C429" s="177" t="s">
        <v>3324</v>
      </c>
      <c r="D429" s="178"/>
      <c r="E429" s="178"/>
      <c r="F429" s="178"/>
      <c r="G429" s="179"/>
      <c r="H429" s="178"/>
      <c r="I429" s="178"/>
      <c r="J429" s="178"/>
      <c r="K429" s="178"/>
      <c r="L429" s="178"/>
      <c r="M429" s="178"/>
      <c r="N429" s="178"/>
      <c r="O429" s="180"/>
      <c r="P429" s="163"/>
      <c r="Q429" s="163"/>
      <c r="R429" s="163"/>
      <c r="S429" s="163"/>
      <c r="T429" s="163"/>
      <c r="U429" s="163"/>
      <c r="V429" s="123"/>
      <c r="W429" s="124"/>
      <c r="X429" s="125"/>
      <c r="Y429" s="126"/>
      <c r="Z429" s="213"/>
      <c r="BP429" s="166"/>
      <c r="BQ429" s="174"/>
    </row>
    <row r="430" spans="1:69" s="122" customFormat="1" ht="18.75" hidden="1" x14ac:dyDescent="0.25">
      <c r="A430" s="181"/>
      <c r="B430" s="182"/>
      <c r="C430" s="182"/>
      <c r="D430" s="182"/>
      <c r="E430" s="183" t="s">
        <v>3325</v>
      </c>
      <c r="F430" s="183"/>
      <c r="G430" s="283"/>
      <c r="H430" s="186"/>
      <c r="I430" s="140"/>
      <c r="J430" s="140"/>
      <c r="K430" s="140"/>
      <c r="L430" s="187">
        <v>9680.1200000000008</v>
      </c>
      <c r="M430" s="188"/>
      <c r="N430" s="188"/>
      <c r="O430" s="189"/>
      <c r="P430" s="163"/>
      <c r="Q430" s="163"/>
      <c r="R430" s="163"/>
      <c r="S430" s="163"/>
      <c r="T430" s="163"/>
      <c r="U430" s="163"/>
      <c r="V430" s="123"/>
      <c r="W430" s="124"/>
      <c r="X430" s="125"/>
      <c r="Y430" s="126"/>
      <c r="Z430" s="213"/>
      <c r="BP430" s="166"/>
      <c r="BQ430" s="174"/>
    </row>
    <row r="431" spans="1:69" s="122" customFormat="1" ht="18.75" hidden="1" x14ac:dyDescent="0.25">
      <c r="A431" s="181"/>
      <c r="B431" s="182"/>
      <c r="C431" s="182"/>
      <c r="D431" s="182"/>
      <c r="E431" s="183" t="s">
        <v>3326</v>
      </c>
      <c r="F431" s="183"/>
      <c r="G431" s="283"/>
      <c r="H431" s="186"/>
      <c r="I431" s="140"/>
      <c r="J431" s="140"/>
      <c r="K431" s="140"/>
      <c r="L431" s="187">
        <v>5089.55</v>
      </c>
      <c r="M431" s="188"/>
      <c r="N431" s="188"/>
      <c r="O431" s="189"/>
      <c r="P431" s="163"/>
      <c r="Q431" s="163"/>
      <c r="R431" s="163"/>
      <c r="S431" s="163"/>
      <c r="T431" s="163"/>
      <c r="U431" s="163"/>
      <c r="V431" s="123"/>
      <c r="W431" s="124"/>
      <c r="X431" s="125"/>
      <c r="Y431" s="126"/>
      <c r="Z431" s="213"/>
      <c r="BP431" s="166"/>
      <c r="BQ431" s="174"/>
    </row>
    <row r="432" spans="1:69" s="122" customFormat="1" ht="18.75" hidden="1" x14ac:dyDescent="0.25">
      <c r="A432" s="181"/>
      <c r="B432" s="182"/>
      <c r="C432" s="182"/>
      <c r="D432" s="182"/>
      <c r="E432" s="183" t="s">
        <v>47</v>
      </c>
      <c r="F432" s="183"/>
      <c r="G432" s="283"/>
      <c r="H432" s="186"/>
      <c r="I432" s="140"/>
      <c r="J432" s="140"/>
      <c r="K432" s="140"/>
      <c r="L432" s="187">
        <v>28490.52</v>
      </c>
      <c r="M432" s="188"/>
      <c r="N432" s="188"/>
      <c r="O432" s="189"/>
      <c r="P432" s="163"/>
      <c r="Q432" s="163"/>
      <c r="R432" s="163"/>
      <c r="S432" s="163"/>
      <c r="T432" s="163"/>
      <c r="U432" s="163"/>
      <c r="V432" s="123"/>
      <c r="W432" s="124"/>
      <c r="X432" s="125"/>
      <c r="Y432" s="126"/>
      <c r="Z432" s="213"/>
      <c r="BP432" s="166"/>
      <c r="BQ432" s="174"/>
    </row>
    <row r="433" spans="1:71" s="122" customFormat="1" ht="68.25" thickBot="1" x14ac:dyDescent="0.3">
      <c r="A433" s="258" t="s">
        <v>837</v>
      </c>
      <c r="B433" s="259" t="s">
        <v>1755</v>
      </c>
      <c r="C433" s="369" t="s">
        <v>2783</v>
      </c>
      <c r="D433" s="369"/>
      <c r="E433" s="369"/>
      <c r="F433" s="258" t="s">
        <v>265</v>
      </c>
      <c r="G433" s="301">
        <v>82.4</v>
      </c>
      <c r="H433" s="171">
        <v>139.63999999999999</v>
      </c>
      <c r="I433" s="171"/>
      <c r="J433" s="171">
        <v>139.63999999999999</v>
      </c>
      <c r="K433" s="172" t="s">
        <v>42</v>
      </c>
      <c r="L433" s="171">
        <v>98494.24</v>
      </c>
      <c r="M433" s="171"/>
      <c r="N433" s="173"/>
      <c r="O433" s="171">
        <v>98494.24</v>
      </c>
      <c r="P433" s="290">
        <v>1.052</v>
      </c>
      <c r="Q433" s="208">
        <v>1.0209999999999999</v>
      </c>
      <c r="R433" s="208">
        <v>1.0349999999999999</v>
      </c>
      <c r="S433" s="208">
        <v>1.0249999999999999</v>
      </c>
      <c r="T433" s="208">
        <v>1.02</v>
      </c>
      <c r="U433" s="208">
        <v>1.03</v>
      </c>
      <c r="V433" s="254">
        <f t="shared" si="19"/>
        <v>117910.89258982749</v>
      </c>
      <c r="W433" s="255">
        <v>1.2</v>
      </c>
      <c r="X433" s="256">
        <f t="shared" si="20"/>
        <v>141493.07110779299</v>
      </c>
      <c r="Y433" s="257">
        <f t="shared" si="21"/>
        <v>1717.1489212110798</v>
      </c>
      <c r="Z433" s="213"/>
      <c r="BP433" s="166"/>
      <c r="BQ433" s="174" t="s">
        <v>2783</v>
      </c>
    </row>
    <row r="434" spans="1:71" s="122" customFormat="1" ht="19.5" hidden="1" thickTop="1" x14ac:dyDescent="0.25">
      <c r="A434" s="300"/>
      <c r="B434" s="176"/>
      <c r="C434" s="177" t="s">
        <v>3316</v>
      </c>
      <c r="D434" s="178"/>
      <c r="E434" s="178"/>
      <c r="F434" s="178"/>
      <c r="G434" s="179"/>
      <c r="H434" s="178"/>
      <c r="I434" s="178"/>
      <c r="J434" s="178"/>
      <c r="K434" s="178"/>
      <c r="L434" s="178"/>
      <c r="M434" s="178"/>
      <c r="N434" s="178"/>
      <c r="O434" s="180"/>
      <c r="P434" s="163"/>
      <c r="Q434" s="163"/>
      <c r="R434" s="163"/>
      <c r="S434" s="163"/>
      <c r="T434" s="163"/>
      <c r="U434" s="163"/>
      <c r="V434" s="123">
        <f>SUM(V30:V433)</f>
        <v>73590819.330381364</v>
      </c>
      <c r="W434" s="124"/>
      <c r="X434" s="125">
        <f>SUM(X30:X433)</f>
        <v>88308983.196457714</v>
      </c>
      <c r="Y434" s="126"/>
      <c r="Z434" s="213"/>
      <c r="BP434" s="166"/>
      <c r="BQ434" s="174"/>
    </row>
    <row r="435" spans="1:71" s="122" customFormat="1" ht="22.5" customHeight="1" thickTop="1" x14ac:dyDescent="0.25">
      <c r="A435" s="294"/>
      <c r="B435" s="294" t="s">
        <v>5740</v>
      </c>
      <c r="C435" s="277"/>
      <c r="D435" s="277"/>
      <c r="E435" s="277"/>
      <c r="F435" s="277"/>
      <c r="G435" s="277"/>
      <c r="H435" s="277"/>
      <c r="I435" s="277"/>
      <c r="J435" s="277"/>
      <c r="K435" s="278"/>
      <c r="L435" s="171">
        <v>63580147.969999999</v>
      </c>
      <c r="M435" s="171">
        <v>1682843.48</v>
      </c>
      <c r="N435" s="171" t="s">
        <v>3327</v>
      </c>
      <c r="O435" s="171">
        <v>60130766.890000001</v>
      </c>
      <c r="P435" s="163"/>
      <c r="Q435" s="163"/>
      <c r="R435" s="163"/>
      <c r="S435" s="163"/>
      <c r="T435" s="163"/>
      <c r="U435" s="163"/>
      <c r="V435" s="123">
        <f>L498+L499</f>
        <v>73590819.330381438</v>
      </c>
      <c r="W435" s="124"/>
      <c r="X435" s="125">
        <f>V435*1.2</f>
        <v>88308983.196457729</v>
      </c>
      <c r="Y435" s="126"/>
      <c r="Z435" s="213"/>
      <c r="BR435" s="174" t="s">
        <v>938</v>
      </c>
    </row>
    <row r="436" spans="1:71" s="122" customFormat="1" ht="18.75" hidden="1" x14ac:dyDescent="0.25">
      <c r="A436" s="359" t="s">
        <v>940</v>
      </c>
      <c r="B436" s="360"/>
      <c r="C436" s="360"/>
      <c r="D436" s="360"/>
      <c r="E436" s="360"/>
      <c r="F436" s="360"/>
      <c r="G436" s="360"/>
      <c r="H436" s="360"/>
      <c r="I436" s="360"/>
      <c r="J436" s="360"/>
      <c r="K436" s="361"/>
      <c r="L436" s="171">
        <v>1647371.45</v>
      </c>
      <c r="M436" s="171"/>
      <c r="N436" s="171"/>
      <c r="O436" s="171"/>
      <c r="P436" s="163"/>
      <c r="Q436" s="163"/>
      <c r="R436" s="163"/>
      <c r="S436" s="163"/>
      <c r="T436" s="163"/>
      <c r="U436" s="163"/>
      <c r="V436" s="123"/>
      <c r="W436" s="124"/>
      <c r="X436" s="125"/>
      <c r="Y436" s="126"/>
      <c r="Z436" s="213"/>
      <c r="BR436" s="174" t="s">
        <v>940</v>
      </c>
    </row>
    <row r="437" spans="1:71" s="122" customFormat="1" ht="18.75" hidden="1" x14ac:dyDescent="0.25">
      <c r="A437" s="365" t="s">
        <v>941</v>
      </c>
      <c r="B437" s="366"/>
      <c r="C437" s="366"/>
      <c r="D437" s="366"/>
      <c r="E437" s="366"/>
      <c r="F437" s="366"/>
      <c r="G437" s="366"/>
      <c r="H437" s="366"/>
      <c r="I437" s="366"/>
      <c r="J437" s="366"/>
      <c r="K437" s="367"/>
      <c r="L437" s="218"/>
      <c r="M437" s="218"/>
      <c r="N437" s="218"/>
      <c r="O437" s="218"/>
      <c r="P437" s="163"/>
      <c r="Q437" s="163"/>
      <c r="R437" s="163"/>
      <c r="S437" s="163"/>
      <c r="T437" s="163"/>
      <c r="U437" s="163"/>
      <c r="V437" s="123"/>
      <c r="W437" s="124"/>
      <c r="X437" s="125"/>
      <c r="Y437" s="126"/>
      <c r="Z437" s="213"/>
      <c r="BR437" s="174"/>
      <c r="BS437" s="128" t="s">
        <v>941</v>
      </c>
    </row>
    <row r="438" spans="1:71" s="122" customFormat="1" ht="18.75" hidden="1" x14ac:dyDescent="0.25">
      <c r="A438" s="365" t="s">
        <v>3328</v>
      </c>
      <c r="B438" s="366"/>
      <c r="C438" s="366"/>
      <c r="D438" s="366"/>
      <c r="E438" s="366"/>
      <c r="F438" s="366"/>
      <c r="G438" s="366"/>
      <c r="H438" s="366"/>
      <c r="I438" s="366"/>
      <c r="J438" s="366"/>
      <c r="K438" s="367"/>
      <c r="L438" s="218">
        <v>66472.009999999995</v>
      </c>
      <c r="M438" s="218"/>
      <c r="N438" s="218"/>
      <c r="O438" s="218"/>
      <c r="P438" s="163"/>
      <c r="Q438" s="163"/>
      <c r="R438" s="163"/>
      <c r="S438" s="163"/>
      <c r="T438" s="163"/>
      <c r="U438" s="163"/>
      <c r="V438" s="123"/>
      <c r="W438" s="124"/>
      <c r="X438" s="125"/>
      <c r="Y438" s="126"/>
      <c r="Z438" s="213"/>
      <c r="BR438" s="174"/>
      <c r="BS438" s="128" t="s">
        <v>3328</v>
      </c>
    </row>
    <row r="439" spans="1:71" s="122" customFormat="1" ht="18.75" hidden="1" x14ac:dyDescent="0.25">
      <c r="A439" s="365" t="s">
        <v>3329</v>
      </c>
      <c r="B439" s="366"/>
      <c r="C439" s="366"/>
      <c r="D439" s="366"/>
      <c r="E439" s="366"/>
      <c r="F439" s="366"/>
      <c r="G439" s="366"/>
      <c r="H439" s="366"/>
      <c r="I439" s="366"/>
      <c r="J439" s="366"/>
      <c r="K439" s="367"/>
      <c r="L439" s="218">
        <v>254725.62</v>
      </c>
      <c r="M439" s="218"/>
      <c r="N439" s="218"/>
      <c r="O439" s="218"/>
      <c r="P439" s="163"/>
      <c r="Q439" s="163"/>
      <c r="R439" s="163"/>
      <c r="S439" s="163"/>
      <c r="T439" s="163"/>
      <c r="U439" s="163"/>
      <c r="V439" s="123"/>
      <c r="W439" s="124"/>
      <c r="X439" s="125"/>
      <c r="Y439" s="126"/>
      <c r="Z439" s="213"/>
      <c r="BR439" s="174"/>
      <c r="BS439" s="128" t="s">
        <v>3329</v>
      </c>
    </row>
    <row r="440" spans="1:71" s="122" customFormat="1" ht="23.25" hidden="1" x14ac:dyDescent="0.25">
      <c r="A440" s="365" t="s">
        <v>3330</v>
      </c>
      <c r="B440" s="366"/>
      <c r="C440" s="366"/>
      <c r="D440" s="366"/>
      <c r="E440" s="366"/>
      <c r="F440" s="366"/>
      <c r="G440" s="366"/>
      <c r="H440" s="366"/>
      <c r="I440" s="366"/>
      <c r="J440" s="366"/>
      <c r="K440" s="367"/>
      <c r="L440" s="218">
        <v>1326173.82</v>
      </c>
      <c r="M440" s="218"/>
      <c r="N440" s="218"/>
      <c r="O440" s="218"/>
      <c r="P440" s="163"/>
      <c r="Q440" s="163"/>
      <c r="R440" s="163"/>
      <c r="S440" s="163"/>
      <c r="T440" s="163"/>
      <c r="U440" s="163"/>
      <c r="V440" s="123"/>
      <c r="W440" s="124"/>
      <c r="X440" s="125"/>
      <c r="Y440" s="126"/>
      <c r="Z440" s="213"/>
      <c r="BR440" s="174"/>
      <c r="BS440" s="128" t="s">
        <v>3330</v>
      </c>
    </row>
    <row r="441" spans="1:71" s="122" customFormat="1" ht="18.75" hidden="1" x14ac:dyDescent="0.25">
      <c r="A441" s="359" t="s">
        <v>945</v>
      </c>
      <c r="B441" s="360"/>
      <c r="C441" s="360"/>
      <c r="D441" s="360"/>
      <c r="E441" s="360"/>
      <c r="F441" s="360"/>
      <c r="G441" s="360"/>
      <c r="H441" s="360"/>
      <c r="I441" s="360"/>
      <c r="J441" s="360"/>
      <c r="K441" s="361"/>
      <c r="L441" s="171">
        <v>869307.4</v>
      </c>
      <c r="M441" s="171"/>
      <c r="N441" s="171"/>
      <c r="O441" s="171"/>
      <c r="P441" s="163"/>
      <c r="Q441" s="163"/>
      <c r="R441" s="163"/>
      <c r="S441" s="163"/>
      <c r="T441" s="163"/>
      <c r="U441" s="163"/>
      <c r="V441" s="123"/>
      <c r="W441" s="124"/>
      <c r="X441" s="125"/>
      <c r="Y441" s="126"/>
      <c r="Z441" s="213"/>
      <c r="BR441" s="174" t="s">
        <v>945</v>
      </c>
    </row>
    <row r="442" spans="1:71" s="122" customFormat="1" ht="18.75" hidden="1" x14ac:dyDescent="0.25">
      <c r="A442" s="365" t="s">
        <v>941</v>
      </c>
      <c r="B442" s="366"/>
      <c r="C442" s="366"/>
      <c r="D442" s="366"/>
      <c r="E442" s="366"/>
      <c r="F442" s="366"/>
      <c r="G442" s="366"/>
      <c r="H442" s="366"/>
      <c r="I442" s="366"/>
      <c r="J442" s="366"/>
      <c r="K442" s="367"/>
      <c r="L442" s="218"/>
      <c r="M442" s="218"/>
      <c r="N442" s="218"/>
      <c r="O442" s="218"/>
      <c r="P442" s="163"/>
      <c r="Q442" s="163"/>
      <c r="R442" s="163"/>
      <c r="S442" s="163"/>
      <c r="T442" s="163"/>
      <c r="U442" s="163"/>
      <c r="V442" s="123"/>
      <c r="W442" s="124"/>
      <c r="X442" s="125"/>
      <c r="Y442" s="126"/>
      <c r="Z442" s="213"/>
      <c r="BR442" s="174"/>
      <c r="BS442" s="128" t="s">
        <v>941</v>
      </c>
    </row>
    <row r="443" spans="1:71" s="122" customFormat="1" ht="18.75" hidden="1" x14ac:dyDescent="0.25">
      <c r="A443" s="365" t="s">
        <v>3331</v>
      </c>
      <c r="B443" s="366"/>
      <c r="C443" s="366"/>
      <c r="D443" s="366"/>
      <c r="E443" s="366"/>
      <c r="F443" s="366"/>
      <c r="G443" s="366"/>
      <c r="H443" s="366"/>
      <c r="I443" s="366"/>
      <c r="J443" s="366"/>
      <c r="K443" s="367"/>
      <c r="L443" s="218">
        <v>29875.06</v>
      </c>
      <c r="M443" s="218"/>
      <c r="N443" s="218"/>
      <c r="O443" s="218"/>
      <c r="P443" s="163"/>
      <c r="Q443" s="163"/>
      <c r="R443" s="163"/>
      <c r="S443" s="163"/>
      <c r="T443" s="163"/>
      <c r="U443" s="163"/>
      <c r="V443" s="123"/>
      <c r="W443" s="124"/>
      <c r="X443" s="125"/>
      <c r="Y443" s="126"/>
      <c r="Z443" s="213"/>
      <c r="BR443" s="174"/>
      <c r="BS443" s="128" t="s">
        <v>3331</v>
      </c>
    </row>
    <row r="444" spans="1:71" s="122" customFormat="1" ht="18.75" hidden="1" x14ac:dyDescent="0.25">
      <c r="A444" s="365" t="s">
        <v>3332</v>
      </c>
      <c r="B444" s="366"/>
      <c r="C444" s="366"/>
      <c r="D444" s="366"/>
      <c r="E444" s="366"/>
      <c r="F444" s="366"/>
      <c r="G444" s="366"/>
      <c r="H444" s="366"/>
      <c r="I444" s="366"/>
      <c r="J444" s="366"/>
      <c r="K444" s="367"/>
      <c r="L444" s="218">
        <v>696557.63</v>
      </c>
      <c r="M444" s="218"/>
      <c r="N444" s="218"/>
      <c r="O444" s="218"/>
      <c r="P444" s="163"/>
      <c r="Q444" s="163"/>
      <c r="R444" s="163"/>
      <c r="S444" s="163"/>
      <c r="T444" s="163"/>
      <c r="U444" s="163"/>
      <c r="V444" s="123"/>
      <c r="W444" s="124"/>
      <c r="X444" s="125"/>
      <c r="Y444" s="126"/>
      <c r="Z444" s="213"/>
      <c r="BR444" s="174"/>
      <c r="BS444" s="128" t="s">
        <v>3332</v>
      </c>
    </row>
    <row r="445" spans="1:71" s="122" customFormat="1" ht="18.75" hidden="1" x14ac:dyDescent="0.25">
      <c r="A445" s="365" t="s">
        <v>3333</v>
      </c>
      <c r="B445" s="366"/>
      <c r="C445" s="366"/>
      <c r="D445" s="366"/>
      <c r="E445" s="366"/>
      <c r="F445" s="366"/>
      <c r="G445" s="366"/>
      <c r="H445" s="366"/>
      <c r="I445" s="366"/>
      <c r="J445" s="366"/>
      <c r="K445" s="367"/>
      <c r="L445" s="218">
        <v>142110.07999999999</v>
      </c>
      <c r="M445" s="218"/>
      <c r="N445" s="218"/>
      <c r="O445" s="218"/>
      <c r="P445" s="163"/>
      <c r="Q445" s="163"/>
      <c r="R445" s="163"/>
      <c r="S445" s="163"/>
      <c r="T445" s="163"/>
      <c r="U445" s="163"/>
      <c r="V445" s="123"/>
      <c r="W445" s="124"/>
      <c r="X445" s="125"/>
      <c r="Y445" s="126"/>
      <c r="Z445" s="213"/>
      <c r="BR445" s="174"/>
      <c r="BS445" s="128" t="s">
        <v>3333</v>
      </c>
    </row>
    <row r="446" spans="1:71" s="122" customFormat="1" ht="18.75" hidden="1" x14ac:dyDescent="0.25">
      <c r="A446" s="365" t="s">
        <v>3334</v>
      </c>
      <c r="B446" s="366"/>
      <c r="C446" s="366"/>
      <c r="D446" s="366"/>
      <c r="E446" s="366"/>
      <c r="F446" s="366"/>
      <c r="G446" s="366"/>
      <c r="H446" s="366"/>
      <c r="I446" s="366"/>
      <c r="J446" s="366"/>
      <c r="K446" s="367"/>
      <c r="L446" s="218">
        <v>764.63</v>
      </c>
      <c r="M446" s="218"/>
      <c r="N446" s="218"/>
      <c r="O446" s="218"/>
      <c r="P446" s="163"/>
      <c r="Q446" s="163"/>
      <c r="R446" s="163"/>
      <c r="S446" s="163"/>
      <c r="T446" s="163"/>
      <c r="U446" s="163"/>
      <c r="V446" s="123"/>
      <c r="W446" s="124"/>
      <c r="X446" s="125"/>
      <c r="Y446" s="126"/>
      <c r="Z446" s="213"/>
      <c r="BR446" s="174"/>
      <c r="BS446" s="128" t="s">
        <v>3334</v>
      </c>
    </row>
    <row r="447" spans="1:71" s="122" customFormat="1" ht="18.75" hidden="1" x14ac:dyDescent="0.25">
      <c r="A447" s="359" t="s">
        <v>951</v>
      </c>
      <c r="B447" s="360"/>
      <c r="C447" s="360"/>
      <c r="D447" s="360"/>
      <c r="E447" s="360"/>
      <c r="F447" s="360"/>
      <c r="G447" s="360"/>
      <c r="H447" s="360"/>
      <c r="I447" s="360"/>
      <c r="J447" s="360"/>
      <c r="K447" s="361"/>
      <c r="L447" s="171"/>
      <c r="M447" s="171"/>
      <c r="N447" s="171"/>
      <c r="O447" s="171"/>
      <c r="P447" s="163"/>
      <c r="Q447" s="163"/>
      <c r="R447" s="163"/>
      <c r="S447" s="163"/>
      <c r="T447" s="163"/>
      <c r="U447" s="163"/>
      <c r="V447" s="123"/>
      <c r="W447" s="124"/>
      <c r="X447" s="125"/>
      <c r="Y447" s="126"/>
      <c r="Z447" s="213"/>
      <c r="BR447" s="174" t="s">
        <v>951</v>
      </c>
    </row>
    <row r="448" spans="1:71" s="122" customFormat="1" ht="18.75" hidden="1" x14ac:dyDescent="0.25">
      <c r="A448" s="365" t="s">
        <v>952</v>
      </c>
      <c r="B448" s="366"/>
      <c r="C448" s="366"/>
      <c r="D448" s="366"/>
      <c r="E448" s="366"/>
      <c r="F448" s="366"/>
      <c r="G448" s="366"/>
      <c r="H448" s="366"/>
      <c r="I448" s="366"/>
      <c r="J448" s="366"/>
      <c r="K448" s="367"/>
      <c r="L448" s="218"/>
      <c r="M448" s="218"/>
      <c r="N448" s="218"/>
      <c r="O448" s="218"/>
      <c r="P448" s="163"/>
      <c r="Q448" s="163"/>
      <c r="R448" s="163"/>
      <c r="S448" s="163"/>
      <c r="T448" s="163"/>
      <c r="U448" s="163"/>
      <c r="V448" s="123"/>
      <c r="W448" s="124"/>
      <c r="X448" s="125"/>
      <c r="Y448" s="126"/>
      <c r="Z448" s="213"/>
      <c r="BR448" s="174"/>
      <c r="BS448" s="128" t="s">
        <v>952</v>
      </c>
    </row>
    <row r="449" spans="1:71" s="122" customFormat="1" ht="18.75" hidden="1" x14ac:dyDescent="0.25">
      <c r="A449" s="365" t="s">
        <v>2007</v>
      </c>
      <c r="B449" s="366"/>
      <c r="C449" s="366"/>
      <c r="D449" s="366"/>
      <c r="E449" s="366"/>
      <c r="F449" s="366"/>
      <c r="G449" s="366"/>
      <c r="H449" s="366"/>
      <c r="I449" s="366"/>
      <c r="J449" s="366"/>
      <c r="K449" s="367"/>
      <c r="L449" s="218"/>
      <c r="M449" s="218"/>
      <c r="N449" s="218"/>
      <c r="O449" s="218"/>
      <c r="P449" s="163"/>
      <c r="Q449" s="163"/>
      <c r="R449" s="163"/>
      <c r="S449" s="163"/>
      <c r="T449" s="163"/>
      <c r="U449" s="163"/>
      <c r="V449" s="123"/>
      <c r="W449" s="124"/>
      <c r="X449" s="125"/>
      <c r="Y449" s="126"/>
      <c r="Z449" s="213"/>
      <c r="BR449" s="174"/>
      <c r="BS449" s="128" t="s">
        <v>2007</v>
      </c>
    </row>
    <row r="450" spans="1:71" s="122" customFormat="1" ht="23.25" hidden="1" x14ac:dyDescent="0.25">
      <c r="A450" s="365" t="s">
        <v>3335</v>
      </c>
      <c r="B450" s="366"/>
      <c r="C450" s="366"/>
      <c r="D450" s="366"/>
      <c r="E450" s="366"/>
      <c r="F450" s="366"/>
      <c r="G450" s="366"/>
      <c r="H450" s="366"/>
      <c r="I450" s="366"/>
      <c r="J450" s="366"/>
      <c r="K450" s="367"/>
      <c r="L450" s="218">
        <v>59753896.579999998</v>
      </c>
      <c r="M450" s="218"/>
      <c r="N450" s="218"/>
      <c r="O450" s="218">
        <v>59753896.579999998</v>
      </c>
      <c r="P450" s="163"/>
      <c r="Q450" s="163"/>
      <c r="R450" s="163"/>
      <c r="S450" s="163"/>
      <c r="T450" s="163"/>
      <c r="U450" s="163"/>
      <c r="V450" s="123"/>
      <c r="W450" s="124"/>
      <c r="X450" s="125"/>
      <c r="Y450" s="126"/>
      <c r="Z450" s="213"/>
      <c r="BR450" s="174"/>
      <c r="BS450" s="128" t="s">
        <v>3335</v>
      </c>
    </row>
    <row r="451" spans="1:71" s="122" customFormat="1" ht="18.75" hidden="1" x14ac:dyDescent="0.25">
      <c r="A451" s="365" t="s">
        <v>953</v>
      </c>
      <c r="B451" s="366"/>
      <c r="C451" s="366"/>
      <c r="D451" s="366"/>
      <c r="E451" s="366"/>
      <c r="F451" s="366"/>
      <c r="G451" s="366"/>
      <c r="H451" s="366"/>
      <c r="I451" s="366"/>
      <c r="J451" s="366"/>
      <c r="K451" s="367"/>
      <c r="L451" s="218"/>
      <c r="M451" s="218"/>
      <c r="N451" s="218"/>
      <c r="O451" s="218"/>
      <c r="P451" s="163"/>
      <c r="Q451" s="163"/>
      <c r="R451" s="163"/>
      <c r="S451" s="163"/>
      <c r="T451" s="163"/>
      <c r="U451" s="163"/>
      <c r="V451" s="123"/>
      <c r="W451" s="124"/>
      <c r="X451" s="125"/>
      <c r="Y451" s="126"/>
      <c r="Z451" s="213"/>
      <c r="BR451" s="174"/>
      <c r="BS451" s="128" t="s">
        <v>953</v>
      </c>
    </row>
    <row r="452" spans="1:71" s="122" customFormat="1" ht="18.75" hidden="1" x14ac:dyDescent="0.25">
      <c r="A452" s="365" t="s">
        <v>3336</v>
      </c>
      <c r="B452" s="366"/>
      <c r="C452" s="366"/>
      <c r="D452" s="366"/>
      <c r="E452" s="366"/>
      <c r="F452" s="366"/>
      <c r="G452" s="366"/>
      <c r="H452" s="366"/>
      <c r="I452" s="366"/>
      <c r="J452" s="366"/>
      <c r="K452" s="367"/>
      <c r="L452" s="218">
        <v>1681.39</v>
      </c>
      <c r="M452" s="218">
        <v>1390.23</v>
      </c>
      <c r="N452" s="218">
        <v>291.16000000000003</v>
      </c>
      <c r="O452" s="218"/>
      <c r="P452" s="163"/>
      <c r="Q452" s="163"/>
      <c r="R452" s="163"/>
      <c r="S452" s="163"/>
      <c r="T452" s="163"/>
      <c r="U452" s="163"/>
      <c r="V452" s="123"/>
      <c r="W452" s="124"/>
      <c r="X452" s="125"/>
      <c r="Y452" s="126"/>
      <c r="Z452" s="213"/>
      <c r="BR452" s="174"/>
      <c r="BS452" s="128" t="s">
        <v>3336</v>
      </c>
    </row>
    <row r="453" spans="1:71" s="122" customFormat="1" ht="18.75" hidden="1" x14ac:dyDescent="0.25">
      <c r="A453" s="365" t="s">
        <v>3337</v>
      </c>
      <c r="B453" s="366"/>
      <c r="C453" s="366"/>
      <c r="D453" s="366"/>
      <c r="E453" s="366"/>
      <c r="F453" s="366"/>
      <c r="G453" s="366"/>
      <c r="H453" s="366"/>
      <c r="I453" s="366"/>
      <c r="J453" s="366"/>
      <c r="K453" s="367"/>
      <c r="L453" s="218">
        <v>1348.52</v>
      </c>
      <c r="M453" s="218"/>
      <c r="N453" s="218"/>
      <c r="O453" s="218"/>
      <c r="P453" s="163"/>
      <c r="Q453" s="163"/>
      <c r="R453" s="163"/>
      <c r="S453" s="163"/>
      <c r="T453" s="163"/>
      <c r="U453" s="163"/>
      <c r="V453" s="123"/>
      <c r="W453" s="124"/>
      <c r="X453" s="125"/>
      <c r="Y453" s="126"/>
      <c r="Z453" s="213"/>
      <c r="BR453" s="174"/>
      <c r="BS453" s="128" t="s">
        <v>3337</v>
      </c>
    </row>
    <row r="454" spans="1:71" s="122" customFormat="1" ht="18.75" hidden="1" x14ac:dyDescent="0.25">
      <c r="A454" s="365" t="s">
        <v>3338</v>
      </c>
      <c r="B454" s="366"/>
      <c r="C454" s="366"/>
      <c r="D454" s="366"/>
      <c r="E454" s="366"/>
      <c r="F454" s="366"/>
      <c r="G454" s="366"/>
      <c r="H454" s="366"/>
      <c r="I454" s="366"/>
      <c r="J454" s="366"/>
      <c r="K454" s="367"/>
      <c r="L454" s="218">
        <v>764.63</v>
      </c>
      <c r="M454" s="218"/>
      <c r="N454" s="218"/>
      <c r="O454" s="218"/>
      <c r="P454" s="163"/>
      <c r="Q454" s="163"/>
      <c r="R454" s="163"/>
      <c r="S454" s="163"/>
      <c r="T454" s="163"/>
      <c r="U454" s="163"/>
      <c r="V454" s="123"/>
      <c r="W454" s="124"/>
      <c r="X454" s="125"/>
      <c r="Y454" s="126"/>
      <c r="Z454" s="213"/>
      <c r="BR454" s="174"/>
      <c r="BS454" s="128" t="s">
        <v>3338</v>
      </c>
    </row>
    <row r="455" spans="1:71" s="122" customFormat="1" ht="18.75" hidden="1" x14ac:dyDescent="0.25">
      <c r="A455" s="365" t="s">
        <v>957</v>
      </c>
      <c r="B455" s="366"/>
      <c r="C455" s="366"/>
      <c r="D455" s="366"/>
      <c r="E455" s="366"/>
      <c r="F455" s="366"/>
      <c r="G455" s="366"/>
      <c r="H455" s="366"/>
      <c r="I455" s="366"/>
      <c r="J455" s="366"/>
      <c r="K455" s="367"/>
      <c r="L455" s="218">
        <v>3794.54</v>
      </c>
      <c r="M455" s="218"/>
      <c r="N455" s="218"/>
      <c r="O455" s="218"/>
      <c r="P455" s="163"/>
      <c r="Q455" s="163"/>
      <c r="R455" s="163"/>
      <c r="S455" s="163"/>
      <c r="T455" s="163"/>
      <c r="U455" s="163"/>
      <c r="V455" s="123"/>
      <c r="W455" s="124"/>
      <c r="X455" s="125"/>
      <c r="Y455" s="126"/>
      <c r="Z455" s="213"/>
      <c r="BR455" s="174"/>
      <c r="BS455" s="128" t="s">
        <v>957</v>
      </c>
    </row>
    <row r="456" spans="1:71" s="122" customFormat="1" ht="18.75" hidden="1" x14ac:dyDescent="0.25">
      <c r="A456" s="365" t="s">
        <v>2012</v>
      </c>
      <c r="B456" s="366"/>
      <c r="C456" s="366"/>
      <c r="D456" s="366"/>
      <c r="E456" s="366"/>
      <c r="F456" s="366"/>
      <c r="G456" s="366"/>
      <c r="H456" s="366"/>
      <c r="I456" s="366"/>
      <c r="J456" s="366"/>
      <c r="K456" s="367"/>
      <c r="L456" s="218"/>
      <c r="M456" s="218"/>
      <c r="N456" s="218"/>
      <c r="O456" s="218"/>
      <c r="P456" s="163"/>
      <c r="Q456" s="163"/>
      <c r="R456" s="163"/>
      <c r="S456" s="163"/>
      <c r="T456" s="163"/>
      <c r="U456" s="163"/>
      <c r="V456" s="123"/>
      <c r="W456" s="124"/>
      <c r="X456" s="125"/>
      <c r="Y456" s="126"/>
      <c r="Z456" s="213"/>
      <c r="BR456" s="174"/>
      <c r="BS456" s="128" t="s">
        <v>2012</v>
      </c>
    </row>
    <row r="457" spans="1:71" s="122" customFormat="1" ht="18.75" hidden="1" x14ac:dyDescent="0.25">
      <c r="A457" s="365" t="s">
        <v>3339</v>
      </c>
      <c r="B457" s="366"/>
      <c r="C457" s="366"/>
      <c r="D457" s="366"/>
      <c r="E457" s="366"/>
      <c r="F457" s="366"/>
      <c r="G457" s="366"/>
      <c r="H457" s="366"/>
      <c r="I457" s="366"/>
      <c r="J457" s="366"/>
      <c r="K457" s="367"/>
      <c r="L457" s="218">
        <v>210141.09</v>
      </c>
      <c r="M457" s="218">
        <v>74687.649999999994</v>
      </c>
      <c r="N457" s="218"/>
      <c r="O457" s="218">
        <v>135453.44</v>
      </c>
      <c r="P457" s="163"/>
      <c r="Q457" s="163"/>
      <c r="R457" s="163"/>
      <c r="S457" s="163"/>
      <c r="T457" s="163"/>
      <c r="U457" s="163"/>
      <c r="V457" s="123"/>
      <c r="W457" s="124"/>
      <c r="X457" s="125"/>
      <c r="Y457" s="126"/>
      <c r="Z457" s="213"/>
      <c r="BR457" s="174"/>
      <c r="BS457" s="128" t="s">
        <v>3339</v>
      </c>
    </row>
    <row r="458" spans="1:71" s="122" customFormat="1" ht="18.75" hidden="1" x14ac:dyDescent="0.25">
      <c r="A458" s="365" t="s">
        <v>3340</v>
      </c>
      <c r="B458" s="366"/>
      <c r="C458" s="366"/>
      <c r="D458" s="366"/>
      <c r="E458" s="366"/>
      <c r="F458" s="366"/>
      <c r="G458" s="366"/>
      <c r="H458" s="366"/>
      <c r="I458" s="366"/>
      <c r="J458" s="366"/>
      <c r="K458" s="367"/>
      <c r="L458" s="218">
        <v>66472.009999999995</v>
      </c>
      <c r="M458" s="218"/>
      <c r="N458" s="218"/>
      <c r="O458" s="218"/>
      <c r="P458" s="163"/>
      <c r="Q458" s="163"/>
      <c r="R458" s="163"/>
      <c r="S458" s="163"/>
      <c r="T458" s="163"/>
      <c r="U458" s="163"/>
      <c r="V458" s="123"/>
      <c r="W458" s="124"/>
      <c r="X458" s="125"/>
      <c r="Y458" s="126"/>
      <c r="Z458" s="213"/>
      <c r="BR458" s="174"/>
      <c r="BS458" s="128" t="s">
        <v>3340</v>
      </c>
    </row>
    <row r="459" spans="1:71" s="122" customFormat="1" ht="18.75" hidden="1" x14ac:dyDescent="0.25">
      <c r="A459" s="365" t="s">
        <v>3341</v>
      </c>
      <c r="B459" s="366"/>
      <c r="C459" s="366"/>
      <c r="D459" s="366"/>
      <c r="E459" s="366"/>
      <c r="F459" s="366"/>
      <c r="G459" s="366"/>
      <c r="H459" s="366"/>
      <c r="I459" s="366"/>
      <c r="J459" s="366"/>
      <c r="K459" s="367"/>
      <c r="L459" s="218">
        <v>29875.06</v>
      </c>
      <c r="M459" s="218"/>
      <c r="N459" s="218"/>
      <c r="O459" s="218"/>
      <c r="P459" s="163"/>
      <c r="Q459" s="163"/>
      <c r="R459" s="163"/>
      <c r="S459" s="163"/>
      <c r="T459" s="163"/>
      <c r="U459" s="163"/>
      <c r="V459" s="123"/>
      <c r="W459" s="124"/>
      <c r="X459" s="125"/>
      <c r="Y459" s="126"/>
      <c r="Z459" s="213"/>
      <c r="BR459" s="174"/>
      <c r="BS459" s="128" t="s">
        <v>3341</v>
      </c>
    </row>
    <row r="460" spans="1:71" s="122" customFormat="1" ht="18.75" hidden="1" x14ac:dyDescent="0.25">
      <c r="A460" s="365" t="s">
        <v>957</v>
      </c>
      <c r="B460" s="366"/>
      <c r="C460" s="366"/>
      <c r="D460" s="366"/>
      <c r="E460" s="366"/>
      <c r="F460" s="366"/>
      <c r="G460" s="366"/>
      <c r="H460" s="366"/>
      <c r="I460" s="366"/>
      <c r="J460" s="366"/>
      <c r="K460" s="367"/>
      <c r="L460" s="218">
        <v>306488.15999999997</v>
      </c>
      <c r="M460" s="218"/>
      <c r="N460" s="218"/>
      <c r="O460" s="218"/>
      <c r="P460" s="163"/>
      <c r="Q460" s="163"/>
      <c r="R460" s="163"/>
      <c r="S460" s="163"/>
      <c r="T460" s="163"/>
      <c r="U460" s="163"/>
      <c r="V460" s="123"/>
      <c r="W460" s="124"/>
      <c r="X460" s="125"/>
      <c r="Y460" s="126"/>
      <c r="Z460" s="213"/>
      <c r="BR460" s="174"/>
      <c r="BS460" s="128" t="s">
        <v>957</v>
      </c>
    </row>
    <row r="461" spans="1:71" s="122" customFormat="1" ht="18.75" hidden="1" x14ac:dyDescent="0.25">
      <c r="A461" s="365" t="s">
        <v>958</v>
      </c>
      <c r="B461" s="366"/>
      <c r="C461" s="366"/>
      <c r="D461" s="366"/>
      <c r="E461" s="366"/>
      <c r="F461" s="366"/>
      <c r="G461" s="366"/>
      <c r="H461" s="366"/>
      <c r="I461" s="366"/>
      <c r="J461" s="366"/>
      <c r="K461" s="367"/>
      <c r="L461" s="218">
        <v>60064179.280000001</v>
      </c>
      <c r="M461" s="218"/>
      <c r="N461" s="218"/>
      <c r="O461" s="218"/>
      <c r="P461" s="163"/>
      <c r="Q461" s="163"/>
      <c r="R461" s="163"/>
      <c r="S461" s="163"/>
      <c r="T461" s="163"/>
      <c r="U461" s="163"/>
      <c r="V461" s="123"/>
      <c r="W461" s="124"/>
      <c r="X461" s="125"/>
      <c r="Y461" s="126"/>
      <c r="Z461" s="213"/>
      <c r="BR461" s="174"/>
      <c r="BS461" s="128" t="s">
        <v>958</v>
      </c>
    </row>
    <row r="462" spans="1:71" s="122" customFormat="1" ht="18.75" hidden="1" x14ac:dyDescent="0.25">
      <c r="A462" s="365" t="s">
        <v>959</v>
      </c>
      <c r="B462" s="366"/>
      <c r="C462" s="366"/>
      <c r="D462" s="366"/>
      <c r="E462" s="366"/>
      <c r="F462" s="366"/>
      <c r="G462" s="366"/>
      <c r="H462" s="366"/>
      <c r="I462" s="366"/>
      <c r="J462" s="366"/>
      <c r="K462" s="367"/>
      <c r="L462" s="218"/>
      <c r="M462" s="218"/>
      <c r="N462" s="218"/>
      <c r="O462" s="218"/>
      <c r="P462" s="163"/>
      <c r="Q462" s="163"/>
      <c r="R462" s="163"/>
      <c r="S462" s="163"/>
      <c r="T462" s="163"/>
      <c r="U462" s="163"/>
      <c r="V462" s="123"/>
      <c r="W462" s="124"/>
      <c r="X462" s="125"/>
      <c r="Y462" s="126"/>
      <c r="Z462" s="213"/>
      <c r="BR462" s="174"/>
      <c r="BS462" s="128" t="s">
        <v>959</v>
      </c>
    </row>
    <row r="463" spans="1:71" s="122" customFormat="1" ht="18.75" hidden="1" x14ac:dyDescent="0.25">
      <c r="A463" s="365" t="s">
        <v>960</v>
      </c>
      <c r="B463" s="366"/>
      <c r="C463" s="366"/>
      <c r="D463" s="366"/>
      <c r="E463" s="366"/>
      <c r="F463" s="366"/>
      <c r="G463" s="366"/>
      <c r="H463" s="366"/>
      <c r="I463" s="366"/>
      <c r="J463" s="366"/>
      <c r="K463" s="367"/>
      <c r="L463" s="218"/>
      <c r="M463" s="218"/>
      <c r="N463" s="218"/>
      <c r="O463" s="218"/>
      <c r="P463" s="163"/>
      <c r="Q463" s="163"/>
      <c r="R463" s="163"/>
      <c r="S463" s="163"/>
      <c r="T463" s="163"/>
      <c r="U463" s="163"/>
      <c r="V463" s="123"/>
      <c r="W463" s="124"/>
      <c r="X463" s="125"/>
      <c r="Y463" s="126"/>
      <c r="Z463" s="213"/>
      <c r="BR463" s="174"/>
      <c r="BS463" s="128" t="s">
        <v>960</v>
      </c>
    </row>
    <row r="464" spans="1:71" s="122" customFormat="1" ht="22.5" hidden="1" x14ac:dyDescent="0.25">
      <c r="A464" s="365" t="s">
        <v>3342</v>
      </c>
      <c r="B464" s="366"/>
      <c r="C464" s="366"/>
      <c r="D464" s="366"/>
      <c r="E464" s="366"/>
      <c r="F464" s="366"/>
      <c r="G464" s="366"/>
      <c r="H464" s="366"/>
      <c r="I464" s="366"/>
      <c r="J464" s="366"/>
      <c r="K464" s="367"/>
      <c r="L464" s="218">
        <v>1776695.63</v>
      </c>
      <c r="M464" s="218">
        <v>1338633.3700000001</v>
      </c>
      <c r="N464" s="218" t="s">
        <v>3343</v>
      </c>
      <c r="O464" s="218">
        <v>231213.35</v>
      </c>
      <c r="P464" s="163"/>
      <c r="Q464" s="163"/>
      <c r="R464" s="163"/>
      <c r="S464" s="163"/>
      <c r="T464" s="163"/>
      <c r="U464" s="163"/>
      <c r="V464" s="123"/>
      <c r="W464" s="124"/>
      <c r="X464" s="125"/>
      <c r="Y464" s="126"/>
      <c r="Z464" s="213"/>
      <c r="BR464" s="174"/>
      <c r="BS464" s="128" t="s">
        <v>3342</v>
      </c>
    </row>
    <row r="465" spans="1:71" s="122" customFormat="1" ht="18.75" hidden="1" x14ac:dyDescent="0.25">
      <c r="A465" s="365" t="s">
        <v>3344</v>
      </c>
      <c r="B465" s="366"/>
      <c r="C465" s="366"/>
      <c r="D465" s="366"/>
      <c r="E465" s="366"/>
      <c r="F465" s="366"/>
      <c r="G465" s="366"/>
      <c r="H465" s="366"/>
      <c r="I465" s="366"/>
      <c r="J465" s="366"/>
      <c r="K465" s="367"/>
      <c r="L465" s="218">
        <v>1324825.3</v>
      </c>
      <c r="M465" s="218"/>
      <c r="N465" s="218"/>
      <c r="O465" s="218"/>
      <c r="P465" s="163"/>
      <c r="Q465" s="163"/>
      <c r="R465" s="163"/>
      <c r="S465" s="163"/>
      <c r="T465" s="163"/>
      <c r="U465" s="163"/>
      <c r="V465" s="123"/>
      <c r="W465" s="124"/>
      <c r="X465" s="125"/>
      <c r="Y465" s="126"/>
      <c r="Z465" s="213"/>
      <c r="BR465" s="174"/>
      <c r="BS465" s="128" t="s">
        <v>3344</v>
      </c>
    </row>
    <row r="466" spans="1:71" s="122" customFormat="1" ht="18.75" hidden="1" x14ac:dyDescent="0.25">
      <c r="A466" s="365" t="s">
        <v>3345</v>
      </c>
      <c r="B466" s="366"/>
      <c r="C466" s="366"/>
      <c r="D466" s="366"/>
      <c r="E466" s="366"/>
      <c r="F466" s="366"/>
      <c r="G466" s="366"/>
      <c r="H466" s="366"/>
      <c r="I466" s="366"/>
      <c r="J466" s="366"/>
      <c r="K466" s="367"/>
      <c r="L466" s="218">
        <v>696557.63</v>
      </c>
      <c r="M466" s="218"/>
      <c r="N466" s="218"/>
      <c r="O466" s="218"/>
      <c r="P466" s="163"/>
      <c r="Q466" s="163"/>
      <c r="R466" s="163"/>
      <c r="S466" s="163"/>
      <c r="T466" s="163"/>
      <c r="U466" s="163"/>
      <c r="V466" s="123"/>
      <c r="W466" s="124"/>
      <c r="X466" s="125"/>
      <c r="Y466" s="126"/>
      <c r="Z466" s="213"/>
      <c r="BR466" s="174"/>
      <c r="BS466" s="128" t="s">
        <v>3345</v>
      </c>
    </row>
    <row r="467" spans="1:71" s="122" customFormat="1" ht="18.75" hidden="1" x14ac:dyDescent="0.25">
      <c r="A467" s="365" t="s">
        <v>957</v>
      </c>
      <c r="B467" s="366"/>
      <c r="C467" s="366"/>
      <c r="D467" s="366"/>
      <c r="E467" s="366"/>
      <c r="F467" s="366"/>
      <c r="G467" s="366"/>
      <c r="H467" s="366"/>
      <c r="I467" s="366"/>
      <c r="J467" s="366"/>
      <c r="K467" s="367"/>
      <c r="L467" s="218">
        <v>3798078.56</v>
      </c>
      <c r="M467" s="218"/>
      <c r="N467" s="218"/>
      <c r="O467" s="218"/>
      <c r="P467" s="163"/>
      <c r="Q467" s="163"/>
      <c r="R467" s="163"/>
      <c r="S467" s="163"/>
      <c r="T467" s="163"/>
      <c r="U467" s="163"/>
      <c r="V467" s="123"/>
      <c r="W467" s="124"/>
      <c r="X467" s="125"/>
      <c r="Y467" s="126"/>
      <c r="Z467" s="213"/>
      <c r="BR467" s="174"/>
      <c r="BS467" s="128" t="s">
        <v>957</v>
      </c>
    </row>
    <row r="468" spans="1:71" s="122" customFormat="1" ht="18.75" hidden="1" x14ac:dyDescent="0.25">
      <c r="A468" s="365" t="s">
        <v>979</v>
      </c>
      <c r="B468" s="366"/>
      <c r="C468" s="366"/>
      <c r="D468" s="366"/>
      <c r="E468" s="366"/>
      <c r="F468" s="366"/>
      <c r="G468" s="366"/>
      <c r="H468" s="366"/>
      <c r="I468" s="366"/>
      <c r="J468" s="366"/>
      <c r="K468" s="367"/>
      <c r="L468" s="218"/>
      <c r="M468" s="218"/>
      <c r="N468" s="218"/>
      <c r="O468" s="218"/>
      <c r="P468" s="163"/>
      <c r="Q468" s="163"/>
      <c r="R468" s="163"/>
      <c r="S468" s="163"/>
      <c r="T468" s="163"/>
      <c r="U468" s="163"/>
      <c r="V468" s="123"/>
      <c r="W468" s="124"/>
      <c r="X468" s="125"/>
      <c r="Y468" s="126"/>
      <c r="Z468" s="213"/>
      <c r="BR468" s="174"/>
      <c r="BS468" s="128" t="s">
        <v>979</v>
      </c>
    </row>
    <row r="469" spans="1:71" s="122" customFormat="1" ht="18.75" hidden="1" x14ac:dyDescent="0.25">
      <c r="A469" s="365" t="s">
        <v>3346</v>
      </c>
      <c r="B469" s="366"/>
      <c r="C469" s="366"/>
      <c r="D469" s="366"/>
      <c r="E469" s="366"/>
      <c r="F469" s="366"/>
      <c r="G469" s="366"/>
      <c r="H469" s="366"/>
      <c r="I469" s="366"/>
      <c r="J469" s="366"/>
      <c r="K469" s="367"/>
      <c r="L469" s="218">
        <v>278335.75</v>
      </c>
      <c r="M469" s="218">
        <v>268132.23</v>
      </c>
      <c r="N469" s="218"/>
      <c r="O469" s="218">
        <v>10203.52</v>
      </c>
      <c r="P469" s="163"/>
      <c r="Q469" s="163"/>
      <c r="R469" s="163"/>
      <c r="S469" s="163"/>
      <c r="T469" s="163"/>
      <c r="U469" s="163"/>
      <c r="V469" s="123"/>
      <c r="W469" s="124"/>
      <c r="X469" s="125"/>
      <c r="Y469" s="126"/>
      <c r="Z469" s="213"/>
      <c r="BR469" s="174"/>
      <c r="BS469" s="128" t="s">
        <v>3346</v>
      </c>
    </row>
    <row r="470" spans="1:71" s="122" customFormat="1" ht="18.75" hidden="1" x14ac:dyDescent="0.25">
      <c r="A470" s="365" t="s">
        <v>3347</v>
      </c>
      <c r="B470" s="366"/>
      <c r="C470" s="366"/>
      <c r="D470" s="366"/>
      <c r="E470" s="366"/>
      <c r="F470" s="366"/>
      <c r="G470" s="366"/>
      <c r="H470" s="366"/>
      <c r="I470" s="366"/>
      <c r="J470" s="366"/>
      <c r="K470" s="367"/>
      <c r="L470" s="218">
        <v>254725.62</v>
      </c>
      <c r="M470" s="218"/>
      <c r="N470" s="218"/>
      <c r="O470" s="218"/>
      <c r="P470" s="163"/>
      <c r="Q470" s="163"/>
      <c r="R470" s="163"/>
      <c r="S470" s="163"/>
      <c r="T470" s="163"/>
      <c r="U470" s="163"/>
      <c r="V470" s="123"/>
      <c r="W470" s="124"/>
      <c r="X470" s="125"/>
      <c r="Y470" s="126"/>
      <c r="Z470" s="213"/>
      <c r="BR470" s="174"/>
      <c r="BS470" s="128" t="s">
        <v>3347</v>
      </c>
    </row>
    <row r="471" spans="1:71" s="122" customFormat="1" ht="18.75" hidden="1" x14ac:dyDescent="0.25">
      <c r="A471" s="365" t="s">
        <v>3348</v>
      </c>
      <c r="B471" s="366"/>
      <c r="C471" s="366"/>
      <c r="D471" s="366"/>
      <c r="E471" s="366"/>
      <c r="F471" s="366"/>
      <c r="G471" s="366"/>
      <c r="H471" s="366"/>
      <c r="I471" s="366"/>
      <c r="J471" s="366"/>
      <c r="K471" s="367"/>
      <c r="L471" s="218">
        <v>142110.07999999999</v>
      </c>
      <c r="M471" s="218"/>
      <c r="N471" s="218"/>
      <c r="O471" s="218"/>
      <c r="P471" s="163"/>
      <c r="Q471" s="163"/>
      <c r="R471" s="163"/>
      <c r="S471" s="163"/>
      <c r="T471" s="163"/>
      <c r="U471" s="163"/>
      <c r="V471" s="123"/>
      <c r="W471" s="124"/>
      <c r="X471" s="125"/>
      <c r="Y471" s="126"/>
      <c r="Z471" s="213"/>
      <c r="BR471" s="174"/>
      <c r="BS471" s="128" t="s">
        <v>3348</v>
      </c>
    </row>
    <row r="472" spans="1:71" s="122" customFormat="1" ht="18.75" hidden="1" x14ac:dyDescent="0.25">
      <c r="A472" s="365" t="s">
        <v>957</v>
      </c>
      <c r="B472" s="366"/>
      <c r="C472" s="366"/>
      <c r="D472" s="366"/>
      <c r="E472" s="366"/>
      <c r="F472" s="366"/>
      <c r="G472" s="366"/>
      <c r="H472" s="366"/>
      <c r="I472" s="366"/>
      <c r="J472" s="366"/>
      <c r="K472" s="367"/>
      <c r="L472" s="218">
        <v>675171.45</v>
      </c>
      <c r="M472" s="218"/>
      <c r="N472" s="218"/>
      <c r="O472" s="218"/>
      <c r="P472" s="163"/>
      <c r="Q472" s="163"/>
      <c r="R472" s="163"/>
      <c r="S472" s="163"/>
      <c r="T472" s="163"/>
      <c r="U472" s="163"/>
      <c r="V472" s="123"/>
      <c r="W472" s="124"/>
      <c r="X472" s="125"/>
      <c r="Y472" s="126"/>
      <c r="Z472" s="213"/>
      <c r="BR472" s="174"/>
      <c r="BS472" s="128" t="s">
        <v>957</v>
      </c>
    </row>
    <row r="473" spans="1:71" s="122" customFormat="1" ht="18.75" hidden="1" x14ac:dyDescent="0.25">
      <c r="A473" s="365" t="s">
        <v>958</v>
      </c>
      <c r="B473" s="366"/>
      <c r="C473" s="366"/>
      <c r="D473" s="366"/>
      <c r="E473" s="366"/>
      <c r="F473" s="366"/>
      <c r="G473" s="366"/>
      <c r="H473" s="366"/>
      <c r="I473" s="366"/>
      <c r="J473" s="366"/>
      <c r="K473" s="367"/>
      <c r="L473" s="218">
        <v>4473250.01</v>
      </c>
      <c r="M473" s="218"/>
      <c r="N473" s="218"/>
      <c r="O473" s="218"/>
      <c r="P473" s="163"/>
      <c r="Q473" s="163"/>
      <c r="R473" s="163"/>
      <c r="S473" s="163"/>
      <c r="T473" s="163"/>
      <c r="U473" s="163"/>
      <c r="V473" s="123"/>
      <c r="W473" s="124"/>
      <c r="X473" s="125"/>
      <c r="Y473" s="126"/>
      <c r="Z473" s="213"/>
      <c r="BR473" s="174"/>
      <c r="BS473" s="128" t="s">
        <v>958</v>
      </c>
    </row>
    <row r="474" spans="1:71" s="122" customFormat="1" ht="18.75" hidden="1" x14ac:dyDescent="0.25">
      <c r="A474" s="365" t="s">
        <v>983</v>
      </c>
      <c r="B474" s="366"/>
      <c r="C474" s="366"/>
      <c r="D474" s="366"/>
      <c r="E474" s="366"/>
      <c r="F474" s="366"/>
      <c r="G474" s="366"/>
      <c r="H474" s="366"/>
      <c r="I474" s="366"/>
      <c r="J474" s="366"/>
      <c r="K474" s="367"/>
      <c r="L474" s="218"/>
      <c r="M474" s="218"/>
      <c r="N474" s="218"/>
      <c r="O474" s="218"/>
      <c r="P474" s="163"/>
      <c r="Q474" s="163"/>
      <c r="R474" s="163"/>
      <c r="S474" s="163"/>
      <c r="T474" s="163"/>
      <c r="U474" s="163"/>
      <c r="V474" s="123"/>
      <c r="W474" s="124"/>
      <c r="X474" s="125"/>
      <c r="Y474" s="126"/>
      <c r="Z474" s="213"/>
      <c r="BR474" s="174"/>
      <c r="BS474" s="128" t="s">
        <v>983</v>
      </c>
    </row>
    <row r="475" spans="1:71" s="122" customFormat="1" ht="18.75" hidden="1" x14ac:dyDescent="0.25">
      <c r="A475" s="365" t="s">
        <v>986</v>
      </c>
      <c r="B475" s="366"/>
      <c r="C475" s="366"/>
      <c r="D475" s="366"/>
      <c r="E475" s="366"/>
      <c r="F475" s="366"/>
      <c r="G475" s="366"/>
      <c r="H475" s="366"/>
      <c r="I475" s="366"/>
      <c r="J475" s="366"/>
      <c r="K475" s="367"/>
      <c r="L475" s="218"/>
      <c r="M475" s="218"/>
      <c r="N475" s="218"/>
      <c r="O475" s="218"/>
      <c r="P475" s="163"/>
      <c r="Q475" s="163"/>
      <c r="R475" s="163"/>
      <c r="S475" s="163"/>
      <c r="T475" s="163"/>
      <c r="U475" s="163"/>
      <c r="V475" s="123"/>
      <c r="W475" s="124"/>
      <c r="X475" s="125"/>
      <c r="Y475" s="126"/>
      <c r="Z475" s="213"/>
      <c r="BR475" s="174"/>
      <c r="BS475" s="128" t="s">
        <v>986</v>
      </c>
    </row>
    <row r="476" spans="1:71" s="122" customFormat="1" ht="18.75" hidden="1" x14ac:dyDescent="0.25">
      <c r="A476" s="365" t="s">
        <v>3349</v>
      </c>
      <c r="B476" s="366"/>
      <c r="C476" s="366"/>
      <c r="D476" s="366"/>
      <c r="E476" s="366"/>
      <c r="F476" s="366"/>
      <c r="G476" s="366"/>
      <c r="H476" s="366"/>
      <c r="I476" s="366"/>
      <c r="J476" s="366"/>
      <c r="K476" s="367"/>
      <c r="L476" s="218">
        <v>1559397.53</v>
      </c>
      <c r="M476" s="218"/>
      <c r="N476" s="218"/>
      <c r="O476" s="218"/>
      <c r="P476" s="163"/>
      <c r="Q476" s="163"/>
      <c r="R476" s="163"/>
      <c r="S476" s="163"/>
      <c r="T476" s="163"/>
      <c r="U476" s="163"/>
      <c r="V476" s="123"/>
      <c r="W476" s="124"/>
      <c r="X476" s="125"/>
      <c r="Y476" s="126"/>
      <c r="Z476" s="213"/>
      <c r="BR476" s="174"/>
      <c r="BS476" s="128" t="s">
        <v>3349</v>
      </c>
    </row>
    <row r="477" spans="1:71" s="122" customFormat="1" ht="18.75" hidden="1" x14ac:dyDescent="0.25">
      <c r="A477" s="365" t="s">
        <v>958</v>
      </c>
      <c r="B477" s="366"/>
      <c r="C477" s="366"/>
      <c r="D477" s="366"/>
      <c r="E477" s="366"/>
      <c r="F477" s="366"/>
      <c r="G477" s="366"/>
      <c r="H477" s="366"/>
      <c r="I477" s="366"/>
      <c r="J477" s="366"/>
      <c r="K477" s="367"/>
      <c r="L477" s="218">
        <v>1559397.53</v>
      </c>
      <c r="M477" s="218"/>
      <c r="N477" s="218"/>
      <c r="O477" s="218"/>
      <c r="P477" s="163"/>
      <c r="Q477" s="163"/>
      <c r="R477" s="163"/>
      <c r="S477" s="163"/>
      <c r="T477" s="163"/>
      <c r="U477" s="163"/>
      <c r="V477" s="123"/>
      <c r="W477" s="124"/>
      <c r="X477" s="125"/>
      <c r="Y477" s="126"/>
      <c r="Z477" s="213"/>
      <c r="BR477" s="174"/>
      <c r="BS477" s="128" t="s">
        <v>958</v>
      </c>
    </row>
    <row r="478" spans="1:71" s="122" customFormat="1" ht="18.75" hidden="1" x14ac:dyDescent="0.25">
      <c r="A478" s="365" t="s">
        <v>988</v>
      </c>
      <c r="B478" s="366"/>
      <c r="C478" s="366"/>
      <c r="D478" s="366"/>
      <c r="E478" s="366"/>
      <c r="F478" s="366"/>
      <c r="G478" s="366"/>
      <c r="H478" s="366"/>
      <c r="I478" s="366"/>
      <c r="J478" s="366"/>
      <c r="K478" s="367"/>
      <c r="L478" s="218">
        <v>66096826.82</v>
      </c>
      <c r="M478" s="218"/>
      <c r="N478" s="218"/>
      <c r="O478" s="218"/>
      <c r="P478" s="163"/>
      <c r="Q478" s="163"/>
      <c r="R478" s="163"/>
      <c r="S478" s="163"/>
      <c r="T478" s="163"/>
      <c r="U478" s="163"/>
      <c r="V478" s="123"/>
      <c r="W478" s="124"/>
      <c r="X478" s="125"/>
      <c r="Y478" s="126"/>
      <c r="Z478" s="213"/>
      <c r="BR478" s="174"/>
      <c r="BS478" s="128" t="s">
        <v>988</v>
      </c>
    </row>
    <row r="479" spans="1:71" s="122" customFormat="1" ht="19.5" hidden="1" thickBot="1" x14ac:dyDescent="0.3">
      <c r="A479" s="365" t="s">
        <v>989</v>
      </c>
      <c r="B479" s="366"/>
      <c r="C479" s="366"/>
      <c r="D479" s="366"/>
      <c r="E479" s="366"/>
      <c r="F479" s="366"/>
      <c r="G479" s="366"/>
      <c r="H479" s="366"/>
      <c r="I479" s="366"/>
      <c r="J479" s="366"/>
      <c r="K479" s="367"/>
      <c r="L479" s="218"/>
      <c r="M479" s="218"/>
      <c r="N479" s="218"/>
      <c r="O479" s="218"/>
      <c r="P479" s="290"/>
      <c r="Q479" s="208"/>
      <c r="R479" s="208"/>
      <c r="S479" s="208"/>
      <c r="T479" s="208"/>
      <c r="U479" s="208"/>
      <c r="V479" s="209"/>
      <c r="W479" s="210"/>
      <c r="X479" s="211"/>
      <c r="Y479" s="212"/>
      <c r="Z479" s="213"/>
      <c r="BR479" s="174"/>
      <c r="BS479" s="128" t="s">
        <v>989</v>
      </c>
    </row>
    <row r="480" spans="1:71" s="122" customFormat="1" ht="18" hidden="1" x14ac:dyDescent="0.25">
      <c r="A480" s="365" t="s">
        <v>1254</v>
      </c>
      <c r="B480" s="366"/>
      <c r="C480" s="366"/>
      <c r="D480" s="366"/>
      <c r="E480" s="366"/>
      <c r="F480" s="366"/>
      <c r="G480" s="366"/>
      <c r="H480" s="366"/>
      <c r="I480" s="366"/>
      <c r="J480" s="366"/>
      <c r="K480" s="367"/>
      <c r="L480" s="218">
        <v>1682843.48</v>
      </c>
      <c r="M480" s="218"/>
      <c r="N480" s="218"/>
      <c r="O480" s="218"/>
      <c r="P480" s="213"/>
      <c r="Q480" s="213"/>
      <c r="R480" s="213"/>
      <c r="S480" s="213"/>
      <c r="T480" s="213"/>
      <c r="U480" s="213"/>
      <c r="V480" s="214"/>
      <c r="W480" s="215"/>
      <c r="X480" s="216"/>
      <c r="Y480" s="217"/>
      <c r="Z480" s="213"/>
      <c r="BR480" s="174"/>
      <c r="BS480" s="128" t="s">
        <v>1254</v>
      </c>
    </row>
    <row r="481" spans="1:72" s="122" customFormat="1" ht="18" hidden="1" x14ac:dyDescent="0.25">
      <c r="A481" s="365" t="s">
        <v>990</v>
      </c>
      <c r="B481" s="366"/>
      <c r="C481" s="366"/>
      <c r="D481" s="366"/>
      <c r="E481" s="366"/>
      <c r="F481" s="366"/>
      <c r="G481" s="366"/>
      <c r="H481" s="366"/>
      <c r="I481" s="366"/>
      <c r="J481" s="366"/>
      <c r="K481" s="367"/>
      <c r="L481" s="218">
        <v>60130766.890000001</v>
      </c>
      <c r="M481" s="218"/>
      <c r="N481" s="218"/>
      <c r="O481" s="218"/>
      <c r="P481" s="213"/>
      <c r="Q481" s="213"/>
      <c r="R481" s="213"/>
      <c r="S481" s="213"/>
      <c r="T481" s="213"/>
      <c r="U481" s="213"/>
      <c r="V481" s="214"/>
      <c r="W481" s="215"/>
      <c r="X481" s="216"/>
      <c r="Y481" s="217"/>
      <c r="Z481" s="213"/>
      <c r="BR481" s="174"/>
      <c r="BS481" s="128" t="s">
        <v>990</v>
      </c>
    </row>
    <row r="482" spans="1:72" s="122" customFormat="1" ht="18" hidden="1" x14ac:dyDescent="0.25">
      <c r="A482" s="365" t="s">
        <v>991</v>
      </c>
      <c r="B482" s="366"/>
      <c r="C482" s="366"/>
      <c r="D482" s="366"/>
      <c r="E482" s="366"/>
      <c r="F482" s="366"/>
      <c r="G482" s="366"/>
      <c r="H482" s="366"/>
      <c r="I482" s="366"/>
      <c r="J482" s="366"/>
      <c r="K482" s="367"/>
      <c r="L482" s="218">
        <v>207140.07</v>
      </c>
      <c r="M482" s="218"/>
      <c r="N482" s="218"/>
      <c r="O482" s="218"/>
      <c r="P482" s="213"/>
      <c r="Q482" s="213"/>
      <c r="R482" s="213"/>
      <c r="S482" s="213"/>
      <c r="T482" s="213"/>
      <c r="U482" s="213"/>
      <c r="V482" s="214"/>
      <c r="W482" s="215"/>
      <c r="X482" s="216"/>
      <c r="Y482" s="217"/>
      <c r="Z482" s="213"/>
      <c r="BR482" s="174"/>
      <c r="BS482" s="128" t="s">
        <v>991</v>
      </c>
    </row>
    <row r="483" spans="1:72" s="122" customFormat="1" ht="18" hidden="1" x14ac:dyDescent="0.25">
      <c r="A483" s="365" t="s">
        <v>1255</v>
      </c>
      <c r="B483" s="366"/>
      <c r="C483" s="366"/>
      <c r="D483" s="366"/>
      <c r="E483" s="366"/>
      <c r="F483" s="366"/>
      <c r="G483" s="366"/>
      <c r="H483" s="366"/>
      <c r="I483" s="366"/>
      <c r="J483" s="366"/>
      <c r="K483" s="367"/>
      <c r="L483" s="218">
        <v>27165.91</v>
      </c>
      <c r="M483" s="218"/>
      <c r="N483" s="218"/>
      <c r="O483" s="218"/>
      <c r="P483" s="213"/>
      <c r="Q483" s="213"/>
      <c r="R483" s="213"/>
      <c r="S483" s="213"/>
      <c r="T483" s="213"/>
      <c r="U483" s="213"/>
      <c r="V483" s="214"/>
      <c r="W483" s="215"/>
      <c r="X483" s="216"/>
      <c r="Y483" s="217"/>
      <c r="Z483" s="213"/>
      <c r="BR483" s="174"/>
      <c r="BS483" s="128" t="s">
        <v>1255</v>
      </c>
    </row>
    <row r="484" spans="1:72" s="122" customFormat="1" ht="18" hidden="1" x14ac:dyDescent="0.25">
      <c r="A484" s="365" t="s">
        <v>993</v>
      </c>
      <c r="B484" s="366"/>
      <c r="C484" s="366"/>
      <c r="D484" s="366"/>
      <c r="E484" s="366"/>
      <c r="F484" s="366"/>
      <c r="G484" s="366"/>
      <c r="H484" s="366"/>
      <c r="I484" s="366"/>
      <c r="J484" s="366"/>
      <c r="K484" s="367"/>
      <c r="L484" s="218">
        <v>1559397.53</v>
      </c>
      <c r="M484" s="218"/>
      <c r="N484" s="218"/>
      <c r="O484" s="218"/>
      <c r="P484" s="213"/>
      <c r="Q484" s="213"/>
      <c r="R484" s="213"/>
      <c r="S484" s="213"/>
      <c r="T484" s="213"/>
      <c r="U484" s="213"/>
      <c r="V484" s="214"/>
      <c r="W484" s="215"/>
      <c r="X484" s="216"/>
      <c r="Y484" s="217"/>
      <c r="Z484" s="213"/>
      <c r="BR484" s="174"/>
      <c r="BS484" s="128" t="s">
        <v>993</v>
      </c>
    </row>
    <row r="485" spans="1:72" s="122" customFormat="1" ht="18" hidden="1" x14ac:dyDescent="0.25">
      <c r="A485" s="365" t="s">
        <v>994</v>
      </c>
      <c r="B485" s="366"/>
      <c r="C485" s="366"/>
      <c r="D485" s="366"/>
      <c r="E485" s="366"/>
      <c r="F485" s="366"/>
      <c r="G485" s="366"/>
      <c r="H485" s="366"/>
      <c r="I485" s="366"/>
      <c r="J485" s="366"/>
      <c r="K485" s="367"/>
      <c r="L485" s="218">
        <v>1647371.45</v>
      </c>
      <c r="M485" s="218"/>
      <c r="N485" s="218"/>
      <c r="O485" s="218"/>
      <c r="P485" s="213"/>
      <c r="Q485" s="213"/>
      <c r="R485" s="213"/>
      <c r="S485" s="213"/>
      <c r="T485" s="213"/>
      <c r="U485" s="213"/>
      <c r="V485" s="214"/>
      <c r="W485" s="215"/>
      <c r="X485" s="216"/>
      <c r="Y485" s="217"/>
      <c r="Z485" s="213"/>
      <c r="BR485" s="174"/>
      <c r="BS485" s="128" t="s">
        <v>994</v>
      </c>
    </row>
    <row r="486" spans="1:72" s="122" customFormat="1" ht="18" hidden="1" x14ac:dyDescent="0.25">
      <c r="A486" s="365" t="s">
        <v>995</v>
      </c>
      <c r="B486" s="366"/>
      <c r="C486" s="366"/>
      <c r="D486" s="366"/>
      <c r="E486" s="366"/>
      <c r="F486" s="366"/>
      <c r="G486" s="366"/>
      <c r="H486" s="366"/>
      <c r="I486" s="366"/>
      <c r="J486" s="366"/>
      <c r="K486" s="367"/>
      <c r="L486" s="218">
        <v>869307.4</v>
      </c>
      <c r="M486" s="218"/>
      <c r="N486" s="218"/>
      <c r="O486" s="218"/>
      <c r="P486" s="213"/>
      <c r="Q486" s="213"/>
      <c r="R486" s="213"/>
      <c r="S486" s="213"/>
      <c r="T486" s="213"/>
      <c r="U486" s="213"/>
      <c r="V486" s="214"/>
      <c r="W486" s="215"/>
      <c r="X486" s="216"/>
      <c r="Y486" s="217"/>
      <c r="Z486" s="213"/>
      <c r="BR486" s="174"/>
      <c r="BS486" s="128" t="s">
        <v>995</v>
      </c>
    </row>
    <row r="487" spans="1:72" s="122" customFormat="1" ht="18" hidden="1" x14ac:dyDescent="0.25">
      <c r="A487" s="365" t="s">
        <v>996</v>
      </c>
      <c r="B487" s="366"/>
      <c r="C487" s="366"/>
      <c r="D487" s="366"/>
      <c r="E487" s="366"/>
      <c r="F487" s="366"/>
      <c r="G487" s="366"/>
      <c r="H487" s="366"/>
      <c r="I487" s="366"/>
      <c r="J487" s="366"/>
      <c r="K487" s="367"/>
      <c r="L487" s="218">
        <v>64537429.289999999</v>
      </c>
      <c r="M487" s="218"/>
      <c r="N487" s="218"/>
      <c r="O487" s="218"/>
      <c r="P487" s="213"/>
      <c r="Q487" s="213"/>
      <c r="R487" s="213"/>
      <c r="S487" s="213"/>
      <c r="T487" s="213"/>
      <c r="U487" s="213"/>
      <c r="V487" s="214"/>
      <c r="W487" s="215"/>
      <c r="X487" s="216"/>
      <c r="Y487" s="217"/>
      <c r="Z487" s="213"/>
      <c r="BR487" s="174"/>
      <c r="BS487" s="128" t="s">
        <v>996</v>
      </c>
    </row>
    <row r="488" spans="1:72" s="122" customFormat="1" ht="18" hidden="1" x14ac:dyDescent="0.25">
      <c r="A488" s="365" t="s">
        <v>997</v>
      </c>
      <c r="B488" s="366"/>
      <c r="C488" s="366"/>
      <c r="D488" s="366"/>
      <c r="E488" s="366"/>
      <c r="F488" s="366"/>
      <c r="G488" s="366"/>
      <c r="H488" s="366"/>
      <c r="I488" s="366"/>
      <c r="J488" s="366"/>
      <c r="K488" s="367"/>
      <c r="L488" s="218">
        <v>3355946.32</v>
      </c>
      <c r="M488" s="218"/>
      <c r="N488" s="218"/>
      <c r="O488" s="218"/>
      <c r="P488" s="213"/>
      <c r="Q488" s="213"/>
      <c r="R488" s="213"/>
      <c r="S488" s="213"/>
      <c r="T488" s="213"/>
      <c r="U488" s="213"/>
      <c r="V488" s="214"/>
      <c r="W488" s="215"/>
      <c r="X488" s="216"/>
      <c r="Y488" s="217"/>
      <c r="Z488" s="213"/>
      <c r="BR488" s="174"/>
      <c r="BS488" s="128" t="s">
        <v>997</v>
      </c>
    </row>
    <row r="489" spans="1:72" s="122" customFormat="1" ht="18" hidden="1" x14ac:dyDescent="0.25">
      <c r="A489" s="359" t="s">
        <v>988</v>
      </c>
      <c r="B489" s="360"/>
      <c r="C489" s="360"/>
      <c r="D489" s="360"/>
      <c r="E489" s="360"/>
      <c r="F489" s="360"/>
      <c r="G489" s="360"/>
      <c r="H489" s="360"/>
      <c r="I489" s="360"/>
      <c r="J489" s="360"/>
      <c r="K489" s="361"/>
      <c r="L489" s="171">
        <v>67893375.609999999</v>
      </c>
      <c r="M489" s="171"/>
      <c r="N489" s="171"/>
      <c r="O489" s="171"/>
      <c r="P489" s="213"/>
      <c r="Q489" s="213"/>
      <c r="R489" s="213"/>
      <c r="S489" s="213"/>
      <c r="T489" s="213"/>
      <c r="U489" s="213"/>
      <c r="V489" s="214"/>
      <c r="W489" s="215"/>
      <c r="X489" s="216"/>
      <c r="Y489" s="217"/>
      <c r="Z489" s="213"/>
      <c r="BR489" s="174"/>
      <c r="BT489" s="174" t="s">
        <v>988</v>
      </c>
    </row>
    <row r="490" spans="1:72" s="122" customFormat="1" ht="18" hidden="1" x14ac:dyDescent="0.25">
      <c r="A490" s="365" t="s">
        <v>998</v>
      </c>
      <c r="B490" s="366"/>
      <c r="C490" s="366"/>
      <c r="D490" s="366"/>
      <c r="E490" s="366"/>
      <c r="F490" s="366"/>
      <c r="G490" s="366"/>
      <c r="H490" s="366"/>
      <c r="I490" s="366"/>
      <c r="J490" s="366"/>
      <c r="K490" s="367"/>
      <c r="L490" s="218">
        <v>1425760.89</v>
      </c>
      <c r="M490" s="218"/>
      <c r="N490" s="218"/>
      <c r="O490" s="218"/>
      <c r="P490" s="213"/>
      <c r="Q490" s="213"/>
      <c r="R490" s="213"/>
      <c r="S490" s="213"/>
      <c r="T490" s="213"/>
      <c r="U490" s="213"/>
      <c r="V490" s="214"/>
      <c r="W490" s="215"/>
      <c r="X490" s="216"/>
      <c r="Y490" s="217"/>
      <c r="Z490" s="213"/>
      <c r="BR490" s="174"/>
      <c r="BS490" s="128" t="s">
        <v>998</v>
      </c>
      <c r="BT490" s="174"/>
    </row>
    <row r="491" spans="1:72" s="122" customFormat="1" ht="18" hidden="1" x14ac:dyDescent="0.25">
      <c r="A491" s="365" t="s">
        <v>999</v>
      </c>
      <c r="B491" s="366"/>
      <c r="C491" s="366"/>
      <c r="D491" s="366"/>
      <c r="E491" s="366"/>
      <c r="F491" s="366"/>
      <c r="G491" s="366"/>
      <c r="H491" s="366"/>
      <c r="I491" s="366"/>
      <c r="J491" s="366"/>
      <c r="K491" s="367"/>
      <c r="L491" s="218">
        <v>2376268.15</v>
      </c>
      <c r="M491" s="218"/>
      <c r="N491" s="218"/>
      <c r="O491" s="218"/>
      <c r="P491" s="213"/>
      <c r="Q491" s="213"/>
      <c r="R491" s="213"/>
      <c r="S491" s="213"/>
      <c r="T491" s="213"/>
      <c r="U491" s="213"/>
      <c r="V491" s="214"/>
      <c r="W491" s="215"/>
      <c r="X491" s="216"/>
      <c r="Y491" s="217"/>
      <c r="Z491" s="213"/>
      <c r="BR491" s="174"/>
      <c r="BS491" s="128" t="s">
        <v>999</v>
      </c>
      <c r="BT491" s="174"/>
    </row>
    <row r="492" spans="1:72" s="122" customFormat="1" ht="18" hidden="1" x14ac:dyDescent="0.25">
      <c r="A492" s="365" t="s">
        <v>1000</v>
      </c>
      <c r="B492" s="366"/>
      <c r="C492" s="366"/>
      <c r="D492" s="366"/>
      <c r="E492" s="366"/>
      <c r="F492" s="366"/>
      <c r="G492" s="366"/>
      <c r="H492" s="366"/>
      <c r="I492" s="366"/>
      <c r="J492" s="366"/>
      <c r="K492" s="367"/>
      <c r="L492" s="218">
        <v>1697334.39</v>
      </c>
      <c r="M492" s="218"/>
      <c r="N492" s="218"/>
      <c r="O492" s="218"/>
      <c r="P492" s="213"/>
      <c r="Q492" s="213"/>
      <c r="R492" s="213"/>
      <c r="S492" s="213"/>
      <c r="T492" s="213"/>
      <c r="U492" s="213"/>
      <c r="V492" s="214"/>
      <c r="W492" s="215"/>
      <c r="X492" s="216"/>
      <c r="Y492" s="217"/>
      <c r="Z492" s="213"/>
      <c r="BR492" s="174"/>
      <c r="BS492" s="128" t="s">
        <v>1000</v>
      </c>
      <c r="BT492" s="174"/>
    </row>
    <row r="493" spans="1:72" s="122" customFormat="1" ht="18" hidden="1" x14ac:dyDescent="0.25">
      <c r="A493" s="365" t="s">
        <v>1001</v>
      </c>
      <c r="B493" s="366"/>
      <c r="C493" s="366"/>
      <c r="D493" s="366"/>
      <c r="E493" s="366"/>
      <c r="F493" s="366"/>
      <c r="G493" s="366"/>
      <c r="H493" s="366"/>
      <c r="I493" s="366"/>
      <c r="J493" s="366"/>
      <c r="K493" s="367"/>
      <c r="L493" s="218">
        <v>1357867.51</v>
      </c>
      <c r="M493" s="218"/>
      <c r="N493" s="218"/>
      <c r="O493" s="218"/>
      <c r="P493" s="213"/>
      <c r="Q493" s="213"/>
      <c r="R493" s="213"/>
      <c r="S493" s="213"/>
      <c r="T493" s="213"/>
      <c r="U493" s="213"/>
      <c r="V493" s="214"/>
      <c r="W493" s="215"/>
      <c r="X493" s="216"/>
      <c r="Y493" s="217"/>
      <c r="Z493" s="213"/>
      <c r="BR493" s="174"/>
      <c r="BS493" s="128" t="s">
        <v>1001</v>
      </c>
      <c r="BT493" s="174"/>
    </row>
    <row r="494" spans="1:72" s="122" customFormat="1" ht="18" hidden="1" x14ac:dyDescent="0.25">
      <c r="A494" s="359" t="s">
        <v>988</v>
      </c>
      <c r="B494" s="360"/>
      <c r="C494" s="360"/>
      <c r="D494" s="360"/>
      <c r="E494" s="360"/>
      <c r="F494" s="360"/>
      <c r="G494" s="360"/>
      <c r="H494" s="360"/>
      <c r="I494" s="360"/>
      <c r="J494" s="360"/>
      <c r="K494" s="361"/>
      <c r="L494" s="171">
        <v>74750606.549999997</v>
      </c>
      <c r="M494" s="171"/>
      <c r="N494" s="171"/>
      <c r="O494" s="171"/>
      <c r="P494" s="213"/>
      <c r="Q494" s="213"/>
      <c r="R494" s="213"/>
      <c r="S494" s="213"/>
      <c r="T494" s="213"/>
      <c r="U494" s="213"/>
      <c r="V494" s="214"/>
      <c r="W494" s="215"/>
      <c r="X494" s="216"/>
      <c r="Y494" s="217"/>
      <c r="Z494" s="213"/>
      <c r="BR494" s="174"/>
      <c r="BT494" s="174" t="s">
        <v>988</v>
      </c>
    </row>
    <row r="495" spans="1:72" s="122" customFormat="1" ht="18" hidden="1" x14ac:dyDescent="0.25">
      <c r="A495" s="365" t="s">
        <v>3350</v>
      </c>
      <c r="B495" s="366"/>
      <c r="C495" s="366"/>
      <c r="D495" s="366"/>
      <c r="E495" s="366"/>
      <c r="F495" s="366"/>
      <c r="G495" s="366"/>
      <c r="H495" s="366"/>
      <c r="I495" s="366"/>
      <c r="J495" s="366"/>
      <c r="K495" s="367"/>
      <c r="L495" s="218">
        <v>76310004.079999998</v>
      </c>
      <c r="M495" s="218"/>
      <c r="N495" s="218"/>
      <c r="O495" s="218"/>
      <c r="P495" s="213"/>
      <c r="Q495" s="213"/>
      <c r="R495" s="213"/>
      <c r="S495" s="213"/>
      <c r="T495" s="213"/>
      <c r="U495" s="213"/>
      <c r="V495" s="214"/>
      <c r="W495" s="215"/>
      <c r="X495" s="216"/>
      <c r="Y495" s="217"/>
      <c r="Z495" s="213"/>
      <c r="BR495" s="174"/>
      <c r="BS495" s="128" t="s">
        <v>3350</v>
      </c>
      <c r="BT495" s="174"/>
    </row>
    <row r="496" spans="1:72" s="122" customFormat="1" ht="18" hidden="1" x14ac:dyDescent="0.25">
      <c r="A496" s="365" t="s">
        <v>1003</v>
      </c>
      <c r="B496" s="366"/>
      <c r="C496" s="366"/>
      <c r="D496" s="366"/>
      <c r="E496" s="366"/>
      <c r="F496" s="366"/>
      <c r="G496" s="366"/>
      <c r="H496" s="366"/>
      <c r="I496" s="366"/>
      <c r="J496" s="366"/>
      <c r="K496" s="367"/>
      <c r="L496" s="218">
        <v>2289300.12</v>
      </c>
      <c r="M496" s="218"/>
      <c r="N496" s="218"/>
      <c r="O496" s="218"/>
      <c r="P496" s="213"/>
      <c r="Q496" s="213"/>
      <c r="R496" s="213"/>
      <c r="S496" s="213"/>
      <c r="T496" s="213"/>
      <c r="U496" s="213"/>
      <c r="V496" s="214"/>
      <c r="W496" s="215"/>
      <c r="X496" s="216"/>
      <c r="Y496" s="217"/>
      <c r="Z496" s="213"/>
      <c r="BR496" s="174"/>
      <c r="BS496" s="128" t="s">
        <v>1003</v>
      </c>
      <c r="BT496" s="174"/>
    </row>
    <row r="497" spans="1:95" s="122" customFormat="1" ht="18" hidden="1" x14ac:dyDescent="0.25">
      <c r="A497" s="359" t="s">
        <v>5731</v>
      </c>
      <c r="B497" s="360"/>
      <c r="C497" s="360"/>
      <c r="D497" s="360"/>
      <c r="E497" s="360"/>
      <c r="F497" s="360"/>
      <c r="G497" s="360"/>
      <c r="H497" s="360"/>
      <c r="I497" s="360"/>
      <c r="J497" s="360"/>
      <c r="K497" s="361"/>
      <c r="L497" s="171">
        <f>L495+L496</f>
        <v>78599304.200000003</v>
      </c>
      <c r="M497" s="171"/>
      <c r="N497" s="171"/>
      <c r="O497" s="171"/>
      <c r="P497" s="213"/>
      <c r="Q497" s="213"/>
      <c r="R497" s="213"/>
      <c r="S497" s="213"/>
      <c r="T497" s="213"/>
      <c r="U497" s="213"/>
      <c r="V497" s="214"/>
      <c r="W497" s="215"/>
      <c r="X497" s="216"/>
      <c r="Y497" s="217"/>
      <c r="Z497" s="213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0"/>
      <c r="BN497" s="220"/>
      <c r="BO497" s="220"/>
      <c r="BP497" s="220"/>
      <c r="BQ497" s="220"/>
      <c r="BR497" s="220"/>
      <c r="BS497" s="220"/>
      <c r="BT497" s="220"/>
      <c r="BU497" s="220" t="s">
        <v>1004</v>
      </c>
      <c r="BV497" s="220"/>
      <c r="BW497" s="220"/>
    </row>
    <row r="498" spans="1:95" s="224" customFormat="1" ht="15" hidden="1" customHeight="1" x14ac:dyDescent="0.25">
      <c r="A498" s="362" t="s">
        <v>5732</v>
      </c>
      <c r="B498" s="363"/>
      <c r="C498" s="363"/>
      <c r="D498" s="363"/>
      <c r="E498" s="363"/>
      <c r="F498" s="363"/>
      <c r="G498" s="363"/>
      <c r="H498" s="363"/>
      <c r="I498" s="363"/>
      <c r="J498" s="363"/>
      <c r="K498" s="364"/>
      <c r="L498" s="221">
        <f>L481*1.052*1.021*1.035*1.025*1.02*1.03</f>
        <v>71984639.87448144</v>
      </c>
      <c r="M498" s="222"/>
      <c r="N498" s="223"/>
      <c r="O498" s="223"/>
      <c r="P498" s="213"/>
      <c r="Q498" s="213"/>
      <c r="R498" s="213"/>
      <c r="S498" s="213"/>
      <c r="T498" s="213"/>
      <c r="U498" s="213"/>
      <c r="V498" s="214"/>
      <c r="W498" s="215"/>
      <c r="X498" s="216"/>
      <c r="Y498" s="217"/>
      <c r="Z498" s="213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0"/>
      <c r="BN498" s="220"/>
      <c r="BO498" s="220"/>
      <c r="BP498" s="220"/>
      <c r="BQ498" s="220"/>
      <c r="BR498" s="220"/>
      <c r="BS498" s="220"/>
      <c r="BT498" s="220"/>
      <c r="BU498" s="220"/>
      <c r="BV498" s="220"/>
      <c r="BW498" s="220"/>
      <c r="CG498" s="225"/>
      <c r="CI498" s="225" t="s">
        <v>1004</v>
      </c>
      <c r="CK498" s="226"/>
      <c r="CL498" s="227"/>
      <c r="CM498" s="227"/>
      <c r="CN498" s="227"/>
      <c r="CO498" s="227"/>
      <c r="CP498" s="227"/>
      <c r="CQ498" s="227"/>
    </row>
    <row r="499" spans="1:95" s="224" customFormat="1" ht="15" hidden="1" customHeight="1" x14ac:dyDescent="0.25">
      <c r="A499" s="362" t="s">
        <v>5733</v>
      </c>
      <c r="B499" s="363"/>
      <c r="C499" s="363"/>
      <c r="D499" s="363"/>
      <c r="E499" s="363"/>
      <c r="F499" s="363"/>
      <c r="G499" s="363"/>
      <c r="H499" s="363"/>
      <c r="I499" s="363"/>
      <c r="J499" s="363"/>
      <c r="K499" s="364"/>
      <c r="L499" s="221">
        <f>L484*1.03</f>
        <v>1606179.4559000002</v>
      </c>
      <c r="M499" s="222"/>
      <c r="N499" s="223"/>
      <c r="O499" s="223"/>
      <c r="P499" s="213"/>
      <c r="Q499" s="213"/>
      <c r="R499" s="213"/>
      <c r="S499" s="213"/>
      <c r="T499" s="213"/>
      <c r="U499" s="213"/>
      <c r="V499" s="214"/>
      <c r="W499" s="215"/>
      <c r="X499" s="216"/>
      <c r="Y499" s="217"/>
      <c r="Z499" s="213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0"/>
      <c r="BN499" s="220"/>
      <c r="BO499" s="220"/>
      <c r="BP499" s="220"/>
      <c r="BQ499" s="220"/>
      <c r="BR499" s="220"/>
      <c r="BS499" s="220"/>
      <c r="BT499" s="220"/>
      <c r="BU499" s="220"/>
      <c r="BV499" s="220"/>
      <c r="BW499" s="220"/>
      <c r="CG499" s="225"/>
      <c r="CI499" s="225" t="s">
        <v>1004</v>
      </c>
      <c r="CK499" s="226"/>
      <c r="CL499" s="227"/>
      <c r="CM499" s="227"/>
      <c r="CN499" s="227"/>
      <c r="CO499" s="227"/>
      <c r="CP499" s="227"/>
      <c r="CQ499" s="227"/>
    </row>
    <row r="500" spans="1:95" s="224" customFormat="1" ht="15" hidden="1" customHeight="1" x14ac:dyDescent="0.25">
      <c r="A500" s="362" t="s">
        <v>5734</v>
      </c>
      <c r="B500" s="363"/>
      <c r="C500" s="363"/>
      <c r="D500" s="363"/>
      <c r="E500" s="363"/>
      <c r="F500" s="363"/>
      <c r="G500" s="363"/>
      <c r="H500" s="363"/>
      <c r="I500" s="363"/>
      <c r="J500" s="363"/>
      <c r="K500" s="364"/>
      <c r="L500" s="221">
        <f>L497-L498-L499</f>
        <v>5008484.869618563</v>
      </c>
      <c r="M500" s="222"/>
      <c r="N500" s="223"/>
      <c r="O500" s="223"/>
      <c r="P500" s="213"/>
      <c r="Q500" s="213"/>
      <c r="R500" s="213"/>
      <c r="S500" s="213"/>
      <c r="T500" s="213"/>
      <c r="U500" s="213"/>
      <c r="V500" s="214"/>
      <c r="W500" s="215"/>
      <c r="X500" s="216"/>
      <c r="Y500" s="217"/>
      <c r="Z500" s="213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0"/>
      <c r="BN500" s="220"/>
      <c r="BO500" s="220"/>
      <c r="BP500" s="220"/>
      <c r="BQ500" s="220"/>
      <c r="BR500" s="220"/>
      <c r="BS500" s="220"/>
      <c r="BT500" s="220"/>
      <c r="BU500" s="220"/>
      <c r="BV500" s="220"/>
      <c r="BW500" s="220"/>
      <c r="CG500" s="225"/>
      <c r="CI500" s="225" t="s">
        <v>1004</v>
      </c>
      <c r="CK500" s="226"/>
      <c r="CL500" s="227"/>
      <c r="CM500" s="227"/>
      <c r="CN500" s="227"/>
      <c r="CO500" s="227"/>
      <c r="CP500" s="227"/>
      <c r="CQ500" s="227"/>
    </row>
    <row r="501" spans="1:95" s="220" customFormat="1" ht="15" hidden="1" customHeight="1" x14ac:dyDescent="0.25">
      <c r="A501" s="354" t="s">
        <v>5735</v>
      </c>
      <c r="B501" s="355"/>
      <c r="C501" s="355"/>
      <c r="D501" s="355"/>
      <c r="E501" s="355"/>
      <c r="F501" s="355"/>
      <c r="G501" s="355"/>
      <c r="H501" s="355"/>
      <c r="I501" s="355"/>
      <c r="J501" s="355"/>
      <c r="K501" s="356"/>
      <c r="L501" s="228">
        <f>'[1]00-ЭС1.СУБ'!L202</f>
        <v>2</v>
      </c>
      <c r="M501" s="229"/>
      <c r="N501" s="230"/>
      <c r="O501" s="229"/>
      <c r="P501" s="213"/>
      <c r="Q501" s="213"/>
      <c r="R501" s="213"/>
      <c r="S501" s="213"/>
      <c r="T501" s="213"/>
      <c r="U501" s="213"/>
      <c r="V501" s="214"/>
      <c r="W501" s="215"/>
      <c r="X501" s="216"/>
      <c r="Y501" s="217"/>
      <c r="Z501" s="213"/>
      <c r="CG501" s="231"/>
      <c r="CH501" s="232" t="s">
        <v>1003</v>
      </c>
      <c r="CI501" s="231"/>
      <c r="CK501" s="233"/>
    </row>
    <row r="502" spans="1:95" s="220" customFormat="1" ht="28.5" hidden="1" customHeight="1" x14ac:dyDescent="0.25">
      <c r="A502" s="354" t="s">
        <v>5736</v>
      </c>
      <c r="B502" s="355"/>
      <c r="C502" s="355"/>
      <c r="D502" s="355"/>
      <c r="E502" s="355"/>
      <c r="F502" s="355"/>
      <c r="G502" s="355"/>
      <c r="H502" s="355"/>
      <c r="I502" s="355"/>
      <c r="J502" s="355"/>
      <c r="K502" s="356"/>
      <c r="L502" s="234">
        <f>L498+L499+L500*L501</f>
        <v>83607789.069618568</v>
      </c>
      <c r="M502" s="235"/>
      <c r="N502" s="236"/>
      <c r="O502" s="236"/>
      <c r="P502" s="213"/>
      <c r="Q502" s="213"/>
      <c r="R502" s="213"/>
      <c r="S502" s="213"/>
      <c r="T502" s="213"/>
      <c r="U502" s="213"/>
      <c r="V502" s="214"/>
      <c r="W502" s="215"/>
      <c r="X502" s="216"/>
      <c r="Y502" s="217"/>
      <c r="Z502" s="213"/>
      <c r="CG502" s="231"/>
      <c r="CI502" s="231" t="s">
        <v>1004</v>
      </c>
      <c r="CK502" s="237"/>
    </row>
    <row r="503" spans="1:95" s="220" customFormat="1" ht="15" hidden="1" customHeight="1" x14ac:dyDescent="0.25">
      <c r="A503" s="351" t="s">
        <v>1005</v>
      </c>
      <c r="B503" s="352"/>
      <c r="C503" s="352"/>
      <c r="D503" s="352"/>
      <c r="E503" s="352"/>
      <c r="F503" s="352"/>
      <c r="G503" s="352"/>
      <c r="H503" s="352"/>
      <c r="I503" s="352"/>
      <c r="J503" s="352"/>
      <c r="K503" s="353"/>
      <c r="L503" s="238">
        <f>L502*0.2</f>
        <v>16721557.813923715</v>
      </c>
      <c r="M503" s="229"/>
      <c r="N503" s="229"/>
      <c r="O503" s="229"/>
      <c r="P503" s="213"/>
      <c r="Q503" s="213"/>
      <c r="R503" s="213"/>
      <c r="S503" s="213"/>
      <c r="T503" s="213"/>
      <c r="U503" s="213"/>
      <c r="V503" s="214"/>
      <c r="W503" s="215"/>
      <c r="X503" s="216"/>
      <c r="Y503" s="217"/>
      <c r="Z503" s="213"/>
      <c r="CG503" s="231"/>
      <c r="CH503" s="232" t="s">
        <v>1005</v>
      </c>
      <c r="CI503" s="231"/>
    </row>
    <row r="504" spans="1:95" s="220" customFormat="1" ht="15" hidden="1" customHeight="1" x14ac:dyDescent="0.25">
      <c r="A504" s="354" t="s">
        <v>1006</v>
      </c>
      <c r="B504" s="355"/>
      <c r="C504" s="355"/>
      <c r="D504" s="355"/>
      <c r="E504" s="355"/>
      <c r="F504" s="355"/>
      <c r="G504" s="355"/>
      <c r="H504" s="355"/>
      <c r="I504" s="355"/>
      <c r="J504" s="355"/>
      <c r="K504" s="356"/>
      <c r="L504" s="239">
        <f>L502+L503</f>
        <v>100329346.88354228</v>
      </c>
      <c r="M504" s="236"/>
      <c r="N504" s="236"/>
      <c r="O504" s="236"/>
      <c r="P504" s="213"/>
      <c r="Q504" s="213"/>
      <c r="R504" s="213"/>
      <c r="S504" s="213"/>
      <c r="T504" s="213"/>
      <c r="U504" s="213"/>
      <c r="V504" s="214"/>
      <c r="W504" s="215"/>
      <c r="X504" s="216"/>
      <c r="Y504" s="217"/>
      <c r="Z504" s="213"/>
      <c r="CG504" s="231"/>
      <c r="CI504" s="231"/>
      <c r="CJ504" s="231" t="s">
        <v>1006</v>
      </c>
      <c r="CM504" s="233"/>
    </row>
    <row r="505" spans="1:95" s="139" customFormat="1" ht="12.75" customHeight="1" x14ac:dyDescent="0.2">
      <c r="A505" s="357"/>
      <c r="B505" s="357"/>
      <c r="C505" s="357"/>
      <c r="D505" s="357"/>
      <c r="E505" s="357"/>
      <c r="F505" s="357"/>
      <c r="G505" s="357"/>
      <c r="H505" s="357"/>
      <c r="I505" s="357"/>
      <c r="J505" s="357"/>
      <c r="K505" s="357"/>
      <c r="L505" s="357"/>
      <c r="M505" s="357"/>
      <c r="N505" s="357"/>
      <c r="O505" s="357"/>
      <c r="P505" s="213"/>
      <c r="Q505" s="213"/>
      <c r="R505" s="213"/>
      <c r="S505" s="213"/>
      <c r="T505" s="213"/>
      <c r="U505" s="213"/>
      <c r="V505" s="214"/>
      <c r="W505" s="215"/>
      <c r="X505" s="216"/>
      <c r="Y505" s="217"/>
      <c r="Z505" s="213"/>
      <c r="AA505" s="149"/>
      <c r="AB505" s="149"/>
      <c r="AC505" s="149"/>
      <c r="AD505" s="149"/>
      <c r="AE505" s="149"/>
      <c r="AF505" s="149"/>
      <c r="AG505" s="149"/>
      <c r="AH505" s="149"/>
      <c r="AI505" s="149"/>
      <c r="AJ505" s="149"/>
      <c r="AK505" s="149"/>
      <c r="AL505" s="149"/>
      <c r="AM505" s="149"/>
      <c r="AN505" s="149"/>
      <c r="AO505" s="149"/>
      <c r="AP505" s="149"/>
      <c r="AQ505" s="149"/>
      <c r="AR505" s="149"/>
      <c r="AS505" s="149"/>
      <c r="AT505" s="149"/>
      <c r="AU505" s="149"/>
      <c r="AV505" s="149"/>
      <c r="AW505" s="149"/>
      <c r="AX505" s="149"/>
      <c r="AY505" s="149"/>
      <c r="AZ505" s="149"/>
      <c r="BA505" s="149"/>
      <c r="BB505" s="149"/>
      <c r="BC505" s="149"/>
      <c r="BD505" s="149"/>
      <c r="BE505" s="149"/>
      <c r="BF505" s="149"/>
      <c r="BG505" s="149"/>
      <c r="BH505" s="149"/>
      <c r="BI505" s="149"/>
      <c r="BJ505" s="149"/>
      <c r="BK505" s="149"/>
      <c r="BL505" s="149"/>
      <c r="BM505" s="149"/>
      <c r="BN505" s="149"/>
      <c r="BO505" s="149"/>
      <c r="BP505" s="149"/>
      <c r="BQ505" s="149"/>
      <c r="BR505" s="149"/>
      <c r="BS505" s="149"/>
      <c r="BT505" s="149"/>
      <c r="BU505" s="149"/>
      <c r="BV505" s="149"/>
    </row>
    <row r="506" spans="1:95" s="139" customFormat="1" ht="12.75" customHeight="1" x14ac:dyDescent="0.2">
      <c r="A506" s="358" t="s">
        <v>5737</v>
      </c>
      <c r="B506" s="358"/>
      <c r="C506" s="358"/>
      <c r="D506" s="358"/>
      <c r="E506" s="358"/>
      <c r="F506" s="358"/>
      <c r="G506" s="358"/>
      <c r="H506" s="358"/>
      <c r="I506" s="358"/>
      <c r="J506" s="358"/>
      <c r="K506" s="358"/>
      <c r="L506" s="358"/>
      <c r="M506" s="358"/>
      <c r="N506" s="358"/>
      <c r="O506" s="358"/>
      <c r="P506" s="213"/>
      <c r="Q506" s="213"/>
      <c r="R506" s="213"/>
      <c r="S506" s="213"/>
      <c r="T506" s="213"/>
      <c r="U506" s="213"/>
      <c r="V506" s="214"/>
      <c r="W506" s="215"/>
      <c r="X506" s="216"/>
      <c r="Y506" s="217"/>
      <c r="Z506" s="213"/>
      <c r="AA506" s="149"/>
      <c r="AB506" s="149"/>
      <c r="AC506" s="149"/>
      <c r="AD506" s="149"/>
      <c r="AE506" s="149"/>
      <c r="AF506" s="149"/>
      <c r="AG506" s="149"/>
      <c r="AH506" s="149"/>
      <c r="AI506" s="149"/>
      <c r="AJ506" s="149"/>
      <c r="AK506" s="149"/>
      <c r="AL506" s="149"/>
      <c r="AM506" s="149"/>
      <c r="AN506" s="149"/>
      <c r="AO506" s="149"/>
      <c r="AP506" s="149"/>
      <c r="AQ506" s="149"/>
      <c r="AR506" s="149"/>
      <c r="AS506" s="149"/>
      <c r="AT506" s="149"/>
      <c r="AU506" s="149"/>
      <c r="AV506" s="149"/>
      <c r="AW506" s="149"/>
      <c r="AX506" s="149"/>
      <c r="AY506" s="149"/>
      <c r="AZ506" s="149"/>
      <c r="BA506" s="149"/>
      <c r="BB506" s="149"/>
      <c r="BC506" s="149"/>
      <c r="BD506" s="149"/>
      <c r="BE506" s="149"/>
      <c r="BF506" s="149"/>
      <c r="BG506" s="149"/>
      <c r="BH506" s="149"/>
      <c r="BI506" s="149"/>
      <c r="BJ506" s="149"/>
      <c r="BK506" s="149"/>
      <c r="BL506" s="149"/>
      <c r="BM506" s="149"/>
      <c r="BN506" s="149"/>
      <c r="BO506" s="149"/>
      <c r="BP506" s="149"/>
      <c r="BQ506" s="149"/>
      <c r="BR506" s="149"/>
      <c r="BS506" s="149"/>
      <c r="BT506" s="149"/>
      <c r="BU506" s="149"/>
      <c r="BV506" s="149"/>
    </row>
    <row r="507" spans="1:95" s="139" customFormat="1" ht="12.75" customHeight="1" x14ac:dyDescent="0.2">
      <c r="A507" s="350" t="s">
        <v>1008</v>
      </c>
      <c r="B507" s="350"/>
      <c r="C507" s="350"/>
      <c r="D507" s="350"/>
      <c r="E507" s="350"/>
      <c r="F507" s="350"/>
      <c r="G507" s="350"/>
      <c r="H507" s="350"/>
      <c r="I507" s="350"/>
      <c r="J507" s="350"/>
      <c r="K507" s="350"/>
      <c r="L507" s="350"/>
      <c r="M507" s="350"/>
      <c r="N507" s="350"/>
      <c r="O507" s="350"/>
      <c r="P507" s="213"/>
      <c r="Q507" s="213"/>
      <c r="R507" s="213"/>
      <c r="S507" s="213"/>
      <c r="T507" s="213"/>
      <c r="U507" s="213"/>
      <c r="V507" s="214"/>
      <c r="W507" s="215"/>
      <c r="X507" s="216"/>
      <c r="Y507" s="217"/>
      <c r="Z507" s="213"/>
      <c r="AA507" s="149"/>
      <c r="AB507" s="149"/>
      <c r="AC507" s="149"/>
      <c r="AD507" s="149"/>
      <c r="AE507" s="149"/>
      <c r="AF507" s="149"/>
      <c r="AG507" s="149"/>
      <c r="AH507" s="149"/>
      <c r="AI507" s="149"/>
      <c r="AJ507" s="149"/>
      <c r="AK507" s="149"/>
      <c r="AL507" s="149"/>
      <c r="AM507" s="149"/>
      <c r="AN507" s="149"/>
      <c r="AO507" s="149"/>
      <c r="AP507" s="149"/>
      <c r="AQ507" s="149"/>
      <c r="AR507" s="149"/>
      <c r="AS507" s="149"/>
      <c r="AT507" s="149"/>
      <c r="AU507" s="149"/>
      <c r="AV507" s="149"/>
      <c r="AW507" s="149"/>
      <c r="AX507" s="149"/>
      <c r="AY507" s="149"/>
      <c r="AZ507" s="149"/>
      <c r="BA507" s="149"/>
      <c r="BB507" s="149"/>
      <c r="BC507" s="149"/>
      <c r="BD507" s="149"/>
      <c r="BE507" s="149"/>
      <c r="BF507" s="149"/>
      <c r="BG507" s="149"/>
      <c r="BH507" s="149"/>
      <c r="BI507" s="149"/>
      <c r="BJ507" s="149"/>
      <c r="BK507" s="149"/>
      <c r="BL507" s="149"/>
      <c r="BM507" s="149"/>
      <c r="BN507" s="149"/>
      <c r="BO507" s="149"/>
      <c r="BP507" s="149"/>
      <c r="BQ507" s="149"/>
      <c r="BR507" s="149"/>
      <c r="BS507" s="149"/>
      <c r="BT507" s="149"/>
      <c r="BU507" s="149"/>
      <c r="BV507" s="149"/>
    </row>
    <row r="508" spans="1:95" s="139" customFormat="1" ht="13.5" customHeight="1" x14ac:dyDescent="0.2">
      <c r="A508" s="137"/>
      <c r="B508" s="137"/>
      <c r="C508" s="137"/>
      <c r="D508" s="137"/>
      <c r="E508" s="137"/>
      <c r="F508" s="137"/>
      <c r="G508" s="120"/>
      <c r="H508" s="240"/>
      <c r="I508" s="132"/>
      <c r="J508" s="132"/>
      <c r="K508" s="132"/>
      <c r="L508" s="132"/>
      <c r="M508" s="137"/>
      <c r="N508" s="137"/>
      <c r="O508" s="137"/>
      <c r="P508" s="213"/>
      <c r="Q508" s="213"/>
      <c r="R508" s="213"/>
      <c r="S508" s="213"/>
      <c r="T508" s="213"/>
      <c r="U508" s="213"/>
      <c r="V508" s="214"/>
      <c r="W508" s="215"/>
      <c r="X508" s="216"/>
      <c r="Y508" s="217"/>
      <c r="Z508" s="213"/>
      <c r="AA508" s="149"/>
      <c r="AB508" s="149"/>
      <c r="AC508" s="149"/>
      <c r="AD508" s="149"/>
      <c r="AE508" s="149"/>
      <c r="AF508" s="149"/>
      <c r="AG508" s="149"/>
      <c r="AH508" s="149"/>
      <c r="AI508" s="149"/>
      <c r="AJ508" s="149"/>
      <c r="AK508" s="149"/>
      <c r="AL508" s="149"/>
      <c r="AM508" s="149"/>
      <c r="AN508" s="149"/>
      <c r="AO508" s="149"/>
      <c r="AP508" s="149"/>
      <c r="AQ508" s="149"/>
      <c r="AR508" s="149"/>
      <c r="AS508" s="149"/>
      <c r="AT508" s="149"/>
      <c r="AU508" s="149"/>
      <c r="AV508" s="14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  <c r="BI508" s="149"/>
      <c r="BJ508" s="149"/>
      <c r="BK508" s="149"/>
      <c r="BL508" s="149"/>
      <c r="BM508" s="149"/>
      <c r="BN508" s="149"/>
      <c r="BO508" s="149"/>
      <c r="BP508" s="149"/>
      <c r="BQ508" s="149"/>
      <c r="BR508" s="149"/>
      <c r="BS508" s="149"/>
      <c r="BT508" s="149"/>
      <c r="BU508" s="149"/>
      <c r="BV508" s="149"/>
    </row>
    <row r="509" spans="1:95" s="139" customFormat="1" ht="12.75" customHeight="1" x14ac:dyDescent="0.2">
      <c r="A509" s="358" t="s">
        <v>5738</v>
      </c>
      <c r="B509" s="358"/>
      <c r="C509" s="358"/>
      <c r="D509" s="358"/>
      <c r="E509" s="358"/>
      <c r="F509" s="358"/>
      <c r="G509" s="358"/>
      <c r="H509" s="358"/>
      <c r="I509" s="358"/>
      <c r="J509" s="358"/>
      <c r="K509" s="358"/>
      <c r="L509" s="358"/>
      <c r="M509" s="358"/>
      <c r="N509" s="358"/>
      <c r="O509" s="358"/>
      <c r="P509" s="213"/>
      <c r="Q509" s="213"/>
      <c r="R509" s="213"/>
      <c r="S509" s="213"/>
      <c r="T509" s="213"/>
      <c r="U509" s="213"/>
      <c r="V509" s="214"/>
      <c r="W509" s="215"/>
      <c r="X509" s="216"/>
      <c r="Y509" s="217"/>
      <c r="Z509" s="213"/>
      <c r="AA509" s="149"/>
      <c r="AB509" s="149"/>
      <c r="AC509" s="149"/>
      <c r="AD509" s="149"/>
      <c r="AE509" s="149"/>
      <c r="AF509" s="149"/>
      <c r="AG509" s="149"/>
      <c r="AH509" s="149"/>
      <c r="AI509" s="149"/>
      <c r="AJ509" s="149"/>
      <c r="AK509" s="149"/>
      <c r="AL509" s="149"/>
      <c r="AM509" s="149"/>
      <c r="AN509" s="149"/>
      <c r="AO509" s="149"/>
      <c r="AP509" s="149"/>
      <c r="AQ509" s="149"/>
      <c r="AR509" s="149"/>
      <c r="AS509" s="149"/>
      <c r="AT509" s="149"/>
      <c r="AU509" s="149"/>
      <c r="AV509" s="149"/>
      <c r="AW509" s="149"/>
      <c r="AX509" s="149"/>
      <c r="AY509" s="149"/>
      <c r="AZ509" s="149"/>
      <c r="BA509" s="149"/>
      <c r="BB509" s="149"/>
      <c r="BC509" s="149"/>
      <c r="BD509" s="149"/>
      <c r="BE509" s="149"/>
      <c r="BF509" s="149"/>
      <c r="BG509" s="149"/>
      <c r="BH509" s="149"/>
      <c r="BI509" s="149"/>
      <c r="BJ509" s="149"/>
      <c r="BK509" s="149"/>
      <c r="BL509" s="149"/>
      <c r="BM509" s="149"/>
      <c r="BN509" s="149"/>
      <c r="BO509" s="149"/>
      <c r="BP509" s="149"/>
      <c r="BQ509" s="149"/>
      <c r="BR509" s="149"/>
      <c r="BS509" s="149"/>
      <c r="BT509" s="149"/>
      <c r="BU509" s="149"/>
      <c r="BV509" s="149"/>
    </row>
    <row r="510" spans="1:95" s="139" customFormat="1" ht="12.75" customHeight="1" x14ac:dyDescent="0.2">
      <c r="A510" s="350" t="s">
        <v>1008</v>
      </c>
      <c r="B510" s="350"/>
      <c r="C510" s="350"/>
      <c r="D510" s="350"/>
      <c r="E510" s="350"/>
      <c r="F510" s="350"/>
      <c r="G510" s="350"/>
      <c r="H510" s="350"/>
      <c r="I510" s="350"/>
      <c r="J510" s="350"/>
      <c r="K510" s="350"/>
      <c r="L510" s="350"/>
      <c r="M510" s="350"/>
      <c r="N510" s="350"/>
      <c r="O510" s="350"/>
      <c r="P510" s="213"/>
      <c r="Q510" s="213"/>
      <c r="R510" s="213"/>
      <c r="S510" s="213"/>
      <c r="T510" s="213"/>
      <c r="U510" s="213"/>
      <c r="V510" s="214"/>
      <c r="W510" s="215"/>
      <c r="X510" s="216"/>
      <c r="Y510" s="217"/>
      <c r="Z510" s="213"/>
      <c r="AA510" s="149"/>
      <c r="AB510" s="149"/>
      <c r="AC510" s="149"/>
      <c r="AD510" s="149"/>
      <c r="AE510" s="149"/>
      <c r="AF510" s="149"/>
      <c r="AG510" s="149"/>
      <c r="AH510" s="149"/>
      <c r="AI510" s="149"/>
      <c r="AJ510" s="149"/>
      <c r="AK510" s="149"/>
      <c r="AL510" s="149"/>
      <c r="AM510" s="149"/>
      <c r="AN510" s="149"/>
      <c r="AO510" s="149"/>
      <c r="AP510" s="149"/>
      <c r="AQ510" s="149"/>
      <c r="AR510" s="149"/>
      <c r="AS510" s="149"/>
      <c r="AT510" s="149"/>
      <c r="AU510" s="149"/>
      <c r="AV510" s="149"/>
      <c r="AW510" s="149"/>
      <c r="AX510" s="149"/>
      <c r="AY510" s="149"/>
      <c r="AZ510" s="149"/>
      <c r="BA510" s="149"/>
      <c r="BB510" s="149"/>
      <c r="BC510" s="149"/>
      <c r="BD510" s="149"/>
      <c r="BE510" s="149"/>
      <c r="BF510" s="149"/>
      <c r="BG510" s="149"/>
      <c r="BH510" s="149"/>
      <c r="BI510" s="149"/>
      <c r="BJ510" s="149"/>
      <c r="BK510" s="149"/>
      <c r="BL510" s="149"/>
      <c r="BM510" s="149"/>
      <c r="BN510" s="149"/>
      <c r="BO510" s="149"/>
      <c r="BP510" s="149"/>
      <c r="BQ510" s="149"/>
      <c r="BR510" s="149"/>
      <c r="BS510" s="149"/>
      <c r="BT510" s="149"/>
      <c r="BU510" s="149"/>
      <c r="BV510" s="149"/>
    </row>
    <row r="511" spans="1:95" s="139" customFormat="1" ht="13.5" customHeight="1" x14ac:dyDescent="0.2">
      <c r="A511" s="137"/>
      <c r="B511" s="137"/>
      <c r="C511" s="137"/>
      <c r="D511" s="137"/>
      <c r="E511" s="137"/>
      <c r="F511" s="137"/>
      <c r="G511" s="120"/>
      <c r="H511" s="240"/>
      <c r="I511" s="132"/>
      <c r="J511" s="132"/>
      <c r="K511" s="132"/>
      <c r="L511" s="132"/>
      <c r="M511" s="137"/>
      <c r="N511" s="137"/>
      <c r="O511" s="137"/>
      <c r="P511" s="213"/>
      <c r="Q511" s="213"/>
      <c r="R511" s="213"/>
      <c r="S511" s="213"/>
      <c r="T511" s="213"/>
      <c r="U511" s="213"/>
      <c r="V511" s="214"/>
      <c r="W511" s="215"/>
      <c r="X511" s="216"/>
      <c r="Y511" s="217"/>
      <c r="Z511" s="213"/>
      <c r="AA511" s="149"/>
      <c r="AB511" s="149"/>
      <c r="AC511" s="149"/>
      <c r="AD511" s="149"/>
      <c r="AE511" s="149"/>
      <c r="AF511" s="149"/>
      <c r="AG511" s="149"/>
      <c r="AH511" s="149"/>
      <c r="AI511" s="149"/>
      <c r="AJ511" s="149"/>
      <c r="AK511" s="149"/>
      <c r="AL511" s="149"/>
      <c r="AM511" s="149"/>
      <c r="AN511" s="149"/>
      <c r="AO511" s="149"/>
      <c r="AP511" s="149"/>
      <c r="AQ511" s="149"/>
      <c r="AR511" s="149"/>
      <c r="AS511" s="149"/>
      <c r="AT511" s="149"/>
      <c r="AU511" s="149"/>
      <c r="AV511" s="149"/>
      <c r="AW511" s="149"/>
      <c r="AX511" s="149"/>
      <c r="AY511" s="149"/>
      <c r="AZ511" s="149"/>
      <c r="BA511" s="149"/>
      <c r="BB511" s="149"/>
      <c r="BC511" s="149"/>
      <c r="BD511" s="149"/>
      <c r="BE511" s="149"/>
      <c r="BF511" s="149"/>
      <c r="BG511" s="149"/>
      <c r="BH511" s="149"/>
      <c r="BI511" s="149"/>
      <c r="BJ511" s="149"/>
      <c r="BK511" s="149"/>
      <c r="BL511" s="149"/>
      <c r="BM511" s="149"/>
      <c r="BN511" s="149"/>
      <c r="BO511" s="149"/>
      <c r="BP511" s="149"/>
      <c r="BQ511" s="149"/>
      <c r="BR511" s="149"/>
      <c r="BS511" s="149"/>
      <c r="BT511" s="149"/>
      <c r="BU511" s="149"/>
      <c r="BV511" s="149"/>
    </row>
    <row r="512" spans="1:95" s="122" customFormat="1" ht="18" x14ac:dyDescent="0.25">
      <c r="A512" s="119"/>
      <c r="B512" s="119"/>
      <c r="C512" s="119"/>
      <c r="D512" s="119"/>
      <c r="E512" s="119"/>
      <c r="F512" s="119"/>
      <c r="G512" s="120"/>
      <c r="H512" s="137"/>
      <c r="I512" s="293"/>
      <c r="J512" s="293"/>
      <c r="K512" s="293"/>
      <c r="L512" s="293"/>
      <c r="M512" s="119"/>
      <c r="N512" s="119"/>
      <c r="O512" s="119"/>
      <c r="P512" s="213"/>
      <c r="Q512" s="213"/>
      <c r="R512" s="213"/>
      <c r="S512" s="213"/>
      <c r="T512" s="213"/>
      <c r="U512" s="213"/>
      <c r="V512" s="214"/>
      <c r="W512" s="215"/>
      <c r="X512" s="216"/>
      <c r="Y512" s="217"/>
      <c r="Z512" s="213"/>
    </row>
  </sheetData>
  <autoFilter ref="A28:CQ504" xr:uid="{00000000-0001-0000-0800-000000000000}">
    <filterColumn colId="1">
      <filters>
        <filter val="Итого прямые затраты по смете в текущих ценах"/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2_2_0278204832_15.05.2024_02_x000a_Аналог ТССЦ-101-4949 10,26/10,03=2%"/>
        <filter val="ТЦ_07.2.06.03_2_0278204832_15.05.2024_02_x000a_Аналог ТССЦ-201-0776 12578,44/12437,78=2%"/>
        <filter val="ТЦ_07.2.06.04_2_0278204832_15.05.2024_02_x000a_Аналог ТССЦ-101-6794 25,60/25,05=2%"/>
        <filter val="ТЦ_08.1.02.13_78_7804526950_15.05.2024_02_x000a_Аналог ТССЦ-101-6593 340,00/333,27=2%"/>
        <filter val="ТЦ_08.3.12.00_78_7804526950_15.05.2024_02_x000a_Аналог ТССЦ-101-2542 4813,20/4671,80=2%"/>
        <filter val="ТЦ_12.2.05.02_78_7804526950_15.05.2024_02_x000a_аналог ТССЦ-101-2901 51,49/50,41=2%"/>
        <filter val="ТЦ_14.5.01.01_78_7804526950_15.05.2024_02_x000a_аналог ТССЦ-101-2901 51,49/50,41=2%"/>
        <filter val="ТЦ_14.5.01.01_78_7804526950_15.05.2024_02_x000a_Аналог ТССЦ-113-0521 65,66/64,28=2%"/>
        <filter val="ТЦ_14.5.01.07_78_7804526950_15.05.2024_02_x000a_Аналог ТССЦ-101-2901 51,49/50,41=2%"/>
        <filter val="ТЦ_14.5.01.10_78_7804526950_15.05.2024_02_x000a_Аналог ТССЦ-101-2415 52,74/51,66=2%"/>
        <filter val="ТЦ_20.1.02.10_2_0278204832_15.05.2024_02_x000a_Аналог ТССЦ-509-0073 1283,04/1257,16=2%"/>
        <filter val="ТЦ_20.1.02.18_78_7804526950_15.05.2024_02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2_2_0278204832_15.05.2024_02_x000a_Аналог ТССЦ-509-2857 23,70/23,16=2%"/>
        <filter val="ТЦ_20.3.03.03_78_7804526950_15.05.2024_02_x000a_Аналог ТССЦ-509-4981 55,37/54,23=2%"/>
        <filter val="ТЦ_20.3.03.07_78_7804526950_15.05.2024_02_x000a_Аналог ТССЦ-509-0765 129,31/126,54=2%"/>
        <filter val="ТЦ_20.4.03.06_78_7804526950_15.05.2024_02_x000a_Аналог ТССЦ-503-0474 1223/1198,58=2%"/>
        <filter val="ТЦ_20.5.02.02_78_7806155468_15.05.2024_02_x000a_Аналог ТССЦ-503-0693 2306,87/2261,59=2%"/>
        <filter val="ТЦ_20.5.02.09_78_7804526950_15.05.2024_02_x000a_Аналог ТССЦ-111-0126 335,61/328,92=2%"/>
        <filter val="ТЦ_20.5.03.03_78_7804526950_15.05.2024_02_x000a_Аналог ТССЦ-110-0355 10225,04/10022,42=2%"/>
        <filter val="ТЦ_20.5.04.07_2_0278204832_15.05.2024_02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01.02.2024_02_x000a_Аналог ТССЦ-501-2377 178,91/175,39=2%"/>
        <filter val="ТЦ_21.1.00.00_78_7804526950_15.05.2024_02_x000a_Аналог ТССЦ-111-0126 335,61/328,92=2%"/>
        <filter val="ТЦ_21.1.06.05_2_0276132981_15.05.2024_02_x000a_Аналог ТССЦ-501-7965 29794,41/29199,32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4 22018,43/21572,51=2%"/>
        <filter val="ТЦ_21.1.06.09_2_0276132981_15.05.2024_02_x000a_Аналог ТССЦ-501-8629 32908,54/32244,30=2%"/>
        <filter val="ТЦ_21.1.06.09_2_0276132981_15.05.2024_02_x000a_Аналог ТССЦ-501-8629 39908,54/32244,30=2%"/>
        <filter val="ТЦ_21.2.03.05_78_7804526950_15.05.2024_02_x000a_Аналог ТССЦ-502-0505 17170,22/16817,89=2%"/>
        <filter val="ТЦ_22.2.02.11_78_7804526950_15.05.2024_02_x000a_Аналог ТССЦ-101-2066 10,28/10,03=2%"/>
        <filter val="ТЦ_23.5.02.02_2_0278204832_15.05.2024_02_x000a_Аналог ТССЦ-103-2014 98,60/96,47=2%"/>
        <filter val="ТЦ_24.1.02.01_2_0278204832_15.05.2024_02_x000a_Аналог ТССЦ-101-2091 64,20/62,89=2%"/>
        <filter val="ТЦ_27.2.01.08_78_7804526950_15.05.2024_02_x000a_Аналог ТССЦ-101-2091 64,20/62,89=2%"/>
        <filter val="ТЦ_62.1.02.10_78_7804526950_29.07.2024_02"/>
        <filter val="ТЦ_62.1.02.16_78_7804526950_29.07.2024_02"/>
        <filter val="ТЦ_62.1.02.22_78_7804526950_15.05.2024_02"/>
        <filter val="ТЦ_62.1.02.23_78_7804526950_29.07.2024_02"/>
        <filter val="ТЦ_62.2.01.04_78_7804526950_06.05.2024_02"/>
        <filter val="ТЦ_62.3.02.01_78_7804526950_15.05.2024_02"/>
        <filter val="ТЦ_62.3.02.01_78_7806155468_15.05.2024_02"/>
        <filter val="ТЦ_77.3.03.01_78_7804526950_15.05.2024_02"/>
      </filters>
    </filterColumn>
    <filterColumn colId="2" showButton="0"/>
    <filterColumn colId="3" showButton="0"/>
  </autoFilter>
  <mergeCells count="300">
    <mergeCell ref="A2:C2"/>
    <mergeCell ref="L2:O2"/>
    <mergeCell ref="A3:D3"/>
    <mergeCell ref="K3:O3"/>
    <mergeCell ref="A4:D4"/>
    <mergeCell ref="K4:O4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C42:E42"/>
    <mergeCell ref="C43:E43"/>
    <mergeCell ref="C47:E47"/>
    <mergeCell ref="A48:O48"/>
    <mergeCell ref="C49:E49"/>
    <mergeCell ref="C54:E54"/>
    <mergeCell ref="A29:O29"/>
    <mergeCell ref="C30:E30"/>
    <mergeCell ref="C34:E34"/>
    <mergeCell ref="C35:E35"/>
    <mergeCell ref="C36:E36"/>
    <mergeCell ref="C41:E41"/>
    <mergeCell ref="C70:E70"/>
    <mergeCell ref="C75:E75"/>
    <mergeCell ref="C80:E80"/>
    <mergeCell ref="C85:E85"/>
    <mergeCell ref="C90:E90"/>
    <mergeCell ref="C95:E95"/>
    <mergeCell ref="C55:E55"/>
    <mergeCell ref="C56:E56"/>
    <mergeCell ref="C57:E57"/>
    <mergeCell ref="A59:O59"/>
    <mergeCell ref="C60:E60"/>
    <mergeCell ref="C65:E65"/>
    <mergeCell ref="C112:E112"/>
    <mergeCell ref="C114:E114"/>
    <mergeCell ref="C116:E116"/>
    <mergeCell ref="C118:E118"/>
    <mergeCell ref="C120:E120"/>
    <mergeCell ref="C122:E122"/>
    <mergeCell ref="C100:E100"/>
    <mergeCell ref="C102:E102"/>
    <mergeCell ref="C104:E104"/>
    <mergeCell ref="C106:E106"/>
    <mergeCell ref="C108:E108"/>
    <mergeCell ref="C110:E110"/>
    <mergeCell ref="C139:E139"/>
    <mergeCell ref="C141:E141"/>
    <mergeCell ref="A143:O143"/>
    <mergeCell ref="C144:E144"/>
    <mergeCell ref="C149:E149"/>
    <mergeCell ref="A150:O150"/>
    <mergeCell ref="C124:E124"/>
    <mergeCell ref="C126:E126"/>
    <mergeCell ref="C128:E128"/>
    <mergeCell ref="C130:E130"/>
    <mergeCell ref="C135:E135"/>
    <mergeCell ref="C137:E137"/>
    <mergeCell ref="A164:O164"/>
    <mergeCell ref="C165:E165"/>
    <mergeCell ref="C169:E169"/>
    <mergeCell ref="C170:E170"/>
    <mergeCell ref="C174:E174"/>
    <mergeCell ref="C175:E175"/>
    <mergeCell ref="C151:E151"/>
    <mergeCell ref="C155:E155"/>
    <mergeCell ref="C156:E156"/>
    <mergeCell ref="C157:E157"/>
    <mergeCell ref="C158:E158"/>
    <mergeCell ref="C163:E163"/>
    <mergeCell ref="C193:E193"/>
    <mergeCell ref="C197:E197"/>
    <mergeCell ref="C198:E198"/>
    <mergeCell ref="A199:O199"/>
    <mergeCell ref="C200:E200"/>
    <mergeCell ref="C205:E205"/>
    <mergeCell ref="C179:E179"/>
    <mergeCell ref="C180:E180"/>
    <mergeCell ref="C185:E185"/>
    <mergeCell ref="C186:E186"/>
    <mergeCell ref="C187:E187"/>
    <mergeCell ref="C192:E192"/>
    <mergeCell ref="C230:E230"/>
    <mergeCell ref="C231:E231"/>
    <mergeCell ref="C232:E232"/>
    <mergeCell ref="C233:E233"/>
    <mergeCell ref="C238:E238"/>
    <mergeCell ref="A239:O239"/>
    <mergeCell ref="C209:E209"/>
    <mergeCell ref="C214:E214"/>
    <mergeCell ref="C219:E219"/>
    <mergeCell ref="C220:E220"/>
    <mergeCell ref="C225:E225"/>
    <mergeCell ref="C229:E229"/>
    <mergeCell ref="C256:E256"/>
    <mergeCell ref="C257:E257"/>
    <mergeCell ref="C258:E258"/>
    <mergeCell ref="C259:E259"/>
    <mergeCell ref="C260:E260"/>
    <mergeCell ref="C261:E261"/>
    <mergeCell ref="C240:E240"/>
    <mergeCell ref="C245:E245"/>
    <mergeCell ref="C247:E247"/>
    <mergeCell ref="C248:E248"/>
    <mergeCell ref="C249:E249"/>
    <mergeCell ref="C254:E254"/>
    <mergeCell ref="C280:E280"/>
    <mergeCell ref="C281:E281"/>
    <mergeCell ref="C282:E282"/>
    <mergeCell ref="C283:E283"/>
    <mergeCell ref="C284:E284"/>
    <mergeCell ref="C285:E285"/>
    <mergeCell ref="C262:E262"/>
    <mergeCell ref="C266:E266"/>
    <mergeCell ref="C267:E267"/>
    <mergeCell ref="C272:E272"/>
    <mergeCell ref="A274:O274"/>
    <mergeCell ref="C275:E275"/>
    <mergeCell ref="C296:E296"/>
    <mergeCell ref="C297:E297"/>
    <mergeCell ref="C298:E298"/>
    <mergeCell ref="C303:E303"/>
    <mergeCell ref="C304:E304"/>
    <mergeCell ref="C305:E305"/>
    <mergeCell ref="C286:E286"/>
    <mergeCell ref="C291:E291"/>
    <mergeCell ref="C292:E292"/>
    <mergeCell ref="C293:E293"/>
    <mergeCell ref="C294:E294"/>
    <mergeCell ref="C295:E295"/>
    <mergeCell ref="C318:E318"/>
    <mergeCell ref="C319:E319"/>
    <mergeCell ref="C320:E320"/>
    <mergeCell ref="C321:E321"/>
    <mergeCell ref="C322:E322"/>
    <mergeCell ref="C323:E323"/>
    <mergeCell ref="C306:E306"/>
    <mergeCell ref="C307:E307"/>
    <mergeCell ref="C308:E308"/>
    <mergeCell ref="C309:E309"/>
    <mergeCell ref="C314:E314"/>
    <mergeCell ref="C316:E316"/>
    <mergeCell ref="C339:E339"/>
    <mergeCell ref="C341:E341"/>
    <mergeCell ref="C343:E343"/>
    <mergeCell ref="C345:E345"/>
    <mergeCell ref="C346:E346"/>
    <mergeCell ref="C347:E347"/>
    <mergeCell ref="C324:E324"/>
    <mergeCell ref="C325:E325"/>
    <mergeCell ref="C326:E326"/>
    <mergeCell ref="C331:E331"/>
    <mergeCell ref="A333:O333"/>
    <mergeCell ref="C334:E334"/>
    <mergeCell ref="C358:E358"/>
    <mergeCell ref="C359:E359"/>
    <mergeCell ref="C360:E360"/>
    <mergeCell ref="C361:E361"/>
    <mergeCell ref="C362:E362"/>
    <mergeCell ref="C363:E363"/>
    <mergeCell ref="C348:E348"/>
    <mergeCell ref="C349:E349"/>
    <mergeCell ref="C350:E350"/>
    <mergeCell ref="C351:E351"/>
    <mergeCell ref="C352:E352"/>
    <mergeCell ref="C353:E353"/>
    <mergeCell ref="C374:E374"/>
    <mergeCell ref="C375:E375"/>
    <mergeCell ref="C376:E376"/>
    <mergeCell ref="C377:E377"/>
    <mergeCell ref="C378:E378"/>
    <mergeCell ref="C379:E379"/>
    <mergeCell ref="C364:E364"/>
    <mergeCell ref="C369:E369"/>
    <mergeCell ref="C370:E370"/>
    <mergeCell ref="C371:E371"/>
    <mergeCell ref="C372:E372"/>
    <mergeCell ref="C373:E373"/>
    <mergeCell ref="C390:E390"/>
    <mergeCell ref="C395:E395"/>
    <mergeCell ref="C396:E396"/>
    <mergeCell ref="C397:E397"/>
    <mergeCell ref="C398:E398"/>
    <mergeCell ref="C399:E399"/>
    <mergeCell ref="C380:E380"/>
    <mergeCell ref="C385:E385"/>
    <mergeCell ref="C386:E386"/>
    <mergeCell ref="C387:E387"/>
    <mergeCell ref="C388:E388"/>
    <mergeCell ref="C389:E389"/>
    <mergeCell ref="C418:E418"/>
    <mergeCell ref="C419:E419"/>
    <mergeCell ref="C420:E420"/>
    <mergeCell ref="C421:E421"/>
    <mergeCell ref="C422:E422"/>
    <mergeCell ref="C423:E423"/>
    <mergeCell ref="C400:E400"/>
    <mergeCell ref="C405:E405"/>
    <mergeCell ref="C407:E407"/>
    <mergeCell ref="C409:E409"/>
    <mergeCell ref="C414:E414"/>
    <mergeCell ref="C416:E416"/>
    <mergeCell ref="A436:K436"/>
    <mergeCell ref="A437:K437"/>
    <mergeCell ref="A438:K438"/>
    <mergeCell ref="A439:K439"/>
    <mergeCell ref="A440:K440"/>
    <mergeCell ref="C424:E424"/>
    <mergeCell ref="C425:E425"/>
    <mergeCell ref="C426:E426"/>
    <mergeCell ref="C427:E427"/>
    <mergeCell ref="C428:E428"/>
    <mergeCell ref="C433:E433"/>
    <mergeCell ref="A447:K447"/>
    <mergeCell ref="A448:K448"/>
    <mergeCell ref="A449:K449"/>
    <mergeCell ref="A450:K450"/>
    <mergeCell ref="A451:K451"/>
    <mergeCell ref="A452:K452"/>
    <mergeCell ref="A441:K441"/>
    <mergeCell ref="A442:K442"/>
    <mergeCell ref="A443:K443"/>
    <mergeCell ref="A444:K444"/>
    <mergeCell ref="A445:K445"/>
    <mergeCell ref="A446:K446"/>
    <mergeCell ref="A459:K459"/>
    <mergeCell ref="A460:K460"/>
    <mergeCell ref="A461:K461"/>
    <mergeCell ref="A462:K462"/>
    <mergeCell ref="A463:K463"/>
    <mergeCell ref="A464:K464"/>
    <mergeCell ref="A453:K453"/>
    <mergeCell ref="A454:K454"/>
    <mergeCell ref="A455:K455"/>
    <mergeCell ref="A456:K456"/>
    <mergeCell ref="A457:K457"/>
    <mergeCell ref="A458:K458"/>
    <mergeCell ref="A471:K471"/>
    <mergeCell ref="A472:K472"/>
    <mergeCell ref="A473:K473"/>
    <mergeCell ref="A474:K474"/>
    <mergeCell ref="A475:K475"/>
    <mergeCell ref="A476:K476"/>
    <mergeCell ref="A465:K465"/>
    <mergeCell ref="A466:K466"/>
    <mergeCell ref="A467:K467"/>
    <mergeCell ref="A468:K468"/>
    <mergeCell ref="A469:K469"/>
    <mergeCell ref="A470:K470"/>
    <mergeCell ref="A483:K483"/>
    <mergeCell ref="A484:K484"/>
    <mergeCell ref="A485:K485"/>
    <mergeCell ref="A486:K486"/>
    <mergeCell ref="A487:K487"/>
    <mergeCell ref="A488:K488"/>
    <mergeCell ref="A477:K477"/>
    <mergeCell ref="A478:K478"/>
    <mergeCell ref="A479:K479"/>
    <mergeCell ref="A480:K480"/>
    <mergeCell ref="A481:K481"/>
    <mergeCell ref="A482:K482"/>
    <mergeCell ref="A495:K495"/>
    <mergeCell ref="A496:K496"/>
    <mergeCell ref="A497:K497"/>
    <mergeCell ref="A498:K498"/>
    <mergeCell ref="A499:K499"/>
    <mergeCell ref="A500:K500"/>
    <mergeCell ref="A489:K489"/>
    <mergeCell ref="A490:K490"/>
    <mergeCell ref="A491:K491"/>
    <mergeCell ref="A492:K492"/>
    <mergeCell ref="A493:K493"/>
    <mergeCell ref="A494:K494"/>
    <mergeCell ref="A507:O507"/>
    <mergeCell ref="A509:O509"/>
    <mergeCell ref="A510:O510"/>
    <mergeCell ref="A501:K501"/>
    <mergeCell ref="A502:K502"/>
    <mergeCell ref="A503:K503"/>
    <mergeCell ref="A504:K504"/>
    <mergeCell ref="A505:O505"/>
    <mergeCell ref="A506:O5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2339-6023-4DD4-AD3F-530EEDAA26D9}">
  <sheetPr filterMode="1">
    <tabColor rgb="FFFFFF00"/>
    <pageSetUpPr fitToPage="1"/>
  </sheetPr>
  <dimension ref="A1:CQ695"/>
  <sheetViews>
    <sheetView topLeftCell="A15" workbookViewId="0">
      <selection activeCell="Y41" sqref="Y41"/>
    </sheetView>
  </sheetViews>
  <sheetFormatPr defaultColWidth="9.140625" defaultRowHeight="11.25" customHeight="1" outlineLevelCol="1" x14ac:dyDescent="0.2"/>
  <cols>
    <col min="1" max="1" width="9" style="213" customWidth="1"/>
    <col min="2" max="2" width="20.140625" style="213" customWidth="1"/>
    <col min="3" max="4" width="10.42578125" style="213" customWidth="1"/>
    <col min="5" max="5" width="13.28515625" style="213" customWidth="1"/>
    <col min="6" max="6" width="10.7109375" style="241" customWidth="1"/>
    <col min="7" max="7" width="10.7109375" style="139" customWidth="1"/>
    <col min="8" max="11" width="10.7109375" style="213" hidden="1" customWidth="1"/>
    <col min="12" max="12" width="12.85546875" style="213" hidden="1" customWidth="1"/>
    <col min="13" max="14" width="10.7109375" style="213" hidden="1" customWidth="1"/>
    <col min="15" max="15" width="14.42578125" style="213" hidden="1" customWidth="1"/>
    <col min="16" max="20" width="10.7109375" style="213" hidden="1" customWidth="1" outlineLevel="1"/>
    <col min="21" max="21" width="11.85546875" style="213" hidden="1" customWidth="1" collapsed="1"/>
    <col min="22" max="22" width="12.42578125" style="214" bestFit="1" customWidth="1"/>
    <col min="23" max="23" width="10.7109375" style="215" customWidth="1"/>
    <col min="24" max="24" width="12.5703125" style="216" customWidth="1"/>
    <col min="25" max="25" width="15.7109375" style="217" customWidth="1"/>
    <col min="26" max="26" width="10.7109375" style="213" customWidth="1"/>
    <col min="27" max="27" width="55.7109375" style="128" hidden="1" customWidth="1"/>
    <col min="28" max="57" width="172.5703125" style="128" hidden="1" customWidth="1"/>
    <col min="58" max="67" width="109.28515625" style="128" hidden="1" customWidth="1"/>
    <col min="68" max="68" width="172.5703125" style="128" hidden="1" customWidth="1"/>
    <col min="69" max="69" width="34.140625" style="128" hidden="1" customWidth="1"/>
    <col min="70" max="70" width="172.5703125" style="128" hidden="1" customWidth="1"/>
    <col min="71" max="74" width="127.5703125" style="128" hidden="1" customWidth="1"/>
    <col min="75" max="16384" width="9.140625" style="213"/>
  </cols>
  <sheetData>
    <row r="1" spans="1:57" s="122" customFormat="1" ht="18.75" x14ac:dyDescent="0.25">
      <c r="A1" s="119"/>
      <c r="B1" s="119"/>
      <c r="C1" s="119"/>
      <c r="D1" s="119"/>
      <c r="E1" s="119"/>
      <c r="F1" s="120"/>
      <c r="G1" s="137"/>
      <c r="H1" s="119"/>
      <c r="I1" s="119"/>
      <c r="J1" s="119"/>
      <c r="K1" s="119"/>
      <c r="L1" s="119"/>
      <c r="M1" s="119"/>
      <c r="N1" s="121"/>
      <c r="O1" s="119"/>
      <c r="V1" s="123"/>
      <c r="W1" s="124"/>
      <c r="X1" s="125"/>
      <c r="Y1" s="126"/>
    </row>
    <row r="2" spans="1:57" s="122" customFormat="1" ht="11.25" customHeight="1" x14ac:dyDescent="0.25">
      <c r="A2" s="400" t="s">
        <v>0</v>
      </c>
      <c r="B2" s="400"/>
      <c r="C2" s="400"/>
      <c r="D2" s="127"/>
      <c r="E2" s="119"/>
      <c r="F2" s="120"/>
      <c r="G2" s="137"/>
      <c r="H2" s="119"/>
      <c r="I2" s="119"/>
      <c r="J2" s="119"/>
      <c r="K2" s="119"/>
      <c r="L2" s="400" t="s">
        <v>1</v>
      </c>
      <c r="M2" s="400"/>
      <c r="N2" s="400"/>
      <c r="O2" s="400"/>
      <c r="V2" s="123"/>
      <c r="W2" s="124"/>
      <c r="X2" s="125"/>
      <c r="Y2" s="126"/>
    </row>
    <row r="3" spans="1:57" s="122" customFormat="1" ht="11.25" customHeight="1" x14ac:dyDescent="0.25">
      <c r="A3" s="401"/>
      <c r="B3" s="401"/>
      <c r="C3" s="401"/>
      <c r="D3" s="401"/>
      <c r="E3" s="119"/>
      <c r="F3" s="120"/>
      <c r="G3" s="137"/>
      <c r="H3" s="119"/>
      <c r="I3" s="119"/>
      <c r="J3" s="119"/>
      <c r="K3" s="402"/>
      <c r="L3" s="402"/>
      <c r="M3" s="402"/>
      <c r="N3" s="402"/>
      <c r="O3" s="402"/>
      <c r="V3" s="123"/>
      <c r="W3" s="124"/>
      <c r="X3" s="125"/>
      <c r="Y3" s="126"/>
    </row>
    <row r="4" spans="1:57" s="122" customFormat="1" ht="18.75" x14ac:dyDescent="0.25">
      <c r="A4" s="403"/>
      <c r="B4" s="403"/>
      <c r="C4" s="403"/>
      <c r="D4" s="403"/>
      <c r="E4" s="119"/>
      <c r="F4" s="120"/>
      <c r="G4" s="137"/>
      <c r="H4" s="119"/>
      <c r="I4" s="119"/>
      <c r="J4" s="119"/>
      <c r="K4" s="403"/>
      <c r="L4" s="403"/>
      <c r="M4" s="403"/>
      <c r="N4" s="403"/>
      <c r="O4" s="403"/>
      <c r="V4" s="123"/>
      <c r="W4" s="124"/>
      <c r="X4" s="125"/>
      <c r="Y4" s="126"/>
      <c r="AA4" s="128" t="s">
        <v>2</v>
      </c>
    </row>
    <row r="5" spans="1:57" s="122" customFormat="1" ht="11.25" customHeight="1" x14ac:dyDescent="0.25">
      <c r="A5" s="129"/>
      <c r="B5" s="130"/>
      <c r="C5" s="131"/>
      <c r="D5" s="131"/>
      <c r="E5" s="119"/>
      <c r="F5" s="120"/>
      <c r="G5" s="137"/>
      <c r="H5" s="119"/>
      <c r="I5" s="119"/>
      <c r="J5" s="119"/>
      <c r="K5" s="129"/>
      <c r="L5" s="129"/>
      <c r="M5" s="129"/>
      <c r="N5" s="129"/>
      <c r="O5" s="130"/>
      <c r="V5" s="123"/>
      <c r="W5" s="124"/>
      <c r="X5" s="125"/>
      <c r="Y5" s="126"/>
    </row>
    <row r="6" spans="1:57" s="122" customFormat="1" ht="11.25" customHeight="1" x14ac:dyDescent="0.25">
      <c r="A6" s="119" t="s">
        <v>3</v>
      </c>
      <c r="B6" s="132"/>
      <c r="C6" s="132"/>
      <c r="D6" s="132"/>
      <c r="E6" s="119"/>
      <c r="F6" s="120"/>
      <c r="G6" s="137"/>
      <c r="H6" s="119"/>
      <c r="I6" s="119"/>
      <c r="J6" s="119"/>
      <c r="K6" s="119"/>
      <c r="L6" s="119"/>
      <c r="M6" s="132"/>
      <c r="N6" s="132"/>
      <c r="O6" s="133" t="s">
        <v>3</v>
      </c>
      <c r="V6" s="123"/>
      <c r="W6" s="124"/>
      <c r="X6" s="125"/>
      <c r="Y6" s="126"/>
    </row>
    <row r="7" spans="1:57" s="122" customFormat="1" ht="11.25" customHeight="1" x14ac:dyDescent="0.25">
      <c r="A7" s="119"/>
      <c r="B7" s="119"/>
      <c r="C7" s="119"/>
      <c r="D7" s="119"/>
      <c r="E7" s="119"/>
      <c r="F7" s="120"/>
      <c r="G7" s="137"/>
      <c r="H7" s="119"/>
      <c r="I7" s="119"/>
      <c r="J7" s="121"/>
      <c r="K7" s="119"/>
      <c r="L7" s="119"/>
      <c r="M7" s="119"/>
      <c r="N7" s="119"/>
      <c r="O7" s="119"/>
      <c r="V7" s="123"/>
      <c r="W7" s="124"/>
      <c r="X7" s="125"/>
      <c r="Y7" s="126"/>
    </row>
    <row r="8" spans="1:57" s="122" customFormat="1" ht="18.75" x14ac:dyDescent="0.25">
      <c r="A8" s="397" t="s">
        <v>1260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V8" s="123"/>
      <c r="W8" s="124"/>
      <c r="X8" s="125"/>
      <c r="Y8" s="126"/>
      <c r="AB8" s="134" t="s">
        <v>1260</v>
      </c>
      <c r="AC8" s="134" t="s">
        <v>2</v>
      </c>
      <c r="AD8" s="134" t="s">
        <v>2</v>
      </c>
      <c r="AE8" s="134" t="s">
        <v>2</v>
      </c>
      <c r="AF8" s="134" t="s">
        <v>2</v>
      </c>
      <c r="AG8" s="134" t="s">
        <v>2</v>
      </c>
      <c r="AH8" s="134" t="s">
        <v>2</v>
      </c>
      <c r="AI8" s="134" t="s">
        <v>2</v>
      </c>
      <c r="AJ8" s="134" t="s">
        <v>2</v>
      </c>
      <c r="AK8" s="134" t="s">
        <v>2</v>
      </c>
      <c r="AL8" s="134" t="s">
        <v>2</v>
      </c>
      <c r="AM8" s="134" t="s">
        <v>2</v>
      </c>
      <c r="AN8" s="134" t="s">
        <v>2</v>
      </c>
      <c r="AO8" s="134" t="s">
        <v>2</v>
      </c>
      <c r="AP8" s="134" t="s">
        <v>2</v>
      </c>
    </row>
    <row r="9" spans="1:57" s="122" customFormat="1" ht="18.75" x14ac:dyDescent="0.25">
      <c r="A9" s="398" t="s">
        <v>4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V9" s="123"/>
      <c r="W9" s="124"/>
      <c r="X9" s="125"/>
      <c r="Y9" s="126"/>
    </row>
    <row r="10" spans="1:57" s="122" customFormat="1" ht="18.75" x14ac:dyDescent="0.25">
      <c r="A10" s="135"/>
      <c r="B10" s="135"/>
      <c r="C10" s="135"/>
      <c r="D10" s="135"/>
      <c r="E10" s="135"/>
      <c r="F10" s="136"/>
      <c r="G10" s="135"/>
      <c r="H10" s="135"/>
      <c r="I10" s="135"/>
      <c r="J10" s="135"/>
      <c r="K10" s="135"/>
      <c r="L10" s="135"/>
      <c r="M10" s="135"/>
      <c r="N10" s="135"/>
      <c r="O10" s="119"/>
      <c r="V10" s="123"/>
      <c r="W10" s="124"/>
      <c r="X10" s="125"/>
      <c r="Y10" s="126"/>
    </row>
    <row r="11" spans="1:57" s="122" customFormat="1" ht="28.5" customHeight="1" x14ac:dyDescent="0.25">
      <c r="A11" s="399" t="s">
        <v>2026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V11" s="123"/>
      <c r="W11" s="124"/>
      <c r="X11" s="125"/>
      <c r="Y11" s="126"/>
    </row>
    <row r="12" spans="1:57" s="122" customFormat="1" ht="21" customHeight="1" x14ac:dyDescent="0.25">
      <c r="A12" s="398" t="s">
        <v>6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V12" s="123"/>
      <c r="W12" s="124"/>
      <c r="X12" s="125"/>
      <c r="Y12" s="126"/>
    </row>
    <row r="13" spans="1:57" s="122" customFormat="1" ht="26.25" x14ac:dyDescent="0.25">
      <c r="A13" s="397" t="s">
        <v>2027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V13" s="123"/>
      <c r="W13" s="124"/>
      <c r="X13" s="125"/>
      <c r="Y13" s="126"/>
      <c r="AQ13" s="134" t="s">
        <v>2027</v>
      </c>
      <c r="AR13" s="134" t="s">
        <v>2</v>
      </c>
      <c r="AS13" s="134" t="s">
        <v>2</v>
      </c>
      <c r="AT13" s="134" t="s">
        <v>2</v>
      </c>
      <c r="AU13" s="134" t="s">
        <v>2</v>
      </c>
      <c r="AV13" s="134" t="s">
        <v>2</v>
      </c>
      <c r="AW13" s="134" t="s">
        <v>2</v>
      </c>
      <c r="AX13" s="134" t="s">
        <v>2</v>
      </c>
      <c r="AY13" s="134" t="s">
        <v>2</v>
      </c>
      <c r="AZ13" s="134" t="s">
        <v>2</v>
      </c>
      <c r="BA13" s="134" t="s">
        <v>2</v>
      </c>
      <c r="BB13" s="134" t="s">
        <v>2</v>
      </c>
      <c r="BC13" s="134" t="s">
        <v>2</v>
      </c>
      <c r="BD13" s="134" t="s">
        <v>2</v>
      </c>
      <c r="BE13" s="134" t="s">
        <v>2</v>
      </c>
    </row>
    <row r="14" spans="1:57" s="122" customFormat="1" ht="15.75" customHeight="1" x14ac:dyDescent="0.25">
      <c r="A14" s="398" t="s">
        <v>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V14" s="123"/>
      <c r="W14" s="124"/>
      <c r="X14" s="125"/>
      <c r="Y14" s="126"/>
    </row>
    <row r="15" spans="1:57" s="122" customFormat="1" ht="30.75" customHeight="1" x14ac:dyDescent="0.25">
      <c r="A15" s="119"/>
      <c r="B15" s="137" t="s">
        <v>9</v>
      </c>
      <c r="C15" s="389" t="s">
        <v>2028</v>
      </c>
      <c r="D15" s="389"/>
      <c r="E15" s="389"/>
      <c r="F15" s="389"/>
      <c r="G15" s="389"/>
      <c r="H15" s="138"/>
      <c r="I15" s="138"/>
      <c r="J15" s="138"/>
      <c r="K15" s="138"/>
      <c r="L15" s="138"/>
      <c r="M15" s="138"/>
      <c r="N15" s="138"/>
      <c r="O15" s="138"/>
      <c r="V15" s="123"/>
      <c r="W15" s="124"/>
      <c r="X15" s="125"/>
      <c r="Y15" s="126"/>
    </row>
    <row r="16" spans="1:57" s="122" customFormat="1" ht="12.75" customHeight="1" x14ac:dyDescent="0.25">
      <c r="B16" s="139" t="s">
        <v>11</v>
      </c>
      <c r="C16" s="139"/>
      <c r="D16" s="140"/>
      <c r="E16" s="141">
        <v>279857.96500000003</v>
      </c>
      <c r="F16" s="142" t="s">
        <v>12</v>
      </c>
      <c r="G16" s="302"/>
      <c r="H16" s="139"/>
      <c r="I16" s="139"/>
      <c r="J16" s="139"/>
      <c r="K16" s="139"/>
      <c r="L16" s="139"/>
      <c r="M16" s="143"/>
      <c r="N16" s="143"/>
      <c r="O16" s="139"/>
      <c r="V16" s="123"/>
      <c r="W16" s="124"/>
      <c r="X16" s="125"/>
      <c r="Y16" s="126"/>
    </row>
    <row r="17" spans="1:69" s="122" customFormat="1" ht="12.75" customHeight="1" x14ac:dyDescent="0.25">
      <c r="B17" s="139" t="s">
        <v>13</v>
      </c>
      <c r="D17" s="140"/>
      <c r="E17" s="141">
        <v>148489.76800000001</v>
      </c>
      <c r="F17" s="142" t="s">
        <v>12</v>
      </c>
      <c r="G17" s="302"/>
      <c r="H17" s="139"/>
      <c r="I17" s="139"/>
      <c r="J17" s="139"/>
      <c r="K17" s="139"/>
      <c r="L17" s="139"/>
      <c r="M17" s="143"/>
      <c r="N17" s="143"/>
      <c r="O17" s="139"/>
      <c r="V17" s="123"/>
      <c r="W17" s="124"/>
      <c r="X17" s="125"/>
      <c r="Y17" s="126"/>
    </row>
    <row r="18" spans="1:69" s="122" customFormat="1" ht="12.75" customHeight="1" x14ac:dyDescent="0.25">
      <c r="B18" s="139" t="s">
        <v>14</v>
      </c>
      <c r="D18" s="140"/>
      <c r="E18" s="141">
        <v>40890.807000000001</v>
      </c>
      <c r="F18" s="142" t="s">
        <v>12</v>
      </c>
      <c r="G18" s="302"/>
      <c r="H18" s="139"/>
      <c r="I18" s="139"/>
      <c r="J18" s="139"/>
      <c r="K18" s="139"/>
      <c r="L18" s="139"/>
      <c r="M18" s="143"/>
      <c r="N18" s="143"/>
      <c r="O18" s="139"/>
      <c r="V18" s="123"/>
      <c r="W18" s="124"/>
      <c r="X18" s="125"/>
      <c r="Y18" s="126"/>
    </row>
    <row r="19" spans="1:69" s="122" customFormat="1" ht="12.75" customHeight="1" x14ac:dyDescent="0.25">
      <c r="B19" s="139" t="s">
        <v>15</v>
      </c>
      <c r="D19" s="140"/>
      <c r="E19" s="141">
        <v>7071.8720000000003</v>
      </c>
      <c r="F19" s="142" t="s">
        <v>12</v>
      </c>
      <c r="G19" s="302"/>
      <c r="H19" s="139"/>
      <c r="I19" s="139"/>
      <c r="J19" s="139"/>
      <c r="K19" s="139"/>
      <c r="L19" s="139"/>
      <c r="M19" s="143"/>
      <c r="N19" s="143"/>
      <c r="O19" s="139"/>
      <c r="V19" s="123"/>
      <c r="W19" s="124"/>
      <c r="X19" s="125"/>
      <c r="Y19" s="126"/>
    </row>
    <row r="20" spans="1:69" s="122" customFormat="1" ht="12.75" customHeight="1" x14ac:dyDescent="0.25">
      <c r="B20" s="139" t="s">
        <v>16</v>
      </c>
      <c r="C20" s="139"/>
      <c r="D20" s="140"/>
      <c r="E20" s="141">
        <v>5115.2659999999996</v>
      </c>
      <c r="F20" s="142" t="s">
        <v>12</v>
      </c>
      <c r="G20" s="302"/>
      <c r="H20" s="139"/>
      <c r="J20" s="139"/>
      <c r="K20" s="139"/>
      <c r="L20" s="139"/>
      <c r="M20" s="144"/>
      <c r="N20" s="121"/>
      <c r="O20" s="145"/>
      <c r="V20" s="123"/>
      <c r="W20" s="124"/>
      <c r="X20" s="125"/>
      <c r="Y20" s="126"/>
    </row>
    <row r="21" spans="1:69" s="122" customFormat="1" ht="12.75" customHeight="1" x14ac:dyDescent="0.25">
      <c r="B21" s="139" t="s">
        <v>17</v>
      </c>
      <c r="C21" s="139"/>
      <c r="D21" s="146"/>
      <c r="E21" s="141">
        <v>12554.83</v>
      </c>
      <c r="F21" s="142" t="s">
        <v>18</v>
      </c>
      <c r="G21" s="302"/>
      <c r="H21" s="139"/>
      <c r="J21" s="139"/>
      <c r="K21" s="139"/>
      <c r="L21" s="139"/>
      <c r="M21" s="147"/>
      <c r="N21" s="147"/>
      <c r="O21" s="148"/>
      <c r="V21" s="123"/>
      <c r="W21" s="124"/>
      <c r="X21" s="125"/>
      <c r="Y21" s="126"/>
    </row>
    <row r="22" spans="1:69" s="122" customFormat="1" ht="18.75" x14ac:dyDescent="0.25">
      <c r="B22" s="139" t="s">
        <v>19</v>
      </c>
      <c r="C22" s="139"/>
      <c r="E22" s="144"/>
      <c r="F22" s="390" t="s">
        <v>2029</v>
      </c>
      <c r="G22" s="390"/>
      <c r="H22" s="390"/>
      <c r="I22" s="390"/>
      <c r="J22" s="390"/>
      <c r="K22" s="390"/>
      <c r="L22" s="390"/>
      <c r="M22" s="390"/>
      <c r="N22" s="390"/>
      <c r="O22" s="390"/>
      <c r="V22" s="123"/>
      <c r="W22" s="124"/>
      <c r="X22" s="125"/>
      <c r="Y22" s="126"/>
      <c r="BF22" s="149" t="s">
        <v>2029</v>
      </c>
      <c r="BG22" s="149" t="s">
        <v>2</v>
      </c>
      <c r="BH22" s="149" t="s">
        <v>2</v>
      </c>
      <c r="BI22" s="149" t="s">
        <v>2</v>
      </c>
      <c r="BJ22" s="149" t="s">
        <v>2</v>
      </c>
      <c r="BK22" s="149" t="s">
        <v>2</v>
      </c>
      <c r="BL22" s="149" t="s">
        <v>2</v>
      </c>
      <c r="BM22" s="149" t="s">
        <v>2</v>
      </c>
      <c r="BN22" s="149" t="s">
        <v>2</v>
      </c>
      <c r="BO22" s="149" t="s">
        <v>2</v>
      </c>
    </row>
    <row r="23" spans="1:69" s="122" customFormat="1" ht="12.75" customHeight="1" x14ac:dyDescent="0.25">
      <c r="A23" s="139"/>
      <c r="B23" s="139"/>
      <c r="D23" s="144"/>
      <c r="E23" s="145"/>
      <c r="F23" s="150"/>
      <c r="G23" s="151"/>
      <c r="H23" s="139"/>
      <c r="I23" s="139"/>
      <c r="J23" s="139"/>
      <c r="K23" s="139"/>
      <c r="L23" s="391"/>
      <c r="M23" s="391"/>
      <c r="N23" s="139"/>
      <c r="V23" s="123"/>
      <c r="W23" s="124"/>
      <c r="X23" s="125"/>
      <c r="Y23" s="126"/>
    </row>
    <row r="24" spans="1:69" s="122" customFormat="1" ht="18.75" x14ac:dyDescent="0.25">
      <c r="A24" s="152"/>
      <c r="F24" s="153"/>
      <c r="G24" s="302"/>
      <c r="V24" s="123"/>
      <c r="W24" s="124"/>
      <c r="X24" s="125"/>
      <c r="Y24" s="126"/>
    </row>
    <row r="25" spans="1:69" s="122" customFormat="1" ht="36" customHeight="1" x14ac:dyDescent="0.25">
      <c r="A25" s="392" t="s">
        <v>20</v>
      </c>
      <c r="B25" s="392" t="s">
        <v>21</v>
      </c>
      <c r="C25" s="392" t="s">
        <v>22</v>
      </c>
      <c r="D25" s="392"/>
      <c r="E25" s="392"/>
      <c r="F25" s="393" t="s">
        <v>23</v>
      </c>
      <c r="G25" s="410" t="s">
        <v>24</v>
      </c>
      <c r="H25" s="381" t="s">
        <v>25</v>
      </c>
      <c r="I25" s="382"/>
      <c r="J25" s="383"/>
      <c r="K25" s="384" t="s">
        <v>26</v>
      </c>
      <c r="L25" s="381" t="s">
        <v>27</v>
      </c>
      <c r="M25" s="382"/>
      <c r="N25" s="382"/>
      <c r="O25" s="383"/>
      <c r="V25" s="123"/>
      <c r="W25" s="124"/>
      <c r="X25" s="125"/>
      <c r="Y25" s="126"/>
    </row>
    <row r="26" spans="1:69" s="122" customFormat="1" ht="36.75" customHeight="1" x14ac:dyDescent="0.25">
      <c r="A26" s="392"/>
      <c r="B26" s="392"/>
      <c r="C26" s="392"/>
      <c r="D26" s="392"/>
      <c r="E26" s="392"/>
      <c r="F26" s="394"/>
      <c r="G26" s="410"/>
      <c r="H26" s="154" t="s">
        <v>28</v>
      </c>
      <c r="I26" s="154" t="s">
        <v>29</v>
      </c>
      <c r="J26" s="384" t="s">
        <v>30</v>
      </c>
      <c r="K26" s="396"/>
      <c r="L26" s="386" t="s">
        <v>28</v>
      </c>
      <c r="M26" s="386" t="s">
        <v>31</v>
      </c>
      <c r="N26" s="154" t="s">
        <v>29</v>
      </c>
      <c r="O26" s="384" t="s">
        <v>30</v>
      </c>
      <c r="V26" s="123"/>
      <c r="W26" s="124"/>
      <c r="X26" s="125"/>
      <c r="Y26" s="126"/>
    </row>
    <row r="27" spans="1:69" s="122" customFormat="1" ht="56.25" x14ac:dyDescent="0.25">
      <c r="A27" s="392"/>
      <c r="B27" s="392"/>
      <c r="C27" s="392"/>
      <c r="D27" s="392"/>
      <c r="E27" s="392"/>
      <c r="F27" s="395"/>
      <c r="G27" s="410"/>
      <c r="H27" s="154" t="s">
        <v>32</v>
      </c>
      <c r="I27" s="155" t="s">
        <v>33</v>
      </c>
      <c r="J27" s="385"/>
      <c r="K27" s="385"/>
      <c r="L27" s="387"/>
      <c r="M27" s="387"/>
      <c r="N27" s="155" t="s">
        <v>33</v>
      </c>
      <c r="O27" s="385"/>
      <c r="P27" s="156" t="s">
        <v>5722</v>
      </c>
      <c r="Q27" s="156" t="s">
        <v>5723</v>
      </c>
      <c r="R27" s="156" t="s">
        <v>5724</v>
      </c>
      <c r="S27" s="156" t="s">
        <v>5725</v>
      </c>
      <c r="T27" s="156" t="s">
        <v>5726</v>
      </c>
      <c r="U27" s="156" t="s">
        <v>5727</v>
      </c>
      <c r="V27" s="157" t="s">
        <v>5728</v>
      </c>
      <c r="W27" s="158" t="s">
        <v>5729</v>
      </c>
      <c r="X27" s="156" t="s">
        <v>5730</v>
      </c>
      <c r="Y27" s="159" t="s">
        <v>5739</v>
      </c>
    </row>
    <row r="28" spans="1:69" s="122" customFormat="1" ht="18.75" x14ac:dyDescent="0.25">
      <c r="A28" s="160">
        <v>1</v>
      </c>
      <c r="B28" s="160">
        <v>2</v>
      </c>
      <c r="C28" s="388">
        <v>3</v>
      </c>
      <c r="D28" s="388"/>
      <c r="E28" s="388"/>
      <c r="F28" s="161">
        <v>4</v>
      </c>
      <c r="G28" s="303">
        <v>5</v>
      </c>
      <c r="H28" s="162">
        <v>6</v>
      </c>
      <c r="I28" s="160">
        <v>7</v>
      </c>
      <c r="J28" s="162">
        <v>8</v>
      </c>
      <c r="K28" s="160">
        <v>9</v>
      </c>
      <c r="L28" s="162">
        <v>10</v>
      </c>
      <c r="M28" s="160">
        <v>11</v>
      </c>
      <c r="N28" s="162">
        <v>12</v>
      </c>
      <c r="O28" s="160">
        <v>13</v>
      </c>
      <c r="P28" s="163"/>
      <c r="Q28" s="163"/>
      <c r="R28" s="163"/>
      <c r="S28" s="163"/>
      <c r="T28" s="163"/>
      <c r="U28" s="163"/>
      <c r="V28" s="164"/>
      <c r="W28" s="165"/>
      <c r="X28" s="125"/>
      <c r="Y28" s="126"/>
    </row>
    <row r="29" spans="1:69" s="122" customFormat="1" ht="18.75" hidden="1" x14ac:dyDescent="0.25">
      <c r="A29" s="371" t="s">
        <v>1264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3"/>
      <c r="P29" s="163"/>
      <c r="Q29" s="163"/>
      <c r="R29" s="163"/>
      <c r="S29" s="163"/>
      <c r="T29" s="163"/>
      <c r="U29" s="163"/>
      <c r="V29" s="123"/>
      <c r="W29" s="124"/>
      <c r="X29" s="125"/>
      <c r="Y29" s="126"/>
      <c r="BP29" s="166" t="s">
        <v>1264</v>
      </c>
    </row>
    <row r="30" spans="1:69" s="122" customFormat="1" ht="67.5" hidden="1" x14ac:dyDescent="0.25">
      <c r="A30" s="167" t="s">
        <v>36</v>
      </c>
      <c r="B30" s="168" t="s">
        <v>2030</v>
      </c>
      <c r="C30" s="370" t="s">
        <v>2031</v>
      </c>
      <c r="D30" s="370"/>
      <c r="E30" s="370"/>
      <c r="F30" s="169" t="s">
        <v>437</v>
      </c>
      <c r="G30" s="304">
        <v>1</v>
      </c>
      <c r="H30" s="171" t="s">
        <v>2032</v>
      </c>
      <c r="I30" s="171" t="s">
        <v>2033</v>
      </c>
      <c r="J30" s="171">
        <v>292.14999999999998</v>
      </c>
      <c r="K30" s="172" t="s">
        <v>42</v>
      </c>
      <c r="L30" s="171">
        <v>4010</v>
      </c>
      <c r="M30" s="171">
        <v>794</v>
      </c>
      <c r="N30" s="173" t="s">
        <v>2034</v>
      </c>
      <c r="O30" s="171">
        <v>2501</v>
      </c>
      <c r="P30" s="163">
        <v>1.052</v>
      </c>
      <c r="Q30" s="163">
        <v>1.0209999999999999</v>
      </c>
      <c r="R30" s="163">
        <v>1.0349999999999999</v>
      </c>
      <c r="S30" s="163">
        <v>1.0249999999999999</v>
      </c>
      <c r="T30" s="163">
        <v>1.02</v>
      </c>
      <c r="U30" s="163">
        <v>1.03</v>
      </c>
      <c r="V30" s="123">
        <f>O30*P30*Q30*R30*S30*T30*U30</f>
        <v>2994.0343959926845</v>
      </c>
      <c r="W30" s="124">
        <v>1.2</v>
      </c>
      <c r="X30" s="125">
        <f>V30*W30</f>
        <v>3592.8412751912215</v>
      </c>
      <c r="Y30" s="126">
        <f>X30/G30</f>
        <v>3592.8412751912215</v>
      </c>
      <c r="BP30" s="166"/>
      <c r="BQ30" s="174" t="s">
        <v>2031</v>
      </c>
    </row>
    <row r="31" spans="1:69" s="122" customFormat="1" ht="18.75" hidden="1" x14ac:dyDescent="0.25">
      <c r="A31" s="181"/>
      <c r="B31" s="182"/>
      <c r="C31" s="182"/>
      <c r="D31" s="182"/>
      <c r="E31" s="183" t="s">
        <v>2035</v>
      </c>
      <c r="F31" s="184"/>
      <c r="G31" s="305"/>
      <c r="H31" s="186"/>
      <c r="I31" s="140"/>
      <c r="J31" s="140"/>
      <c r="K31" s="140"/>
      <c r="L31" s="187">
        <v>941</v>
      </c>
      <c r="M31" s="188"/>
      <c r="N31" s="188"/>
      <c r="O31" s="189"/>
      <c r="P31" s="163"/>
      <c r="Q31" s="163"/>
      <c r="R31" s="163"/>
      <c r="S31" s="163"/>
      <c r="T31" s="163"/>
      <c r="U31" s="163"/>
      <c r="V31" s="123"/>
      <c r="W31" s="124"/>
      <c r="X31" s="125"/>
      <c r="Y31" s="126"/>
      <c r="BP31" s="166"/>
      <c r="BQ31" s="174"/>
    </row>
    <row r="32" spans="1:69" s="122" customFormat="1" ht="18.75" hidden="1" x14ac:dyDescent="0.25">
      <c r="A32" s="181"/>
      <c r="B32" s="182"/>
      <c r="C32" s="182"/>
      <c r="D32" s="182"/>
      <c r="E32" s="183" t="s">
        <v>2036</v>
      </c>
      <c r="F32" s="184"/>
      <c r="G32" s="305"/>
      <c r="H32" s="186"/>
      <c r="I32" s="140"/>
      <c r="J32" s="140"/>
      <c r="K32" s="140"/>
      <c r="L32" s="187">
        <v>495</v>
      </c>
      <c r="M32" s="188"/>
      <c r="N32" s="188"/>
      <c r="O32" s="189"/>
      <c r="P32" s="163"/>
      <c r="Q32" s="163"/>
      <c r="R32" s="163"/>
      <c r="S32" s="163"/>
      <c r="T32" s="163"/>
      <c r="U32" s="163"/>
      <c r="V32" s="123"/>
      <c r="W32" s="124"/>
      <c r="X32" s="125"/>
      <c r="Y32" s="126"/>
      <c r="BP32" s="166"/>
      <c r="BQ32" s="174"/>
    </row>
    <row r="33" spans="1:69" s="122" customFormat="1" ht="18.75" hidden="1" x14ac:dyDescent="0.25">
      <c r="A33" s="181"/>
      <c r="B33" s="182"/>
      <c r="C33" s="182"/>
      <c r="D33" s="182"/>
      <c r="E33" s="183" t="s">
        <v>47</v>
      </c>
      <c r="F33" s="184"/>
      <c r="G33" s="305"/>
      <c r="H33" s="186"/>
      <c r="I33" s="140"/>
      <c r="J33" s="140"/>
      <c r="K33" s="140"/>
      <c r="L33" s="187">
        <v>5446</v>
      </c>
      <c r="M33" s="188"/>
      <c r="N33" s="188"/>
      <c r="O33" s="189"/>
      <c r="P33" s="163"/>
      <c r="Q33" s="163"/>
      <c r="R33" s="163"/>
      <c r="S33" s="163"/>
      <c r="T33" s="163"/>
      <c r="U33" s="163"/>
      <c r="V33" s="123"/>
      <c r="W33" s="124"/>
      <c r="X33" s="125"/>
      <c r="Y33" s="126"/>
      <c r="BP33" s="166"/>
      <c r="BQ33" s="174"/>
    </row>
    <row r="34" spans="1:69" s="122" customFormat="1" ht="23.25" x14ac:dyDescent="0.25">
      <c r="A34" s="190" t="s">
        <v>48</v>
      </c>
      <c r="B34" s="191" t="s">
        <v>1488</v>
      </c>
      <c r="C34" s="374" t="s">
        <v>1489</v>
      </c>
      <c r="D34" s="374"/>
      <c r="E34" s="374"/>
      <c r="F34" s="192" t="s">
        <v>51</v>
      </c>
      <c r="G34" s="306">
        <v>1</v>
      </c>
      <c r="H34" s="194">
        <v>2840000</v>
      </c>
      <c r="I34" s="194"/>
      <c r="J34" s="194"/>
      <c r="K34" s="195"/>
      <c r="L34" s="194">
        <v>2840000</v>
      </c>
      <c r="M34" s="194"/>
      <c r="N34" s="196"/>
      <c r="O34" s="194"/>
      <c r="P34" s="197"/>
      <c r="Q34" s="197"/>
      <c r="R34" s="197"/>
      <c r="S34" s="197"/>
      <c r="T34" s="197"/>
      <c r="U34" s="197">
        <v>1.03</v>
      </c>
      <c r="V34" s="198">
        <f>L34*U34</f>
        <v>2925200</v>
      </c>
      <c r="W34" s="199">
        <v>1.2</v>
      </c>
      <c r="X34" s="200">
        <f t="shared" ref="X34:X90" si="0">V34*W34</f>
        <v>3510240</v>
      </c>
      <c r="Y34" s="126">
        <f t="shared" ref="Y34:Y90" si="1">X34/G34</f>
        <v>3510240</v>
      </c>
      <c r="BP34" s="166"/>
      <c r="BQ34" s="174" t="s">
        <v>1489</v>
      </c>
    </row>
    <row r="35" spans="1:69" s="122" customFormat="1" ht="67.5" hidden="1" x14ac:dyDescent="0.25">
      <c r="A35" s="167" t="s">
        <v>63</v>
      </c>
      <c r="B35" s="168" t="s">
        <v>2037</v>
      </c>
      <c r="C35" s="370" t="s">
        <v>2038</v>
      </c>
      <c r="D35" s="370"/>
      <c r="E35" s="370"/>
      <c r="F35" s="169" t="s">
        <v>109</v>
      </c>
      <c r="G35" s="304">
        <v>8</v>
      </c>
      <c r="H35" s="171" t="s">
        <v>2039</v>
      </c>
      <c r="I35" s="171" t="s">
        <v>2040</v>
      </c>
      <c r="J35" s="171">
        <v>43.72</v>
      </c>
      <c r="K35" s="172" t="s">
        <v>42</v>
      </c>
      <c r="L35" s="171">
        <v>14386</v>
      </c>
      <c r="M35" s="171">
        <v>10637</v>
      </c>
      <c r="N35" s="173" t="s">
        <v>2041</v>
      </c>
      <c r="O35" s="171">
        <v>2995</v>
      </c>
      <c r="P35" s="163">
        <v>1.052</v>
      </c>
      <c r="Q35" s="163">
        <v>1.0209999999999999</v>
      </c>
      <c r="R35" s="163">
        <v>1.0349999999999999</v>
      </c>
      <c r="S35" s="163">
        <v>1.0249999999999999</v>
      </c>
      <c r="T35" s="163">
        <v>1.02</v>
      </c>
      <c r="U35" s="163">
        <v>1.03</v>
      </c>
      <c r="V35" s="123">
        <f t="shared" ref="V35:V90" si="2">O35*P35*Q35*R35*S35*T35*U35</f>
        <v>3585.4190387837225</v>
      </c>
      <c r="W35" s="124">
        <v>1.2</v>
      </c>
      <c r="X35" s="125">
        <f t="shared" si="0"/>
        <v>4302.5028465404666</v>
      </c>
      <c r="Y35" s="126">
        <f t="shared" si="1"/>
        <v>537.81285581755833</v>
      </c>
      <c r="BP35" s="166"/>
      <c r="BQ35" s="174" t="s">
        <v>2038</v>
      </c>
    </row>
    <row r="36" spans="1:69" s="122" customFormat="1" ht="18.75" hidden="1" x14ac:dyDescent="0.25">
      <c r="A36" s="175"/>
      <c r="B36" s="176"/>
      <c r="C36" s="177" t="s">
        <v>2042</v>
      </c>
      <c r="D36" s="178"/>
      <c r="E36" s="178"/>
      <c r="F36" s="179"/>
      <c r="G36" s="307"/>
      <c r="H36" s="178"/>
      <c r="I36" s="178"/>
      <c r="J36" s="178"/>
      <c r="K36" s="178"/>
      <c r="L36" s="178"/>
      <c r="M36" s="178"/>
      <c r="N36" s="178"/>
      <c r="O36" s="180"/>
      <c r="P36" s="163"/>
      <c r="Q36" s="163"/>
      <c r="R36" s="163"/>
      <c r="S36" s="163"/>
      <c r="T36" s="163"/>
      <c r="U36" s="163"/>
      <c r="V36" s="123"/>
      <c r="W36" s="124"/>
      <c r="X36" s="125"/>
      <c r="Y36" s="126"/>
      <c r="BP36" s="166"/>
      <c r="BQ36" s="174"/>
    </row>
    <row r="37" spans="1:69" s="122" customFormat="1" ht="18.75" hidden="1" x14ac:dyDescent="0.25">
      <c r="A37" s="181"/>
      <c r="B37" s="182"/>
      <c r="C37" s="182"/>
      <c r="D37" s="182"/>
      <c r="E37" s="183" t="s">
        <v>2043</v>
      </c>
      <c r="F37" s="184"/>
      <c r="G37" s="305"/>
      <c r="H37" s="186"/>
      <c r="I37" s="140"/>
      <c r="J37" s="140"/>
      <c r="K37" s="140"/>
      <c r="L37" s="187">
        <v>10466</v>
      </c>
      <c r="M37" s="188"/>
      <c r="N37" s="188"/>
      <c r="O37" s="189"/>
      <c r="P37" s="163"/>
      <c r="Q37" s="163"/>
      <c r="R37" s="163"/>
      <c r="S37" s="163"/>
      <c r="T37" s="163"/>
      <c r="U37" s="163"/>
      <c r="V37" s="123"/>
      <c r="W37" s="124"/>
      <c r="X37" s="125"/>
      <c r="Y37" s="126"/>
      <c r="BP37" s="166"/>
      <c r="BQ37" s="174"/>
    </row>
    <row r="38" spans="1:69" s="122" customFormat="1" ht="18.75" hidden="1" x14ac:dyDescent="0.25">
      <c r="A38" s="181"/>
      <c r="B38" s="182"/>
      <c r="C38" s="182"/>
      <c r="D38" s="182"/>
      <c r="E38" s="183" t="s">
        <v>2044</v>
      </c>
      <c r="F38" s="184"/>
      <c r="G38" s="305"/>
      <c r="H38" s="186"/>
      <c r="I38" s="140"/>
      <c r="J38" s="140"/>
      <c r="K38" s="140"/>
      <c r="L38" s="187">
        <v>5503</v>
      </c>
      <c r="M38" s="188"/>
      <c r="N38" s="188"/>
      <c r="O38" s="189"/>
      <c r="P38" s="163"/>
      <c r="Q38" s="163"/>
      <c r="R38" s="163"/>
      <c r="S38" s="163"/>
      <c r="T38" s="163"/>
      <c r="U38" s="163"/>
      <c r="V38" s="123"/>
      <c r="W38" s="124"/>
      <c r="X38" s="125"/>
      <c r="Y38" s="126"/>
      <c r="BP38" s="166"/>
      <c r="BQ38" s="174"/>
    </row>
    <row r="39" spans="1:69" s="122" customFormat="1" ht="18.75" hidden="1" x14ac:dyDescent="0.25">
      <c r="A39" s="181"/>
      <c r="B39" s="182"/>
      <c r="C39" s="182"/>
      <c r="D39" s="182"/>
      <c r="E39" s="183" t="s">
        <v>47</v>
      </c>
      <c r="F39" s="184"/>
      <c r="G39" s="305"/>
      <c r="H39" s="186"/>
      <c r="I39" s="140"/>
      <c r="J39" s="140"/>
      <c r="K39" s="140"/>
      <c r="L39" s="187">
        <v>30355</v>
      </c>
      <c r="M39" s="188"/>
      <c r="N39" s="188"/>
      <c r="O39" s="189"/>
      <c r="P39" s="163"/>
      <c r="Q39" s="163"/>
      <c r="R39" s="163"/>
      <c r="S39" s="163"/>
      <c r="T39" s="163"/>
      <c r="U39" s="163"/>
      <c r="V39" s="123"/>
      <c r="W39" s="124"/>
      <c r="X39" s="125"/>
      <c r="Y39" s="126"/>
      <c r="BP39" s="166"/>
      <c r="BQ39" s="174"/>
    </row>
    <row r="40" spans="1:69" s="122" customFormat="1" ht="45" x14ac:dyDescent="0.25">
      <c r="A40" s="190" t="s">
        <v>2045</v>
      </c>
      <c r="B40" s="191" t="s">
        <v>1490</v>
      </c>
      <c r="C40" s="374" t="s">
        <v>1491</v>
      </c>
      <c r="D40" s="374"/>
      <c r="E40" s="374"/>
      <c r="F40" s="192" t="s">
        <v>51</v>
      </c>
      <c r="G40" s="306">
        <v>4</v>
      </c>
      <c r="H40" s="194">
        <v>31316.85</v>
      </c>
      <c r="I40" s="194"/>
      <c r="J40" s="194"/>
      <c r="K40" s="195" t="s">
        <v>52</v>
      </c>
      <c r="L40" s="194">
        <v>780416</v>
      </c>
      <c r="M40" s="194"/>
      <c r="N40" s="196"/>
      <c r="O40" s="194"/>
      <c r="P40" s="197"/>
      <c r="Q40" s="197"/>
      <c r="R40" s="197"/>
      <c r="S40" s="197"/>
      <c r="T40" s="197"/>
      <c r="U40" s="197">
        <v>1.03</v>
      </c>
      <c r="V40" s="198">
        <f t="shared" ref="V40:V41" si="3">L40*U40</f>
        <v>803828.48</v>
      </c>
      <c r="W40" s="199">
        <v>1.2</v>
      </c>
      <c r="X40" s="200">
        <f t="shared" si="0"/>
        <v>964594.17599999998</v>
      </c>
      <c r="Y40" s="126">
        <f t="shared" si="1"/>
        <v>241148.54399999999</v>
      </c>
      <c r="BP40" s="166"/>
      <c r="BQ40" s="174" t="s">
        <v>1491</v>
      </c>
    </row>
    <row r="41" spans="1:69" s="122" customFormat="1" ht="45" x14ac:dyDescent="0.25">
      <c r="A41" s="190" t="s">
        <v>2046</v>
      </c>
      <c r="B41" s="191" t="s">
        <v>1490</v>
      </c>
      <c r="C41" s="374" t="s">
        <v>1492</v>
      </c>
      <c r="D41" s="374"/>
      <c r="E41" s="374"/>
      <c r="F41" s="192" t="s">
        <v>51</v>
      </c>
      <c r="G41" s="306">
        <v>4</v>
      </c>
      <c r="H41" s="194">
        <v>30456.5</v>
      </c>
      <c r="I41" s="194"/>
      <c r="J41" s="194"/>
      <c r="K41" s="195" t="s">
        <v>52</v>
      </c>
      <c r="L41" s="194">
        <v>758976</v>
      </c>
      <c r="M41" s="194"/>
      <c r="N41" s="196"/>
      <c r="O41" s="194"/>
      <c r="P41" s="197"/>
      <c r="Q41" s="197"/>
      <c r="R41" s="197"/>
      <c r="S41" s="197"/>
      <c r="T41" s="197"/>
      <c r="U41" s="197">
        <v>1.03</v>
      </c>
      <c r="V41" s="198">
        <f t="shared" si="3"/>
        <v>781745.28</v>
      </c>
      <c r="W41" s="199">
        <v>1.2</v>
      </c>
      <c r="X41" s="200">
        <f t="shared" si="0"/>
        <v>938094.33600000001</v>
      </c>
      <c r="Y41" s="126">
        <f t="shared" si="1"/>
        <v>234523.584</v>
      </c>
      <c r="BP41" s="166"/>
      <c r="BQ41" s="174" t="s">
        <v>1492</v>
      </c>
    </row>
    <row r="42" spans="1:69" s="122" customFormat="1" ht="18.75" hidden="1" x14ac:dyDescent="0.25">
      <c r="A42" s="371" t="s">
        <v>1493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3"/>
      <c r="P42" s="163"/>
      <c r="Q42" s="163"/>
      <c r="R42" s="163"/>
      <c r="S42" s="163"/>
      <c r="T42" s="163"/>
      <c r="U42" s="163"/>
      <c r="V42" s="123"/>
      <c r="W42" s="124"/>
      <c r="X42" s="125"/>
      <c r="Y42" s="126"/>
      <c r="BP42" s="166" t="s">
        <v>1493</v>
      </c>
      <c r="BQ42" s="174"/>
    </row>
    <row r="43" spans="1:69" s="122" customFormat="1" ht="67.5" hidden="1" x14ac:dyDescent="0.25">
      <c r="A43" s="167" t="s">
        <v>89</v>
      </c>
      <c r="B43" s="168" t="s">
        <v>203</v>
      </c>
      <c r="C43" s="370" t="s">
        <v>204</v>
      </c>
      <c r="D43" s="370"/>
      <c r="E43" s="370"/>
      <c r="F43" s="169" t="s">
        <v>174</v>
      </c>
      <c r="G43" s="308">
        <v>4.6399999999999997</v>
      </c>
      <c r="H43" s="171" t="s">
        <v>205</v>
      </c>
      <c r="I43" s="171" t="s">
        <v>206</v>
      </c>
      <c r="J43" s="171">
        <v>515.91999999999996</v>
      </c>
      <c r="K43" s="172" t="s">
        <v>42</v>
      </c>
      <c r="L43" s="171">
        <v>196430</v>
      </c>
      <c r="M43" s="171">
        <v>159656</v>
      </c>
      <c r="N43" s="173" t="s">
        <v>2047</v>
      </c>
      <c r="O43" s="171">
        <v>20491</v>
      </c>
      <c r="P43" s="163">
        <v>1.052</v>
      </c>
      <c r="Q43" s="163">
        <v>1.0209999999999999</v>
      </c>
      <c r="R43" s="163">
        <v>1.0349999999999999</v>
      </c>
      <c r="S43" s="163">
        <v>1.0249999999999999</v>
      </c>
      <c r="T43" s="163">
        <v>1.02</v>
      </c>
      <c r="U43" s="163">
        <v>1.03</v>
      </c>
      <c r="V43" s="123">
        <f t="shared" si="2"/>
        <v>24530.491326783733</v>
      </c>
      <c r="W43" s="124">
        <v>1.2</v>
      </c>
      <c r="X43" s="125">
        <f t="shared" si="0"/>
        <v>29436.589592140477</v>
      </c>
      <c r="Y43" s="126">
        <f t="shared" si="1"/>
        <v>6344.0925845130341</v>
      </c>
      <c r="BP43" s="166"/>
      <c r="BQ43" s="174" t="s">
        <v>204</v>
      </c>
    </row>
    <row r="44" spans="1:69" s="122" customFormat="1" ht="18.75" hidden="1" x14ac:dyDescent="0.25">
      <c r="A44" s="175"/>
      <c r="B44" s="176"/>
      <c r="C44" s="177" t="s">
        <v>2048</v>
      </c>
      <c r="D44" s="178"/>
      <c r="E44" s="178"/>
      <c r="F44" s="179"/>
      <c r="G44" s="307"/>
      <c r="H44" s="178"/>
      <c r="I44" s="178"/>
      <c r="J44" s="178"/>
      <c r="K44" s="178"/>
      <c r="L44" s="178"/>
      <c r="M44" s="178"/>
      <c r="N44" s="178"/>
      <c r="O44" s="180"/>
      <c r="P44" s="163"/>
      <c r="Q44" s="163"/>
      <c r="R44" s="163"/>
      <c r="S44" s="163"/>
      <c r="T44" s="163"/>
      <c r="U44" s="163"/>
      <c r="V44" s="123"/>
      <c r="W44" s="124"/>
      <c r="X44" s="125"/>
      <c r="Y44" s="126"/>
      <c r="BP44" s="166"/>
      <c r="BQ44" s="174"/>
    </row>
    <row r="45" spans="1:69" s="122" customFormat="1" ht="18.75" hidden="1" x14ac:dyDescent="0.25">
      <c r="A45" s="181"/>
      <c r="B45" s="182"/>
      <c r="C45" s="182"/>
      <c r="D45" s="182"/>
      <c r="E45" s="183" t="s">
        <v>2049</v>
      </c>
      <c r="F45" s="184"/>
      <c r="G45" s="305"/>
      <c r="H45" s="186"/>
      <c r="I45" s="140"/>
      <c r="J45" s="140"/>
      <c r="K45" s="140"/>
      <c r="L45" s="187">
        <v>157384</v>
      </c>
      <c r="M45" s="188"/>
      <c r="N45" s="188"/>
      <c r="O45" s="189"/>
      <c r="P45" s="163"/>
      <c r="Q45" s="163"/>
      <c r="R45" s="163"/>
      <c r="S45" s="163"/>
      <c r="T45" s="163"/>
      <c r="U45" s="163"/>
      <c r="V45" s="123"/>
      <c r="W45" s="124"/>
      <c r="X45" s="125"/>
      <c r="Y45" s="126"/>
      <c r="BP45" s="166"/>
      <c r="BQ45" s="174"/>
    </row>
    <row r="46" spans="1:69" s="122" customFormat="1" ht="18.75" hidden="1" x14ac:dyDescent="0.25">
      <c r="A46" s="181"/>
      <c r="B46" s="182"/>
      <c r="C46" s="182"/>
      <c r="D46" s="182"/>
      <c r="E46" s="183" t="s">
        <v>2050</v>
      </c>
      <c r="F46" s="184"/>
      <c r="G46" s="305"/>
      <c r="H46" s="186"/>
      <c r="I46" s="140"/>
      <c r="J46" s="140"/>
      <c r="K46" s="140"/>
      <c r="L46" s="187">
        <v>82749</v>
      </c>
      <c r="M46" s="188"/>
      <c r="N46" s="188"/>
      <c r="O46" s="189"/>
      <c r="P46" s="163"/>
      <c r="Q46" s="163"/>
      <c r="R46" s="163"/>
      <c r="S46" s="163"/>
      <c r="T46" s="163"/>
      <c r="U46" s="163"/>
      <c r="V46" s="123"/>
      <c r="W46" s="124"/>
      <c r="X46" s="125"/>
      <c r="Y46" s="126"/>
      <c r="BP46" s="166"/>
      <c r="BQ46" s="174"/>
    </row>
    <row r="47" spans="1:69" s="122" customFormat="1" ht="18.75" hidden="1" x14ac:dyDescent="0.25">
      <c r="A47" s="181"/>
      <c r="B47" s="182"/>
      <c r="C47" s="182"/>
      <c r="D47" s="182"/>
      <c r="E47" s="183" t="s">
        <v>47</v>
      </c>
      <c r="F47" s="184"/>
      <c r="G47" s="305"/>
      <c r="H47" s="186"/>
      <c r="I47" s="140"/>
      <c r="J47" s="140"/>
      <c r="K47" s="140"/>
      <c r="L47" s="187">
        <v>436563</v>
      </c>
      <c r="M47" s="188"/>
      <c r="N47" s="188"/>
      <c r="O47" s="189"/>
      <c r="P47" s="163"/>
      <c r="Q47" s="163"/>
      <c r="R47" s="163"/>
      <c r="S47" s="163"/>
      <c r="T47" s="163"/>
      <c r="U47" s="163"/>
      <c r="V47" s="123"/>
      <c r="W47" s="124"/>
      <c r="X47" s="125"/>
      <c r="Y47" s="126"/>
      <c r="BP47" s="166"/>
      <c r="BQ47" s="174"/>
    </row>
    <row r="48" spans="1:69" s="122" customFormat="1" ht="67.5" x14ac:dyDescent="0.25">
      <c r="A48" s="242" t="s">
        <v>1072</v>
      </c>
      <c r="B48" s="243" t="s">
        <v>2051</v>
      </c>
      <c r="C48" s="368" t="s">
        <v>1499</v>
      </c>
      <c r="D48" s="368"/>
      <c r="E48" s="368"/>
      <c r="F48" s="244" t="s">
        <v>437</v>
      </c>
      <c r="G48" s="319">
        <v>151</v>
      </c>
      <c r="H48" s="171">
        <v>3887.06</v>
      </c>
      <c r="I48" s="171"/>
      <c r="J48" s="171">
        <v>3887.06</v>
      </c>
      <c r="K48" s="172" t="s">
        <v>42</v>
      </c>
      <c r="L48" s="171">
        <v>5024258</v>
      </c>
      <c r="M48" s="171"/>
      <c r="N48" s="173"/>
      <c r="O48" s="171">
        <v>5024258</v>
      </c>
      <c r="P48" s="163">
        <v>1.052</v>
      </c>
      <c r="Q48" s="163">
        <v>1.0209999999999999</v>
      </c>
      <c r="R48" s="163">
        <v>1.0349999999999999</v>
      </c>
      <c r="S48" s="163">
        <v>1.0249999999999999</v>
      </c>
      <c r="T48" s="163">
        <v>1.02</v>
      </c>
      <c r="U48" s="163">
        <v>1.03</v>
      </c>
      <c r="V48" s="248">
        <f t="shared" si="2"/>
        <v>6014714.6206882903</v>
      </c>
      <c r="W48" s="249">
        <v>1.2</v>
      </c>
      <c r="X48" s="250">
        <f t="shared" si="0"/>
        <v>7217657.5448259478</v>
      </c>
      <c r="Y48" s="251">
        <f t="shared" si="1"/>
        <v>47799.056588251311</v>
      </c>
      <c r="BP48" s="166"/>
      <c r="BQ48" s="174" t="s">
        <v>1499</v>
      </c>
    </row>
    <row r="49" spans="1:69" s="122" customFormat="1" ht="68.25" x14ac:dyDescent="0.25">
      <c r="A49" s="242" t="s">
        <v>101</v>
      </c>
      <c r="B49" s="243" t="s">
        <v>2051</v>
      </c>
      <c r="C49" s="368" t="s">
        <v>1500</v>
      </c>
      <c r="D49" s="368"/>
      <c r="E49" s="368"/>
      <c r="F49" s="244" t="s">
        <v>437</v>
      </c>
      <c r="G49" s="319">
        <v>2</v>
      </c>
      <c r="H49" s="171">
        <v>6043.24</v>
      </c>
      <c r="I49" s="171"/>
      <c r="J49" s="171">
        <v>6043.24</v>
      </c>
      <c r="K49" s="172" t="s">
        <v>42</v>
      </c>
      <c r="L49" s="171">
        <v>103460</v>
      </c>
      <c r="M49" s="171"/>
      <c r="N49" s="173"/>
      <c r="O49" s="171">
        <v>103460</v>
      </c>
      <c r="P49" s="163">
        <v>1.052</v>
      </c>
      <c r="Q49" s="163">
        <v>1.0209999999999999</v>
      </c>
      <c r="R49" s="163">
        <v>1.0349999999999999</v>
      </c>
      <c r="S49" s="163">
        <v>1.0249999999999999</v>
      </c>
      <c r="T49" s="163">
        <v>1.02</v>
      </c>
      <c r="U49" s="163">
        <v>1.03</v>
      </c>
      <c r="V49" s="248">
        <f t="shared" si="2"/>
        <v>123855.57721287609</v>
      </c>
      <c r="W49" s="249">
        <v>1.2</v>
      </c>
      <c r="X49" s="250">
        <f t="shared" si="0"/>
        <v>148626.6926554513</v>
      </c>
      <c r="Y49" s="251">
        <f t="shared" si="1"/>
        <v>74313.346327725652</v>
      </c>
      <c r="BP49" s="166"/>
      <c r="BQ49" s="174" t="s">
        <v>1500</v>
      </c>
    </row>
    <row r="50" spans="1:69" s="122" customFormat="1" ht="67.5" x14ac:dyDescent="0.25">
      <c r="A50" s="242" t="s">
        <v>106</v>
      </c>
      <c r="B50" s="243" t="s">
        <v>2051</v>
      </c>
      <c r="C50" s="368" t="s">
        <v>2052</v>
      </c>
      <c r="D50" s="368"/>
      <c r="E50" s="368"/>
      <c r="F50" s="244" t="s">
        <v>437</v>
      </c>
      <c r="G50" s="319">
        <v>219</v>
      </c>
      <c r="H50" s="171">
        <v>5395.12</v>
      </c>
      <c r="I50" s="171"/>
      <c r="J50" s="171">
        <v>5395.12</v>
      </c>
      <c r="K50" s="172" t="s">
        <v>42</v>
      </c>
      <c r="L50" s="171">
        <v>10113908</v>
      </c>
      <c r="M50" s="171"/>
      <c r="N50" s="173"/>
      <c r="O50" s="171">
        <v>10113908</v>
      </c>
      <c r="P50" s="163">
        <v>1.052</v>
      </c>
      <c r="Q50" s="163">
        <v>1.0209999999999999</v>
      </c>
      <c r="R50" s="163">
        <v>1.0349999999999999</v>
      </c>
      <c r="S50" s="163">
        <v>1.0249999999999999</v>
      </c>
      <c r="T50" s="163">
        <v>1.02</v>
      </c>
      <c r="U50" s="163">
        <v>1.03</v>
      </c>
      <c r="V50" s="248">
        <f t="shared" si="2"/>
        <v>12107712.287047412</v>
      </c>
      <c r="W50" s="249">
        <v>1.2</v>
      </c>
      <c r="X50" s="250">
        <f t="shared" si="0"/>
        <v>14529254.744456895</v>
      </c>
      <c r="Y50" s="251">
        <f t="shared" si="1"/>
        <v>66343.628970122809</v>
      </c>
      <c r="BP50" s="166"/>
      <c r="BQ50" s="174" t="s">
        <v>2052</v>
      </c>
    </row>
    <row r="51" spans="1:69" s="122" customFormat="1" ht="68.25" x14ac:dyDescent="0.25">
      <c r="A51" s="242" t="s">
        <v>1082</v>
      </c>
      <c r="B51" s="243" t="s">
        <v>2051</v>
      </c>
      <c r="C51" s="368" t="s">
        <v>1501</v>
      </c>
      <c r="D51" s="368"/>
      <c r="E51" s="368"/>
      <c r="F51" s="244" t="s">
        <v>437</v>
      </c>
      <c r="G51" s="319">
        <v>4</v>
      </c>
      <c r="H51" s="171">
        <v>10552.11</v>
      </c>
      <c r="I51" s="171"/>
      <c r="J51" s="171">
        <v>10552.11</v>
      </c>
      <c r="K51" s="172" t="s">
        <v>42</v>
      </c>
      <c r="L51" s="171">
        <v>361304</v>
      </c>
      <c r="M51" s="171"/>
      <c r="N51" s="173"/>
      <c r="O51" s="171">
        <v>361304</v>
      </c>
      <c r="P51" s="163">
        <v>1.052</v>
      </c>
      <c r="Q51" s="163">
        <v>1.0209999999999999</v>
      </c>
      <c r="R51" s="163">
        <v>1.0349999999999999</v>
      </c>
      <c r="S51" s="163">
        <v>1.0249999999999999</v>
      </c>
      <c r="T51" s="163">
        <v>1.02</v>
      </c>
      <c r="U51" s="163">
        <v>1.03</v>
      </c>
      <c r="V51" s="248">
        <f t="shared" si="2"/>
        <v>432529.62951209152</v>
      </c>
      <c r="W51" s="249">
        <v>1.2</v>
      </c>
      <c r="X51" s="250">
        <f t="shared" si="0"/>
        <v>519035.55541450978</v>
      </c>
      <c r="Y51" s="251">
        <f t="shared" si="1"/>
        <v>129758.88885362745</v>
      </c>
      <c r="BP51" s="166"/>
      <c r="BQ51" s="174" t="s">
        <v>1501</v>
      </c>
    </row>
    <row r="52" spans="1:69" s="122" customFormat="1" ht="67.5" x14ac:dyDescent="0.25">
      <c r="A52" s="242" t="s">
        <v>119</v>
      </c>
      <c r="B52" s="243" t="s">
        <v>2051</v>
      </c>
      <c r="C52" s="368" t="s">
        <v>1502</v>
      </c>
      <c r="D52" s="368"/>
      <c r="E52" s="368"/>
      <c r="F52" s="244" t="s">
        <v>437</v>
      </c>
      <c r="G52" s="319">
        <v>60</v>
      </c>
      <c r="H52" s="171">
        <v>19859.810000000001</v>
      </c>
      <c r="I52" s="171"/>
      <c r="J52" s="171">
        <v>19859.810000000001</v>
      </c>
      <c r="K52" s="172" t="s">
        <v>42</v>
      </c>
      <c r="L52" s="171">
        <v>10199998</v>
      </c>
      <c r="M52" s="171"/>
      <c r="N52" s="173"/>
      <c r="O52" s="171">
        <v>10199998</v>
      </c>
      <c r="P52" s="163">
        <v>1.052</v>
      </c>
      <c r="Q52" s="163">
        <v>1.0209999999999999</v>
      </c>
      <c r="R52" s="163">
        <v>1.0349999999999999</v>
      </c>
      <c r="S52" s="163">
        <v>1.0249999999999999</v>
      </c>
      <c r="T52" s="163">
        <v>1.02</v>
      </c>
      <c r="U52" s="163">
        <v>1.03</v>
      </c>
      <c r="V52" s="248">
        <f t="shared" si="2"/>
        <v>12210773.630970249</v>
      </c>
      <c r="W52" s="249">
        <v>1.2</v>
      </c>
      <c r="X52" s="250">
        <f t="shared" si="0"/>
        <v>14652928.357164299</v>
      </c>
      <c r="Y52" s="251">
        <f t="shared" si="1"/>
        <v>244215.47261940499</v>
      </c>
      <c r="BP52" s="166"/>
      <c r="BQ52" s="174" t="s">
        <v>1502</v>
      </c>
    </row>
    <row r="53" spans="1:69" s="122" customFormat="1" ht="67.5" x14ac:dyDescent="0.25">
      <c r="A53" s="242" t="s">
        <v>1088</v>
      </c>
      <c r="B53" s="243" t="s">
        <v>2051</v>
      </c>
      <c r="C53" s="368" t="s">
        <v>1503</v>
      </c>
      <c r="D53" s="368"/>
      <c r="E53" s="368"/>
      <c r="F53" s="244" t="s">
        <v>437</v>
      </c>
      <c r="G53" s="319">
        <v>28</v>
      </c>
      <c r="H53" s="171">
        <v>8936.92</v>
      </c>
      <c r="I53" s="171"/>
      <c r="J53" s="171">
        <v>8936.92</v>
      </c>
      <c r="K53" s="172" t="s">
        <v>42</v>
      </c>
      <c r="L53" s="171">
        <v>2142001</v>
      </c>
      <c r="M53" s="171"/>
      <c r="N53" s="173"/>
      <c r="O53" s="171">
        <v>2142001</v>
      </c>
      <c r="P53" s="163">
        <v>1.052</v>
      </c>
      <c r="Q53" s="163">
        <v>1.0209999999999999</v>
      </c>
      <c r="R53" s="163">
        <v>1.0349999999999999</v>
      </c>
      <c r="S53" s="163">
        <v>1.0249999999999999</v>
      </c>
      <c r="T53" s="163">
        <v>1.02</v>
      </c>
      <c r="U53" s="163">
        <v>1.03</v>
      </c>
      <c r="V53" s="248">
        <f t="shared" si="2"/>
        <v>2564264.1624353169</v>
      </c>
      <c r="W53" s="249">
        <v>1.2</v>
      </c>
      <c r="X53" s="250">
        <f t="shared" si="0"/>
        <v>3077116.9949223804</v>
      </c>
      <c r="Y53" s="251">
        <f t="shared" si="1"/>
        <v>109897.03553294216</v>
      </c>
      <c r="BP53" s="166"/>
      <c r="BQ53" s="174" t="s">
        <v>1503</v>
      </c>
    </row>
    <row r="54" spans="1:69" s="122" customFormat="1" ht="18.75" hidden="1" x14ac:dyDescent="0.25">
      <c r="A54" s="371" t="s">
        <v>2053</v>
      </c>
      <c r="B54" s="372"/>
      <c r="C54" s="372"/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2"/>
      <c r="O54" s="373"/>
      <c r="P54" s="163"/>
      <c r="Q54" s="163"/>
      <c r="R54" s="163"/>
      <c r="S54" s="163"/>
      <c r="T54" s="163"/>
      <c r="U54" s="163"/>
      <c r="V54" s="123"/>
      <c r="W54" s="124"/>
      <c r="X54" s="125"/>
      <c r="Y54" s="126"/>
      <c r="BP54" s="166" t="s">
        <v>2053</v>
      </c>
      <c r="BQ54" s="174"/>
    </row>
    <row r="55" spans="1:69" s="122" customFormat="1" ht="67.5" hidden="1" x14ac:dyDescent="0.25">
      <c r="A55" s="167" t="s">
        <v>131</v>
      </c>
      <c r="B55" s="168" t="s">
        <v>255</v>
      </c>
      <c r="C55" s="370" t="s">
        <v>256</v>
      </c>
      <c r="D55" s="370"/>
      <c r="E55" s="370"/>
      <c r="F55" s="169" t="s">
        <v>238</v>
      </c>
      <c r="G55" s="308">
        <v>154.44999999999999</v>
      </c>
      <c r="H55" s="171" t="s">
        <v>257</v>
      </c>
      <c r="I55" s="171" t="s">
        <v>258</v>
      </c>
      <c r="J55" s="171">
        <v>57.82</v>
      </c>
      <c r="K55" s="172" t="s">
        <v>42</v>
      </c>
      <c r="L55" s="171">
        <v>1052314</v>
      </c>
      <c r="M55" s="171">
        <v>873336</v>
      </c>
      <c r="N55" s="173" t="s">
        <v>2054</v>
      </c>
      <c r="O55" s="171">
        <v>76443</v>
      </c>
      <c r="P55" s="163">
        <v>1.052</v>
      </c>
      <c r="Q55" s="163">
        <v>1.0209999999999999</v>
      </c>
      <c r="R55" s="163">
        <v>1.0349999999999999</v>
      </c>
      <c r="S55" s="163">
        <v>1.0249999999999999</v>
      </c>
      <c r="T55" s="163">
        <v>1.02</v>
      </c>
      <c r="U55" s="163">
        <v>1.03</v>
      </c>
      <c r="V55" s="123">
        <f t="shared" si="2"/>
        <v>91512.583499747634</v>
      </c>
      <c r="W55" s="124">
        <v>1.2</v>
      </c>
      <c r="X55" s="125">
        <f t="shared" si="0"/>
        <v>109815.10019969716</v>
      </c>
      <c r="Y55" s="126">
        <f t="shared" si="1"/>
        <v>711.00744706828857</v>
      </c>
      <c r="BP55" s="166"/>
      <c r="BQ55" s="174" t="s">
        <v>256</v>
      </c>
    </row>
    <row r="56" spans="1:69" s="122" customFormat="1" ht="18.75" hidden="1" x14ac:dyDescent="0.25">
      <c r="A56" s="175"/>
      <c r="B56" s="176"/>
      <c r="C56" s="177" t="s">
        <v>1506</v>
      </c>
      <c r="D56" s="178"/>
      <c r="E56" s="178"/>
      <c r="F56" s="179"/>
      <c r="G56" s="307"/>
      <c r="H56" s="178"/>
      <c r="I56" s="178"/>
      <c r="J56" s="178"/>
      <c r="K56" s="178"/>
      <c r="L56" s="178"/>
      <c r="M56" s="178"/>
      <c r="N56" s="178"/>
      <c r="O56" s="180"/>
      <c r="P56" s="163"/>
      <c r="Q56" s="163"/>
      <c r="R56" s="163"/>
      <c r="S56" s="163"/>
      <c r="T56" s="163"/>
      <c r="U56" s="163"/>
      <c r="V56" s="123"/>
      <c r="W56" s="124"/>
      <c r="X56" s="125"/>
      <c r="Y56" s="126"/>
      <c r="BP56" s="166"/>
      <c r="BQ56" s="174"/>
    </row>
    <row r="57" spans="1:69" s="122" customFormat="1" ht="18.75" hidden="1" x14ac:dyDescent="0.25">
      <c r="A57" s="181"/>
      <c r="B57" s="182"/>
      <c r="C57" s="182"/>
      <c r="D57" s="182"/>
      <c r="E57" s="183" t="s">
        <v>2055</v>
      </c>
      <c r="F57" s="184"/>
      <c r="G57" s="305"/>
      <c r="H57" s="186"/>
      <c r="I57" s="140"/>
      <c r="J57" s="140"/>
      <c r="K57" s="140"/>
      <c r="L57" s="187">
        <v>856646</v>
      </c>
      <c r="M57" s="188"/>
      <c r="N57" s="188"/>
      <c r="O57" s="189"/>
      <c r="P57" s="163"/>
      <c r="Q57" s="163"/>
      <c r="R57" s="163"/>
      <c r="S57" s="163"/>
      <c r="T57" s="163"/>
      <c r="U57" s="163"/>
      <c r="V57" s="123"/>
      <c r="W57" s="124"/>
      <c r="X57" s="125"/>
      <c r="Y57" s="126"/>
      <c r="BP57" s="166"/>
      <c r="BQ57" s="174"/>
    </row>
    <row r="58" spans="1:69" s="122" customFormat="1" ht="18.75" hidden="1" x14ac:dyDescent="0.25">
      <c r="A58" s="181"/>
      <c r="B58" s="182"/>
      <c r="C58" s="182"/>
      <c r="D58" s="182"/>
      <c r="E58" s="183" t="s">
        <v>2056</v>
      </c>
      <c r="F58" s="184"/>
      <c r="G58" s="305"/>
      <c r="H58" s="186"/>
      <c r="I58" s="140"/>
      <c r="J58" s="140"/>
      <c r="K58" s="140"/>
      <c r="L58" s="187">
        <v>450401</v>
      </c>
      <c r="M58" s="188"/>
      <c r="N58" s="188"/>
      <c r="O58" s="189"/>
      <c r="P58" s="163"/>
      <c r="Q58" s="163"/>
      <c r="R58" s="163"/>
      <c r="S58" s="163"/>
      <c r="T58" s="163"/>
      <c r="U58" s="163"/>
      <c r="V58" s="123"/>
      <c r="W58" s="124"/>
      <c r="X58" s="125"/>
      <c r="Y58" s="126"/>
      <c r="BP58" s="166"/>
      <c r="BQ58" s="174"/>
    </row>
    <row r="59" spans="1:69" s="122" customFormat="1" ht="18.75" hidden="1" x14ac:dyDescent="0.25">
      <c r="A59" s="181"/>
      <c r="B59" s="182"/>
      <c r="C59" s="182"/>
      <c r="D59" s="182"/>
      <c r="E59" s="183" t="s">
        <v>47</v>
      </c>
      <c r="F59" s="184"/>
      <c r="G59" s="305"/>
      <c r="H59" s="186"/>
      <c r="I59" s="140"/>
      <c r="J59" s="140"/>
      <c r="K59" s="140"/>
      <c r="L59" s="187">
        <v>2359361</v>
      </c>
      <c r="M59" s="188"/>
      <c r="N59" s="188"/>
      <c r="O59" s="189"/>
      <c r="P59" s="163"/>
      <c r="Q59" s="163"/>
      <c r="R59" s="163"/>
      <c r="S59" s="163"/>
      <c r="T59" s="163"/>
      <c r="U59" s="163"/>
      <c r="V59" s="123"/>
      <c r="W59" s="124"/>
      <c r="X59" s="125"/>
      <c r="Y59" s="126"/>
      <c r="BP59" s="166"/>
      <c r="BQ59" s="174"/>
    </row>
    <row r="60" spans="1:69" s="122" customFormat="1" ht="67.5" hidden="1" x14ac:dyDescent="0.25">
      <c r="A60" s="167" t="s">
        <v>1097</v>
      </c>
      <c r="B60" s="168" t="s">
        <v>246</v>
      </c>
      <c r="C60" s="370" t="s">
        <v>247</v>
      </c>
      <c r="D60" s="370"/>
      <c r="E60" s="370"/>
      <c r="F60" s="169" t="s">
        <v>238</v>
      </c>
      <c r="G60" s="308">
        <v>38.549999999999997</v>
      </c>
      <c r="H60" s="171" t="s">
        <v>248</v>
      </c>
      <c r="I60" s="171" t="s">
        <v>249</v>
      </c>
      <c r="J60" s="171">
        <v>52.81</v>
      </c>
      <c r="K60" s="172" t="s">
        <v>42</v>
      </c>
      <c r="L60" s="171">
        <v>133519</v>
      </c>
      <c r="M60" s="171">
        <v>112017</v>
      </c>
      <c r="N60" s="173" t="s">
        <v>2057</v>
      </c>
      <c r="O60" s="171">
        <v>17426</v>
      </c>
      <c r="P60" s="163">
        <v>1.052</v>
      </c>
      <c r="Q60" s="163">
        <v>1.0209999999999999</v>
      </c>
      <c r="R60" s="163">
        <v>1.0349999999999999</v>
      </c>
      <c r="S60" s="163">
        <v>1.0249999999999999</v>
      </c>
      <c r="T60" s="163">
        <v>1.02</v>
      </c>
      <c r="U60" s="163">
        <v>1.03</v>
      </c>
      <c r="V60" s="123">
        <f t="shared" si="2"/>
        <v>20861.272844689534</v>
      </c>
      <c r="W60" s="124">
        <v>1.2</v>
      </c>
      <c r="X60" s="125">
        <f t="shared" si="0"/>
        <v>25033.527413627442</v>
      </c>
      <c r="Y60" s="126">
        <f t="shared" si="1"/>
        <v>649.37814302535526</v>
      </c>
      <c r="BP60" s="166"/>
      <c r="BQ60" s="174" t="s">
        <v>247</v>
      </c>
    </row>
    <row r="61" spans="1:69" s="122" customFormat="1" ht="18.75" hidden="1" x14ac:dyDescent="0.25">
      <c r="A61" s="175"/>
      <c r="B61" s="176"/>
      <c r="C61" s="177" t="s">
        <v>2058</v>
      </c>
      <c r="D61" s="178"/>
      <c r="E61" s="178"/>
      <c r="F61" s="179"/>
      <c r="G61" s="307"/>
      <c r="H61" s="178"/>
      <c r="I61" s="178"/>
      <c r="J61" s="178"/>
      <c r="K61" s="178"/>
      <c r="L61" s="178"/>
      <c r="M61" s="178"/>
      <c r="N61" s="178"/>
      <c r="O61" s="180"/>
      <c r="P61" s="163"/>
      <c r="Q61" s="163"/>
      <c r="R61" s="163"/>
      <c r="S61" s="163"/>
      <c r="T61" s="163"/>
      <c r="U61" s="163"/>
      <c r="V61" s="123"/>
      <c r="W61" s="124"/>
      <c r="X61" s="125"/>
      <c r="Y61" s="126"/>
      <c r="BP61" s="166"/>
      <c r="BQ61" s="174"/>
    </row>
    <row r="62" spans="1:69" s="122" customFormat="1" ht="18.75" hidden="1" x14ac:dyDescent="0.25">
      <c r="A62" s="181"/>
      <c r="B62" s="182"/>
      <c r="C62" s="182"/>
      <c r="D62" s="182"/>
      <c r="E62" s="183" t="s">
        <v>2059</v>
      </c>
      <c r="F62" s="184"/>
      <c r="G62" s="305"/>
      <c r="H62" s="186"/>
      <c r="I62" s="140"/>
      <c r="J62" s="140"/>
      <c r="K62" s="140"/>
      <c r="L62" s="187">
        <v>109373</v>
      </c>
      <c r="M62" s="188"/>
      <c r="N62" s="188"/>
      <c r="O62" s="189"/>
      <c r="P62" s="163"/>
      <c r="Q62" s="163"/>
      <c r="R62" s="163"/>
      <c r="S62" s="163"/>
      <c r="T62" s="163"/>
      <c r="U62" s="163"/>
      <c r="V62" s="123"/>
      <c r="W62" s="124"/>
      <c r="X62" s="125"/>
      <c r="Y62" s="126"/>
      <c r="BP62" s="166"/>
      <c r="BQ62" s="174"/>
    </row>
    <row r="63" spans="1:69" s="122" customFormat="1" ht="18.75" hidden="1" x14ac:dyDescent="0.25">
      <c r="A63" s="181"/>
      <c r="B63" s="182"/>
      <c r="C63" s="182"/>
      <c r="D63" s="182"/>
      <c r="E63" s="183" t="s">
        <v>2060</v>
      </c>
      <c r="F63" s="184"/>
      <c r="G63" s="305"/>
      <c r="H63" s="186"/>
      <c r="I63" s="140"/>
      <c r="J63" s="140"/>
      <c r="K63" s="140"/>
      <c r="L63" s="187">
        <v>57506</v>
      </c>
      <c r="M63" s="188"/>
      <c r="N63" s="188"/>
      <c r="O63" s="189"/>
      <c r="P63" s="163"/>
      <c r="Q63" s="163"/>
      <c r="R63" s="163"/>
      <c r="S63" s="163"/>
      <c r="T63" s="163"/>
      <c r="U63" s="163"/>
      <c r="V63" s="123"/>
      <c r="W63" s="124"/>
      <c r="X63" s="125"/>
      <c r="Y63" s="126"/>
      <c r="BP63" s="166"/>
      <c r="BQ63" s="174"/>
    </row>
    <row r="64" spans="1:69" s="122" customFormat="1" ht="18.75" hidden="1" x14ac:dyDescent="0.25">
      <c r="A64" s="181"/>
      <c r="B64" s="182"/>
      <c r="C64" s="182"/>
      <c r="D64" s="182"/>
      <c r="E64" s="183" t="s">
        <v>47</v>
      </c>
      <c r="F64" s="184"/>
      <c r="G64" s="305"/>
      <c r="H64" s="186"/>
      <c r="I64" s="140"/>
      <c r="J64" s="140"/>
      <c r="K64" s="140"/>
      <c r="L64" s="187">
        <v>300398</v>
      </c>
      <c r="M64" s="188"/>
      <c r="N64" s="188"/>
      <c r="O64" s="189"/>
      <c r="P64" s="163"/>
      <c r="Q64" s="163"/>
      <c r="R64" s="163"/>
      <c r="S64" s="163"/>
      <c r="T64" s="163"/>
      <c r="U64" s="163"/>
      <c r="V64" s="123"/>
      <c r="W64" s="124"/>
      <c r="X64" s="125"/>
      <c r="Y64" s="126"/>
      <c r="BP64" s="166"/>
      <c r="BQ64" s="174"/>
    </row>
    <row r="65" spans="1:69" s="122" customFormat="1" ht="67.5" hidden="1" x14ac:dyDescent="0.25">
      <c r="A65" s="167" t="s">
        <v>142</v>
      </c>
      <c r="B65" s="168" t="s">
        <v>1513</v>
      </c>
      <c r="C65" s="370" t="s">
        <v>1514</v>
      </c>
      <c r="D65" s="370"/>
      <c r="E65" s="370"/>
      <c r="F65" s="169" t="s">
        <v>56</v>
      </c>
      <c r="G65" s="309">
        <v>0.3</v>
      </c>
      <c r="H65" s="171" t="s">
        <v>1515</v>
      </c>
      <c r="I65" s="171" t="s">
        <v>1516</v>
      </c>
      <c r="J65" s="171">
        <v>774.58</v>
      </c>
      <c r="K65" s="172" t="s">
        <v>42</v>
      </c>
      <c r="L65" s="171">
        <v>16833</v>
      </c>
      <c r="M65" s="171">
        <v>14613</v>
      </c>
      <c r="N65" s="173" t="s">
        <v>2061</v>
      </c>
      <c r="O65" s="171">
        <v>1989</v>
      </c>
      <c r="P65" s="163">
        <v>1.052</v>
      </c>
      <c r="Q65" s="163">
        <v>1.0209999999999999</v>
      </c>
      <c r="R65" s="163">
        <v>1.0349999999999999</v>
      </c>
      <c r="S65" s="163">
        <v>1.0249999999999999</v>
      </c>
      <c r="T65" s="163">
        <v>1.02</v>
      </c>
      <c r="U65" s="163">
        <v>1.03</v>
      </c>
      <c r="V65" s="123">
        <f t="shared" si="2"/>
        <v>2381.1013249218113</v>
      </c>
      <c r="W65" s="124">
        <v>1.2</v>
      </c>
      <c r="X65" s="125">
        <f t="shared" si="0"/>
        <v>2857.3215899061734</v>
      </c>
      <c r="Y65" s="126">
        <f t="shared" si="1"/>
        <v>9524.4052996872451</v>
      </c>
      <c r="BP65" s="166"/>
      <c r="BQ65" s="174" t="s">
        <v>1514</v>
      </c>
    </row>
    <row r="66" spans="1:69" s="122" customFormat="1" ht="18.75" hidden="1" x14ac:dyDescent="0.25">
      <c r="A66" s="175"/>
      <c r="B66" s="176"/>
      <c r="C66" s="177" t="s">
        <v>2062</v>
      </c>
      <c r="D66" s="178"/>
      <c r="E66" s="178"/>
      <c r="F66" s="179"/>
      <c r="G66" s="307"/>
      <c r="H66" s="178"/>
      <c r="I66" s="178"/>
      <c r="J66" s="178"/>
      <c r="K66" s="178"/>
      <c r="L66" s="178"/>
      <c r="M66" s="178"/>
      <c r="N66" s="178"/>
      <c r="O66" s="180"/>
      <c r="P66" s="163"/>
      <c r="Q66" s="163"/>
      <c r="R66" s="163"/>
      <c r="S66" s="163"/>
      <c r="T66" s="163"/>
      <c r="U66" s="163"/>
      <c r="V66" s="123"/>
      <c r="W66" s="124"/>
      <c r="X66" s="125"/>
      <c r="Y66" s="126"/>
      <c r="BP66" s="166"/>
      <c r="BQ66" s="174"/>
    </row>
    <row r="67" spans="1:69" s="122" customFormat="1" ht="18.75" hidden="1" x14ac:dyDescent="0.25">
      <c r="A67" s="181"/>
      <c r="B67" s="182"/>
      <c r="C67" s="182"/>
      <c r="D67" s="182"/>
      <c r="E67" s="183" t="s">
        <v>2063</v>
      </c>
      <c r="F67" s="184"/>
      <c r="G67" s="305"/>
      <c r="H67" s="186"/>
      <c r="I67" s="140"/>
      <c r="J67" s="140"/>
      <c r="K67" s="140"/>
      <c r="L67" s="187">
        <v>14191</v>
      </c>
      <c r="M67" s="188"/>
      <c r="N67" s="188"/>
      <c r="O67" s="189"/>
      <c r="P67" s="163"/>
      <c r="Q67" s="163"/>
      <c r="R67" s="163"/>
      <c r="S67" s="163"/>
      <c r="T67" s="163"/>
      <c r="U67" s="163"/>
      <c r="V67" s="123"/>
      <c r="W67" s="124"/>
      <c r="X67" s="125"/>
      <c r="Y67" s="126"/>
      <c r="BP67" s="166"/>
      <c r="BQ67" s="174"/>
    </row>
    <row r="68" spans="1:69" s="122" customFormat="1" ht="18.75" hidden="1" x14ac:dyDescent="0.25">
      <c r="A68" s="181"/>
      <c r="B68" s="182"/>
      <c r="C68" s="182"/>
      <c r="D68" s="182"/>
      <c r="E68" s="183" t="s">
        <v>2064</v>
      </c>
      <c r="F68" s="184"/>
      <c r="G68" s="305"/>
      <c r="H68" s="186"/>
      <c r="I68" s="140"/>
      <c r="J68" s="140"/>
      <c r="K68" s="140"/>
      <c r="L68" s="187">
        <v>7461</v>
      </c>
      <c r="M68" s="188"/>
      <c r="N68" s="188"/>
      <c r="O68" s="189"/>
      <c r="P68" s="163"/>
      <c r="Q68" s="163"/>
      <c r="R68" s="163"/>
      <c r="S68" s="163"/>
      <c r="T68" s="163"/>
      <c r="U68" s="163"/>
      <c r="V68" s="123"/>
      <c r="W68" s="124"/>
      <c r="X68" s="125"/>
      <c r="Y68" s="126"/>
      <c r="BP68" s="166"/>
      <c r="BQ68" s="174"/>
    </row>
    <row r="69" spans="1:69" s="122" customFormat="1" ht="18.75" hidden="1" x14ac:dyDescent="0.25">
      <c r="A69" s="181"/>
      <c r="B69" s="182"/>
      <c r="C69" s="182"/>
      <c r="D69" s="182"/>
      <c r="E69" s="183" t="s">
        <v>47</v>
      </c>
      <c r="F69" s="184"/>
      <c r="G69" s="305"/>
      <c r="H69" s="186"/>
      <c r="I69" s="140"/>
      <c r="J69" s="140"/>
      <c r="K69" s="140"/>
      <c r="L69" s="187">
        <v>38485</v>
      </c>
      <c r="M69" s="188"/>
      <c r="N69" s="188"/>
      <c r="O69" s="189"/>
      <c r="P69" s="163"/>
      <c r="Q69" s="163"/>
      <c r="R69" s="163"/>
      <c r="S69" s="163"/>
      <c r="T69" s="163"/>
      <c r="U69" s="163"/>
      <c r="V69" s="123"/>
      <c r="W69" s="124"/>
      <c r="X69" s="125"/>
      <c r="Y69" s="126"/>
      <c r="BP69" s="166"/>
      <c r="BQ69" s="174"/>
    </row>
    <row r="70" spans="1:69" s="122" customFormat="1" ht="67.5" hidden="1" x14ac:dyDescent="0.25">
      <c r="A70" s="167" t="s">
        <v>1103</v>
      </c>
      <c r="B70" s="168" t="s">
        <v>1521</v>
      </c>
      <c r="C70" s="370" t="s">
        <v>1522</v>
      </c>
      <c r="D70" s="370"/>
      <c r="E70" s="370"/>
      <c r="F70" s="169" t="s">
        <v>56</v>
      </c>
      <c r="G70" s="309">
        <v>0.3</v>
      </c>
      <c r="H70" s="171" t="s">
        <v>1523</v>
      </c>
      <c r="I70" s="171" t="s">
        <v>1524</v>
      </c>
      <c r="J70" s="171">
        <v>604.22</v>
      </c>
      <c r="K70" s="172" t="s">
        <v>42</v>
      </c>
      <c r="L70" s="171">
        <v>14660</v>
      </c>
      <c r="M70" s="171">
        <v>12918</v>
      </c>
      <c r="N70" s="173" t="s">
        <v>2065</v>
      </c>
      <c r="O70" s="171">
        <v>1552</v>
      </c>
      <c r="P70" s="163">
        <v>1.052</v>
      </c>
      <c r="Q70" s="163">
        <v>1.0209999999999999</v>
      </c>
      <c r="R70" s="163">
        <v>1.0349999999999999</v>
      </c>
      <c r="S70" s="163">
        <v>1.0249999999999999</v>
      </c>
      <c r="T70" s="163">
        <v>1.02</v>
      </c>
      <c r="U70" s="163">
        <v>1.03</v>
      </c>
      <c r="V70" s="123">
        <f t="shared" si="2"/>
        <v>1857.9533716835854</v>
      </c>
      <c r="W70" s="124">
        <v>1.2</v>
      </c>
      <c r="X70" s="125">
        <f t="shared" si="0"/>
        <v>2229.5440460203022</v>
      </c>
      <c r="Y70" s="126">
        <f t="shared" si="1"/>
        <v>7431.8134867343406</v>
      </c>
      <c r="BP70" s="166"/>
      <c r="BQ70" s="174" t="s">
        <v>1522</v>
      </c>
    </row>
    <row r="71" spans="1:69" s="122" customFormat="1" ht="18.75" hidden="1" x14ac:dyDescent="0.25">
      <c r="A71" s="175"/>
      <c r="B71" s="176"/>
      <c r="C71" s="177" t="s">
        <v>1326</v>
      </c>
      <c r="D71" s="178"/>
      <c r="E71" s="178"/>
      <c r="F71" s="179"/>
      <c r="G71" s="307"/>
      <c r="H71" s="178"/>
      <c r="I71" s="178"/>
      <c r="J71" s="178"/>
      <c r="K71" s="178"/>
      <c r="L71" s="178"/>
      <c r="M71" s="178"/>
      <c r="N71" s="178"/>
      <c r="O71" s="180"/>
      <c r="P71" s="163"/>
      <c r="Q71" s="163"/>
      <c r="R71" s="163"/>
      <c r="S71" s="163"/>
      <c r="T71" s="163"/>
      <c r="U71" s="163"/>
      <c r="V71" s="123"/>
      <c r="W71" s="124"/>
      <c r="X71" s="125"/>
      <c r="Y71" s="126"/>
      <c r="BP71" s="166"/>
      <c r="BQ71" s="174"/>
    </row>
    <row r="72" spans="1:69" s="122" customFormat="1" ht="18.75" hidden="1" x14ac:dyDescent="0.25">
      <c r="A72" s="181"/>
      <c r="B72" s="182"/>
      <c r="C72" s="182"/>
      <c r="D72" s="182"/>
      <c r="E72" s="183" t="s">
        <v>2066</v>
      </c>
      <c r="F72" s="184"/>
      <c r="G72" s="305"/>
      <c r="H72" s="186"/>
      <c r="I72" s="140"/>
      <c r="J72" s="140"/>
      <c r="K72" s="140"/>
      <c r="L72" s="187">
        <v>12543</v>
      </c>
      <c r="M72" s="188"/>
      <c r="N72" s="188"/>
      <c r="O72" s="189"/>
      <c r="P72" s="163"/>
      <c r="Q72" s="163"/>
      <c r="R72" s="163"/>
      <c r="S72" s="163"/>
      <c r="T72" s="163"/>
      <c r="U72" s="163"/>
      <c r="V72" s="123"/>
      <c r="W72" s="124"/>
      <c r="X72" s="125"/>
      <c r="Y72" s="126"/>
      <c r="BP72" s="166"/>
      <c r="BQ72" s="174"/>
    </row>
    <row r="73" spans="1:69" s="122" customFormat="1" ht="18.75" hidden="1" x14ac:dyDescent="0.25">
      <c r="A73" s="181"/>
      <c r="B73" s="182"/>
      <c r="C73" s="182"/>
      <c r="D73" s="182"/>
      <c r="E73" s="183" t="s">
        <v>2067</v>
      </c>
      <c r="F73" s="184"/>
      <c r="G73" s="305"/>
      <c r="H73" s="186"/>
      <c r="I73" s="140"/>
      <c r="J73" s="140"/>
      <c r="K73" s="140"/>
      <c r="L73" s="187">
        <v>6595</v>
      </c>
      <c r="M73" s="188"/>
      <c r="N73" s="188"/>
      <c r="O73" s="189"/>
      <c r="P73" s="163"/>
      <c r="Q73" s="163"/>
      <c r="R73" s="163"/>
      <c r="S73" s="163"/>
      <c r="T73" s="163"/>
      <c r="U73" s="163"/>
      <c r="V73" s="123"/>
      <c r="W73" s="124"/>
      <c r="X73" s="125"/>
      <c r="Y73" s="126"/>
      <c r="BP73" s="166"/>
      <c r="BQ73" s="174"/>
    </row>
    <row r="74" spans="1:69" s="122" customFormat="1" ht="18.75" hidden="1" x14ac:dyDescent="0.25">
      <c r="A74" s="181"/>
      <c r="B74" s="182"/>
      <c r="C74" s="182"/>
      <c r="D74" s="182"/>
      <c r="E74" s="183" t="s">
        <v>47</v>
      </c>
      <c r="F74" s="184"/>
      <c r="G74" s="305"/>
      <c r="H74" s="186"/>
      <c r="I74" s="140"/>
      <c r="J74" s="140"/>
      <c r="K74" s="140"/>
      <c r="L74" s="187">
        <v>33798</v>
      </c>
      <c r="M74" s="188"/>
      <c r="N74" s="188"/>
      <c r="O74" s="189"/>
      <c r="P74" s="163"/>
      <c r="Q74" s="163"/>
      <c r="R74" s="163"/>
      <c r="S74" s="163"/>
      <c r="T74" s="163"/>
      <c r="U74" s="163"/>
      <c r="V74" s="123"/>
      <c r="W74" s="124"/>
      <c r="X74" s="125"/>
      <c r="Y74" s="126"/>
      <c r="BP74" s="166"/>
      <c r="BQ74" s="174"/>
    </row>
    <row r="75" spans="1:69" s="122" customFormat="1" ht="67.5" hidden="1" x14ac:dyDescent="0.25">
      <c r="A75" s="167" t="s">
        <v>1105</v>
      </c>
      <c r="B75" s="168" t="s">
        <v>81</v>
      </c>
      <c r="C75" s="370" t="s">
        <v>82</v>
      </c>
      <c r="D75" s="370"/>
      <c r="E75" s="370"/>
      <c r="F75" s="169" t="s">
        <v>56</v>
      </c>
      <c r="G75" s="309">
        <v>0.4</v>
      </c>
      <c r="H75" s="171" t="s">
        <v>83</v>
      </c>
      <c r="I75" s="171" t="s">
        <v>84</v>
      </c>
      <c r="J75" s="171">
        <v>412.35</v>
      </c>
      <c r="K75" s="172" t="s">
        <v>42</v>
      </c>
      <c r="L75" s="171">
        <v>16978</v>
      </c>
      <c r="M75" s="171">
        <v>15373</v>
      </c>
      <c r="N75" s="173" t="s">
        <v>2068</v>
      </c>
      <c r="O75" s="171">
        <v>1412</v>
      </c>
      <c r="P75" s="163">
        <v>1.052</v>
      </c>
      <c r="Q75" s="163">
        <v>1.0209999999999999</v>
      </c>
      <c r="R75" s="163">
        <v>1.0349999999999999</v>
      </c>
      <c r="S75" s="163">
        <v>1.0249999999999999</v>
      </c>
      <c r="T75" s="163">
        <v>1.02</v>
      </c>
      <c r="U75" s="163">
        <v>1.03</v>
      </c>
      <c r="V75" s="123">
        <f t="shared" si="2"/>
        <v>1690.3544850626433</v>
      </c>
      <c r="W75" s="124">
        <v>1.2</v>
      </c>
      <c r="X75" s="125">
        <f t="shared" si="0"/>
        <v>2028.4253820751719</v>
      </c>
      <c r="Y75" s="126">
        <f t="shared" si="1"/>
        <v>5071.0634551879293</v>
      </c>
      <c r="BP75" s="166"/>
      <c r="BQ75" s="174" t="s">
        <v>82</v>
      </c>
    </row>
    <row r="76" spans="1:69" s="122" customFormat="1" ht="18.75" hidden="1" x14ac:dyDescent="0.25">
      <c r="A76" s="175"/>
      <c r="B76" s="176"/>
      <c r="C76" s="177" t="s">
        <v>251</v>
      </c>
      <c r="D76" s="178"/>
      <c r="E76" s="178"/>
      <c r="F76" s="179"/>
      <c r="G76" s="307"/>
      <c r="H76" s="178"/>
      <c r="I76" s="178"/>
      <c r="J76" s="178"/>
      <c r="K76" s="178"/>
      <c r="L76" s="178"/>
      <c r="M76" s="178"/>
      <c r="N76" s="178"/>
      <c r="O76" s="180"/>
      <c r="P76" s="163"/>
      <c r="Q76" s="163"/>
      <c r="R76" s="163"/>
      <c r="S76" s="163"/>
      <c r="T76" s="163"/>
      <c r="U76" s="163"/>
      <c r="V76" s="123"/>
      <c r="W76" s="124"/>
      <c r="X76" s="125"/>
      <c r="Y76" s="126"/>
      <c r="BP76" s="166"/>
      <c r="BQ76" s="174"/>
    </row>
    <row r="77" spans="1:69" s="122" customFormat="1" ht="18.75" hidden="1" x14ac:dyDescent="0.25">
      <c r="A77" s="181"/>
      <c r="B77" s="182"/>
      <c r="C77" s="182"/>
      <c r="D77" s="182"/>
      <c r="E77" s="183" t="s">
        <v>2069</v>
      </c>
      <c r="F77" s="184"/>
      <c r="G77" s="305"/>
      <c r="H77" s="186"/>
      <c r="I77" s="140"/>
      <c r="J77" s="140"/>
      <c r="K77" s="140"/>
      <c r="L77" s="187">
        <v>14922</v>
      </c>
      <c r="M77" s="188"/>
      <c r="N77" s="188"/>
      <c r="O77" s="189"/>
      <c r="P77" s="163"/>
      <c r="Q77" s="163"/>
      <c r="R77" s="163"/>
      <c r="S77" s="163"/>
      <c r="T77" s="163"/>
      <c r="U77" s="163"/>
      <c r="V77" s="123"/>
      <c r="W77" s="124"/>
      <c r="X77" s="125"/>
      <c r="Y77" s="126"/>
      <c r="BP77" s="166"/>
      <c r="BQ77" s="174"/>
    </row>
    <row r="78" spans="1:69" s="122" customFormat="1" ht="18.75" hidden="1" x14ac:dyDescent="0.25">
      <c r="A78" s="181"/>
      <c r="B78" s="182"/>
      <c r="C78" s="182"/>
      <c r="D78" s="182"/>
      <c r="E78" s="183" t="s">
        <v>2070</v>
      </c>
      <c r="F78" s="184"/>
      <c r="G78" s="305"/>
      <c r="H78" s="186"/>
      <c r="I78" s="140"/>
      <c r="J78" s="140"/>
      <c r="K78" s="140"/>
      <c r="L78" s="187">
        <v>7845</v>
      </c>
      <c r="M78" s="188"/>
      <c r="N78" s="188"/>
      <c r="O78" s="189"/>
      <c r="P78" s="163"/>
      <c r="Q78" s="163"/>
      <c r="R78" s="163"/>
      <c r="S78" s="163"/>
      <c r="T78" s="163"/>
      <c r="U78" s="163"/>
      <c r="V78" s="123"/>
      <c r="W78" s="124"/>
      <c r="X78" s="125"/>
      <c r="Y78" s="126"/>
      <c r="BP78" s="166"/>
      <c r="BQ78" s="174"/>
    </row>
    <row r="79" spans="1:69" s="122" customFormat="1" ht="18.75" hidden="1" x14ac:dyDescent="0.25">
      <c r="A79" s="181"/>
      <c r="B79" s="182"/>
      <c r="C79" s="182"/>
      <c r="D79" s="182"/>
      <c r="E79" s="183" t="s">
        <v>47</v>
      </c>
      <c r="F79" s="184"/>
      <c r="G79" s="305"/>
      <c r="H79" s="186"/>
      <c r="I79" s="140"/>
      <c r="J79" s="140"/>
      <c r="K79" s="140"/>
      <c r="L79" s="187">
        <v>39745</v>
      </c>
      <c r="M79" s="188"/>
      <c r="N79" s="188"/>
      <c r="O79" s="189"/>
      <c r="P79" s="163"/>
      <c r="Q79" s="163"/>
      <c r="R79" s="163"/>
      <c r="S79" s="163"/>
      <c r="T79" s="163"/>
      <c r="U79" s="163"/>
      <c r="V79" s="123"/>
      <c r="W79" s="124"/>
      <c r="X79" s="125"/>
      <c r="Y79" s="126"/>
      <c r="BP79" s="166"/>
      <c r="BQ79" s="174"/>
    </row>
    <row r="80" spans="1:69" s="122" customFormat="1" ht="67.5" hidden="1" x14ac:dyDescent="0.25">
      <c r="A80" s="167" t="s">
        <v>151</v>
      </c>
      <c r="B80" s="168" t="s">
        <v>1531</v>
      </c>
      <c r="C80" s="370" t="s">
        <v>1532</v>
      </c>
      <c r="D80" s="370"/>
      <c r="E80" s="370"/>
      <c r="F80" s="169" t="s">
        <v>56</v>
      </c>
      <c r="G80" s="309">
        <v>0.4</v>
      </c>
      <c r="H80" s="171" t="s">
        <v>1533</v>
      </c>
      <c r="I80" s="171" t="s">
        <v>1534</v>
      </c>
      <c r="J80" s="171">
        <v>367.19</v>
      </c>
      <c r="K80" s="172" t="s">
        <v>42</v>
      </c>
      <c r="L80" s="171">
        <v>13285</v>
      </c>
      <c r="M80" s="171">
        <v>11866</v>
      </c>
      <c r="N80" s="173" t="s">
        <v>2071</v>
      </c>
      <c r="O80" s="171">
        <v>1257</v>
      </c>
      <c r="P80" s="163">
        <v>1.052</v>
      </c>
      <c r="Q80" s="163">
        <v>1.0209999999999999</v>
      </c>
      <c r="R80" s="163">
        <v>1.0349999999999999</v>
      </c>
      <c r="S80" s="163">
        <v>1.0249999999999999</v>
      </c>
      <c r="T80" s="163">
        <v>1.02</v>
      </c>
      <c r="U80" s="163">
        <v>1.03</v>
      </c>
      <c r="V80" s="123">
        <f t="shared" si="2"/>
        <v>1504.7985748751719</v>
      </c>
      <c r="W80" s="124">
        <v>1.2</v>
      </c>
      <c r="X80" s="125">
        <f t="shared" si="0"/>
        <v>1805.7582898502062</v>
      </c>
      <c r="Y80" s="126">
        <f t="shared" si="1"/>
        <v>4514.395724625515</v>
      </c>
      <c r="BP80" s="166"/>
      <c r="BQ80" s="174" t="s">
        <v>1532</v>
      </c>
    </row>
    <row r="81" spans="1:69" s="122" customFormat="1" ht="18.75" hidden="1" x14ac:dyDescent="0.25">
      <c r="A81" s="175"/>
      <c r="B81" s="176"/>
      <c r="C81" s="177" t="s">
        <v>251</v>
      </c>
      <c r="D81" s="178"/>
      <c r="E81" s="178"/>
      <c r="F81" s="179"/>
      <c r="G81" s="307"/>
      <c r="H81" s="178"/>
      <c r="I81" s="178"/>
      <c r="J81" s="178"/>
      <c r="K81" s="178"/>
      <c r="L81" s="178"/>
      <c r="M81" s="178"/>
      <c r="N81" s="178"/>
      <c r="O81" s="180"/>
      <c r="P81" s="163"/>
      <c r="Q81" s="163"/>
      <c r="R81" s="163"/>
      <c r="S81" s="163"/>
      <c r="T81" s="163"/>
      <c r="U81" s="163"/>
      <c r="V81" s="123"/>
      <c r="W81" s="124"/>
      <c r="X81" s="125"/>
      <c r="Y81" s="126"/>
      <c r="BP81" s="166"/>
      <c r="BQ81" s="174"/>
    </row>
    <row r="82" spans="1:69" s="122" customFormat="1" ht="18.75" hidden="1" x14ac:dyDescent="0.25">
      <c r="A82" s="181"/>
      <c r="B82" s="182"/>
      <c r="C82" s="182"/>
      <c r="D82" s="182"/>
      <c r="E82" s="183" t="s">
        <v>2072</v>
      </c>
      <c r="F82" s="184"/>
      <c r="G82" s="305"/>
      <c r="H82" s="186"/>
      <c r="I82" s="140"/>
      <c r="J82" s="140"/>
      <c r="K82" s="140"/>
      <c r="L82" s="187">
        <v>11518</v>
      </c>
      <c r="M82" s="188"/>
      <c r="N82" s="188"/>
      <c r="O82" s="189"/>
      <c r="P82" s="163"/>
      <c r="Q82" s="163"/>
      <c r="R82" s="163"/>
      <c r="S82" s="163"/>
      <c r="T82" s="163"/>
      <c r="U82" s="163"/>
      <c r="V82" s="123"/>
      <c r="W82" s="124"/>
      <c r="X82" s="125"/>
      <c r="Y82" s="126"/>
      <c r="BP82" s="166"/>
      <c r="BQ82" s="174"/>
    </row>
    <row r="83" spans="1:69" s="122" customFormat="1" ht="18.75" hidden="1" x14ac:dyDescent="0.25">
      <c r="A83" s="181"/>
      <c r="B83" s="182"/>
      <c r="C83" s="182"/>
      <c r="D83" s="182"/>
      <c r="E83" s="183" t="s">
        <v>2073</v>
      </c>
      <c r="F83" s="184"/>
      <c r="G83" s="305"/>
      <c r="H83" s="186"/>
      <c r="I83" s="140"/>
      <c r="J83" s="140"/>
      <c r="K83" s="140"/>
      <c r="L83" s="187">
        <v>6056</v>
      </c>
      <c r="M83" s="188"/>
      <c r="N83" s="188"/>
      <c r="O83" s="189"/>
      <c r="P83" s="163"/>
      <c r="Q83" s="163"/>
      <c r="R83" s="163"/>
      <c r="S83" s="163"/>
      <c r="T83" s="163"/>
      <c r="U83" s="163"/>
      <c r="V83" s="123"/>
      <c r="W83" s="124"/>
      <c r="X83" s="125"/>
      <c r="Y83" s="126"/>
      <c r="BP83" s="166"/>
      <c r="BQ83" s="174"/>
    </row>
    <row r="84" spans="1:69" s="122" customFormat="1" ht="18.75" hidden="1" x14ac:dyDescent="0.25">
      <c r="A84" s="181"/>
      <c r="B84" s="182"/>
      <c r="C84" s="182"/>
      <c r="D84" s="182"/>
      <c r="E84" s="183" t="s">
        <v>47</v>
      </c>
      <c r="F84" s="184"/>
      <c r="G84" s="305"/>
      <c r="H84" s="186"/>
      <c r="I84" s="140"/>
      <c r="J84" s="140"/>
      <c r="K84" s="140"/>
      <c r="L84" s="187">
        <v>30859</v>
      </c>
      <c r="M84" s="188"/>
      <c r="N84" s="188"/>
      <c r="O84" s="189"/>
      <c r="P84" s="163"/>
      <c r="Q84" s="163"/>
      <c r="R84" s="163"/>
      <c r="S84" s="163"/>
      <c r="T84" s="163"/>
      <c r="U84" s="163"/>
      <c r="V84" s="123"/>
      <c r="W84" s="124"/>
      <c r="X84" s="125"/>
      <c r="Y84" s="126"/>
      <c r="BP84" s="166"/>
      <c r="BQ84" s="174"/>
    </row>
    <row r="85" spans="1:69" s="122" customFormat="1" ht="67.5" hidden="1" x14ac:dyDescent="0.25">
      <c r="A85" s="167" t="s">
        <v>156</v>
      </c>
      <c r="B85" s="168" t="s">
        <v>1539</v>
      </c>
      <c r="C85" s="370" t="s">
        <v>1540</v>
      </c>
      <c r="D85" s="370"/>
      <c r="E85" s="370"/>
      <c r="F85" s="169" t="s">
        <v>56</v>
      </c>
      <c r="G85" s="309">
        <v>0.3</v>
      </c>
      <c r="H85" s="171" t="s">
        <v>1541</v>
      </c>
      <c r="I85" s="171" t="s">
        <v>1542</v>
      </c>
      <c r="J85" s="171">
        <v>302.85000000000002</v>
      </c>
      <c r="K85" s="172" t="s">
        <v>42</v>
      </c>
      <c r="L85" s="171">
        <v>7704</v>
      </c>
      <c r="M85" s="171">
        <v>6810</v>
      </c>
      <c r="N85" s="173" t="s">
        <v>2074</v>
      </c>
      <c r="O85" s="171">
        <v>778</v>
      </c>
      <c r="P85" s="163">
        <v>1.052</v>
      </c>
      <c r="Q85" s="163">
        <v>1.0209999999999999</v>
      </c>
      <c r="R85" s="163">
        <v>1.0349999999999999</v>
      </c>
      <c r="S85" s="163">
        <v>1.0249999999999999</v>
      </c>
      <c r="T85" s="163">
        <v>1.02</v>
      </c>
      <c r="U85" s="163">
        <v>1.03</v>
      </c>
      <c r="V85" s="123">
        <f t="shared" si="2"/>
        <v>931.37095565066318</v>
      </c>
      <c r="W85" s="124">
        <v>1.2</v>
      </c>
      <c r="X85" s="125">
        <f t="shared" si="0"/>
        <v>1117.6451467807958</v>
      </c>
      <c r="Y85" s="126">
        <f t="shared" si="1"/>
        <v>3725.4838226026527</v>
      </c>
      <c r="BP85" s="166"/>
      <c r="BQ85" s="174" t="s">
        <v>1540</v>
      </c>
    </row>
    <row r="86" spans="1:69" s="122" customFormat="1" ht="18.75" hidden="1" x14ac:dyDescent="0.25">
      <c r="A86" s="175"/>
      <c r="B86" s="176"/>
      <c r="C86" s="177" t="s">
        <v>1326</v>
      </c>
      <c r="D86" s="178"/>
      <c r="E86" s="178"/>
      <c r="F86" s="179"/>
      <c r="G86" s="307"/>
      <c r="H86" s="178"/>
      <c r="I86" s="178"/>
      <c r="J86" s="178"/>
      <c r="K86" s="178"/>
      <c r="L86" s="178"/>
      <c r="M86" s="178"/>
      <c r="N86" s="178"/>
      <c r="O86" s="180"/>
      <c r="P86" s="163"/>
      <c r="Q86" s="163"/>
      <c r="R86" s="163"/>
      <c r="S86" s="163"/>
      <c r="T86" s="163"/>
      <c r="U86" s="163"/>
      <c r="V86" s="123"/>
      <c r="W86" s="124"/>
      <c r="X86" s="125"/>
      <c r="Y86" s="126"/>
      <c r="BP86" s="166"/>
      <c r="BQ86" s="174"/>
    </row>
    <row r="87" spans="1:69" s="122" customFormat="1" ht="18.75" hidden="1" x14ac:dyDescent="0.25">
      <c r="A87" s="181"/>
      <c r="B87" s="182"/>
      <c r="C87" s="182"/>
      <c r="D87" s="182"/>
      <c r="E87" s="183" t="s">
        <v>2075</v>
      </c>
      <c r="F87" s="184"/>
      <c r="G87" s="305"/>
      <c r="H87" s="186"/>
      <c r="I87" s="140"/>
      <c r="J87" s="140"/>
      <c r="K87" s="140"/>
      <c r="L87" s="187">
        <v>6612</v>
      </c>
      <c r="M87" s="188"/>
      <c r="N87" s="188"/>
      <c r="O87" s="189"/>
      <c r="P87" s="163"/>
      <c r="Q87" s="163"/>
      <c r="R87" s="163"/>
      <c r="S87" s="163"/>
      <c r="T87" s="163"/>
      <c r="U87" s="163"/>
      <c r="V87" s="123"/>
      <c r="W87" s="124"/>
      <c r="X87" s="125"/>
      <c r="Y87" s="126"/>
      <c r="BP87" s="166"/>
      <c r="BQ87" s="174"/>
    </row>
    <row r="88" spans="1:69" s="122" customFormat="1" ht="18.75" hidden="1" x14ac:dyDescent="0.25">
      <c r="A88" s="181"/>
      <c r="B88" s="182"/>
      <c r="C88" s="182"/>
      <c r="D88" s="182"/>
      <c r="E88" s="183" t="s">
        <v>2076</v>
      </c>
      <c r="F88" s="184"/>
      <c r="G88" s="305"/>
      <c r="H88" s="186"/>
      <c r="I88" s="140"/>
      <c r="J88" s="140"/>
      <c r="K88" s="140"/>
      <c r="L88" s="187">
        <v>3476</v>
      </c>
      <c r="M88" s="188"/>
      <c r="N88" s="188"/>
      <c r="O88" s="189"/>
      <c r="P88" s="163"/>
      <c r="Q88" s="163"/>
      <c r="R88" s="163"/>
      <c r="S88" s="163"/>
      <c r="T88" s="163"/>
      <c r="U88" s="163"/>
      <c r="V88" s="123"/>
      <c r="W88" s="124"/>
      <c r="X88" s="125"/>
      <c r="Y88" s="126"/>
      <c r="BP88" s="166"/>
      <c r="BQ88" s="174"/>
    </row>
    <row r="89" spans="1:69" s="122" customFormat="1" ht="18.75" hidden="1" x14ac:dyDescent="0.25">
      <c r="A89" s="181"/>
      <c r="B89" s="182"/>
      <c r="C89" s="182"/>
      <c r="D89" s="182"/>
      <c r="E89" s="183" t="s">
        <v>47</v>
      </c>
      <c r="F89" s="184"/>
      <c r="G89" s="305"/>
      <c r="H89" s="186"/>
      <c r="I89" s="140"/>
      <c r="J89" s="140"/>
      <c r="K89" s="140"/>
      <c r="L89" s="187">
        <v>17792</v>
      </c>
      <c r="M89" s="188"/>
      <c r="N89" s="188"/>
      <c r="O89" s="189"/>
      <c r="P89" s="163"/>
      <c r="Q89" s="163"/>
      <c r="R89" s="163"/>
      <c r="S89" s="163"/>
      <c r="T89" s="163"/>
      <c r="U89" s="163"/>
      <c r="V89" s="123"/>
      <c r="W89" s="124"/>
      <c r="X89" s="125"/>
      <c r="Y89" s="126"/>
      <c r="BP89" s="166"/>
      <c r="BQ89" s="174"/>
    </row>
    <row r="90" spans="1:69" s="122" customFormat="1" ht="67.5" hidden="1" x14ac:dyDescent="0.25">
      <c r="A90" s="167" t="s">
        <v>1127</v>
      </c>
      <c r="B90" s="168" t="s">
        <v>73</v>
      </c>
      <c r="C90" s="370" t="s">
        <v>74</v>
      </c>
      <c r="D90" s="370"/>
      <c r="E90" s="370"/>
      <c r="F90" s="169" t="s">
        <v>56</v>
      </c>
      <c r="G90" s="309">
        <v>2.7</v>
      </c>
      <c r="H90" s="171" t="s">
        <v>75</v>
      </c>
      <c r="I90" s="171" t="s">
        <v>76</v>
      </c>
      <c r="J90" s="171">
        <v>265.20999999999998</v>
      </c>
      <c r="K90" s="172" t="s">
        <v>42</v>
      </c>
      <c r="L90" s="171">
        <v>57916</v>
      </c>
      <c r="M90" s="171">
        <v>51028</v>
      </c>
      <c r="N90" s="173" t="s">
        <v>2077</v>
      </c>
      <c r="O90" s="171">
        <v>6130</v>
      </c>
      <c r="P90" s="163">
        <v>1.052</v>
      </c>
      <c r="Q90" s="163">
        <v>1.0209999999999999</v>
      </c>
      <c r="R90" s="163">
        <v>1.0349999999999999</v>
      </c>
      <c r="S90" s="163">
        <v>1.0249999999999999</v>
      </c>
      <c r="T90" s="163">
        <v>1.02</v>
      </c>
      <c r="U90" s="163">
        <v>1.03</v>
      </c>
      <c r="V90" s="123">
        <f t="shared" si="2"/>
        <v>7338.4369641883868</v>
      </c>
      <c r="W90" s="124">
        <v>1.2</v>
      </c>
      <c r="X90" s="125">
        <f t="shared" si="0"/>
        <v>8806.1243570260631</v>
      </c>
      <c r="Y90" s="126">
        <f t="shared" si="1"/>
        <v>3261.5275396392826</v>
      </c>
      <c r="BP90" s="166"/>
      <c r="BQ90" s="174" t="s">
        <v>74</v>
      </c>
    </row>
    <row r="91" spans="1:69" s="122" customFormat="1" ht="18.75" hidden="1" x14ac:dyDescent="0.25">
      <c r="A91" s="175"/>
      <c r="B91" s="176"/>
      <c r="C91" s="177" t="s">
        <v>2078</v>
      </c>
      <c r="D91" s="178"/>
      <c r="E91" s="178"/>
      <c r="F91" s="179"/>
      <c r="G91" s="307"/>
      <c r="H91" s="178"/>
      <c r="I91" s="178"/>
      <c r="J91" s="178"/>
      <c r="K91" s="178"/>
      <c r="L91" s="178"/>
      <c r="M91" s="178"/>
      <c r="N91" s="178"/>
      <c r="O91" s="180"/>
      <c r="P91" s="163"/>
      <c r="Q91" s="163"/>
      <c r="R91" s="163"/>
      <c r="S91" s="163"/>
      <c r="T91" s="163"/>
      <c r="U91" s="163"/>
      <c r="V91" s="123"/>
      <c r="W91" s="124"/>
      <c r="X91" s="125"/>
      <c r="Y91" s="126"/>
      <c r="BP91" s="166"/>
      <c r="BQ91" s="174"/>
    </row>
    <row r="92" spans="1:69" s="122" customFormat="1" ht="18.75" hidden="1" x14ac:dyDescent="0.25">
      <c r="A92" s="181"/>
      <c r="B92" s="182"/>
      <c r="C92" s="182"/>
      <c r="D92" s="182"/>
      <c r="E92" s="183" t="s">
        <v>2079</v>
      </c>
      <c r="F92" s="184"/>
      <c r="G92" s="305"/>
      <c r="H92" s="186"/>
      <c r="I92" s="140"/>
      <c r="J92" s="140"/>
      <c r="K92" s="140"/>
      <c r="L92" s="187">
        <v>49530</v>
      </c>
      <c r="M92" s="188"/>
      <c r="N92" s="188"/>
      <c r="O92" s="189"/>
      <c r="P92" s="163"/>
      <c r="Q92" s="163"/>
      <c r="R92" s="163"/>
      <c r="S92" s="163"/>
      <c r="T92" s="163"/>
      <c r="U92" s="163"/>
      <c r="V92" s="123"/>
      <c r="W92" s="124"/>
      <c r="X92" s="125"/>
      <c r="Y92" s="126"/>
      <c r="BP92" s="166"/>
      <c r="BQ92" s="174"/>
    </row>
    <row r="93" spans="1:69" s="122" customFormat="1" ht="18.75" hidden="1" x14ac:dyDescent="0.25">
      <c r="A93" s="181"/>
      <c r="B93" s="182"/>
      <c r="C93" s="182"/>
      <c r="D93" s="182"/>
      <c r="E93" s="183" t="s">
        <v>2080</v>
      </c>
      <c r="F93" s="184"/>
      <c r="G93" s="305"/>
      <c r="H93" s="186"/>
      <c r="I93" s="140"/>
      <c r="J93" s="140"/>
      <c r="K93" s="140"/>
      <c r="L93" s="187">
        <v>26042</v>
      </c>
      <c r="M93" s="188"/>
      <c r="N93" s="188"/>
      <c r="O93" s="189"/>
      <c r="P93" s="163"/>
      <c r="Q93" s="163"/>
      <c r="R93" s="163"/>
      <c r="S93" s="163"/>
      <c r="T93" s="163"/>
      <c r="U93" s="163"/>
      <c r="V93" s="123"/>
      <c r="W93" s="124"/>
      <c r="X93" s="125"/>
      <c r="Y93" s="126"/>
      <c r="BP93" s="166"/>
      <c r="BQ93" s="174"/>
    </row>
    <row r="94" spans="1:69" s="122" customFormat="1" ht="18.75" hidden="1" x14ac:dyDescent="0.25">
      <c r="A94" s="181"/>
      <c r="B94" s="182"/>
      <c r="C94" s="182"/>
      <c r="D94" s="182"/>
      <c r="E94" s="183" t="s">
        <v>47</v>
      </c>
      <c r="F94" s="184"/>
      <c r="G94" s="305"/>
      <c r="H94" s="186"/>
      <c r="I94" s="140"/>
      <c r="J94" s="140"/>
      <c r="K94" s="140"/>
      <c r="L94" s="187">
        <v>133488</v>
      </c>
      <c r="M94" s="188"/>
      <c r="N94" s="188"/>
      <c r="O94" s="189"/>
      <c r="P94" s="163"/>
      <c r="Q94" s="163"/>
      <c r="R94" s="163"/>
      <c r="S94" s="163"/>
      <c r="T94" s="163"/>
      <c r="U94" s="163"/>
      <c r="V94" s="123"/>
      <c r="W94" s="124"/>
      <c r="X94" s="125"/>
      <c r="Y94" s="126"/>
      <c r="BP94" s="166"/>
      <c r="BQ94" s="174"/>
    </row>
    <row r="95" spans="1:69" s="122" customFormat="1" ht="67.5" hidden="1" x14ac:dyDescent="0.25">
      <c r="A95" s="167" t="s">
        <v>1137</v>
      </c>
      <c r="B95" s="168" t="s">
        <v>64</v>
      </c>
      <c r="C95" s="370" t="s">
        <v>65</v>
      </c>
      <c r="D95" s="370"/>
      <c r="E95" s="370"/>
      <c r="F95" s="169" t="s">
        <v>56</v>
      </c>
      <c r="G95" s="309">
        <v>0.6</v>
      </c>
      <c r="H95" s="171" t="s">
        <v>66</v>
      </c>
      <c r="I95" s="171" t="s">
        <v>67</v>
      </c>
      <c r="J95" s="171">
        <v>161.83000000000001</v>
      </c>
      <c r="K95" s="172" t="s">
        <v>42</v>
      </c>
      <c r="L95" s="171">
        <v>11101</v>
      </c>
      <c r="M95" s="171">
        <v>10141</v>
      </c>
      <c r="N95" s="173" t="s">
        <v>2081</v>
      </c>
      <c r="O95" s="171">
        <v>831</v>
      </c>
      <c r="P95" s="163">
        <v>1.052</v>
      </c>
      <c r="Q95" s="163">
        <v>1.0209999999999999</v>
      </c>
      <c r="R95" s="163">
        <v>1.0349999999999999</v>
      </c>
      <c r="S95" s="163">
        <v>1.0249999999999999</v>
      </c>
      <c r="T95" s="163">
        <v>1.02</v>
      </c>
      <c r="U95" s="163">
        <v>1.03</v>
      </c>
      <c r="V95" s="123">
        <f t="shared" ref="V95:V155" si="4">O95*P95*Q95*R95*S95*T95*U95</f>
        <v>994.81910558573406</v>
      </c>
      <c r="W95" s="124">
        <v>1.2</v>
      </c>
      <c r="X95" s="125">
        <f t="shared" ref="X95:X155" si="5">V95*W95</f>
        <v>1193.7829267028808</v>
      </c>
      <c r="Y95" s="126">
        <f t="shared" ref="Y95:Y155" si="6">X95/G95</f>
        <v>1989.6382111714681</v>
      </c>
      <c r="BP95" s="166"/>
      <c r="BQ95" s="174" t="s">
        <v>65</v>
      </c>
    </row>
    <row r="96" spans="1:69" s="122" customFormat="1" ht="18.75" hidden="1" x14ac:dyDescent="0.25">
      <c r="A96" s="175"/>
      <c r="B96" s="176"/>
      <c r="C96" s="177" t="s">
        <v>1303</v>
      </c>
      <c r="D96" s="178"/>
      <c r="E96" s="178"/>
      <c r="F96" s="179"/>
      <c r="G96" s="307"/>
      <c r="H96" s="178"/>
      <c r="I96" s="178"/>
      <c r="J96" s="178"/>
      <c r="K96" s="178"/>
      <c r="L96" s="178"/>
      <c r="M96" s="178"/>
      <c r="N96" s="178"/>
      <c r="O96" s="180"/>
      <c r="P96" s="163"/>
      <c r="Q96" s="163"/>
      <c r="R96" s="163"/>
      <c r="S96" s="163"/>
      <c r="T96" s="163"/>
      <c r="U96" s="163"/>
      <c r="V96" s="123"/>
      <c r="W96" s="124"/>
      <c r="X96" s="125"/>
      <c r="Y96" s="126"/>
      <c r="BP96" s="166"/>
      <c r="BQ96" s="174"/>
    </row>
    <row r="97" spans="1:69" s="122" customFormat="1" ht="18.75" hidden="1" x14ac:dyDescent="0.25">
      <c r="A97" s="181"/>
      <c r="B97" s="182"/>
      <c r="C97" s="182"/>
      <c r="D97" s="182"/>
      <c r="E97" s="183" t="s">
        <v>2082</v>
      </c>
      <c r="F97" s="184"/>
      <c r="G97" s="305"/>
      <c r="H97" s="186"/>
      <c r="I97" s="140"/>
      <c r="J97" s="140"/>
      <c r="K97" s="140"/>
      <c r="L97" s="187">
        <v>9841</v>
      </c>
      <c r="M97" s="188"/>
      <c r="N97" s="188"/>
      <c r="O97" s="189"/>
      <c r="P97" s="163"/>
      <c r="Q97" s="163"/>
      <c r="R97" s="163"/>
      <c r="S97" s="163"/>
      <c r="T97" s="163"/>
      <c r="U97" s="163"/>
      <c r="V97" s="123"/>
      <c r="W97" s="124"/>
      <c r="X97" s="125"/>
      <c r="Y97" s="126"/>
      <c r="BP97" s="166"/>
      <c r="BQ97" s="174"/>
    </row>
    <row r="98" spans="1:69" s="122" customFormat="1" ht="18.75" hidden="1" x14ac:dyDescent="0.25">
      <c r="A98" s="181"/>
      <c r="B98" s="182"/>
      <c r="C98" s="182"/>
      <c r="D98" s="182"/>
      <c r="E98" s="183" t="s">
        <v>2083</v>
      </c>
      <c r="F98" s="184"/>
      <c r="G98" s="305"/>
      <c r="H98" s="186"/>
      <c r="I98" s="140"/>
      <c r="J98" s="140"/>
      <c r="K98" s="140"/>
      <c r="L98" s="187">
        <v>5174</v>
      </c>
      <c r="M98" s="188"/>
      <c r="N98" s="188"/>
      <c r="O98" s="189"/>
      <c r="P98" s="163"/>
      <c r="Q98" s="163"/>
      <c r="R98" s="163"/>
      <c r="S98" s="163"/>
      <c r="T98" s="163"/>
      <c r="U98" s="163"/>
      <c r="V98" s="123"/>
      <c r="W98" s="124"/>
      <c r="X98" s="125"/>
      <c r="Y98" s="126"/>
      <c r="BP98" s="166"/>
      <c r="BQ98" s="174"/>
    </row>
    <row r="99" spans="1:69" s="122" customFormat="1" ht="18.75" hidden="1" x14ac:dyDescent="0.25">
      <c r="A99" s="181"/>
      <c r="B99" s="182"/>
      <c r="C99" s="182"/>
      <c r="D99" s="182"/>
      <c r="E99" s="183" t="s">
        <v>47</v>
      </c>
      <c r="F99" s="184"/>
      <c r="G99" s="305"/>
      <c r="H99" s="186"/>
      <c r="I99" s="140"/>
      <c r="J99" s="140"/>
      <c r="K99" s="140"/>
      <c r="L99" s="187">
        <v>26116</v>
      </c>
      <c r="M99" s="188"/>
      <c r="N99" s="188"/>
      <c r="O99" s="189"/>
      <c r="P99" s="163"/>
      <c r="Q99" s="163"/>
      <c r="R99" s="163"/>
      <c r="S99" s="163"/>
      <c r="T99" s="163"/>
      <c r="U99" s="163"/>
      <c r="V99" s="123"/>
      <c r="W99" s="124"/>
      <c r="X99" s="125"/>
      <c r="Y99" s="126"/>
      <c r="BP99" s="166"/>
      <c r="BQ99" s="174"/>
    </row>
    <row r="100" spans="1:69" s="122" customFormat="1" ht="67.5" hidden="1" x14ac:dyDescent="0.25">
      <c r="A100" s="167" t="s">
        <v>171</v>
      </c>
      <c r="B100" s="168" t="s">
        <v>54</v>
      </c>
      <c r="C100" s="370" t="s">
        <v>55</v>
      </c>
      <c r="D100" s="370"/>
      <c r="E100" s="370"/>
      <c r="F100" s="169" t="s">
        <v>56</v>
      </c>
      <c r="G100" s="308">
        <v>4.4400000000000004</v>
      </c>
      <c r="H100" s="171" t="s">
        <v>57</v>
      </c>
      <c r="I100" s="171" t="s">
        <v>58</v>
      </c>
      <c r="J100" s="171">
        <v>114.45</v>
      </c>
      <c r="K100" s="172" t="s">
        <v>42</v>
      </c>
      <c r="L100" s="171">
        <v>40840</v>
      </c>
      <c r="M100" s="171">
        <v>36334</v>
      </c>
      <c r="N100" s="173" t="s">
        <v>2084</v>
      </c>
      <c r="O100" s="171">
        <v>4350</v>
      </c>
      <c r="P100" s="163">
        <v>1.052</v>
      </c>
      <c r="Q100" s="163">
        <v>1.0209999999999999</v>
      </c>
      <c r="R100" s="163">
        <v>1.0349999999999999</v>
      </c>
      <c r="S100" s="163">
        <v>1.0249999999999999</v>
      </c>
      <c r="T100" s="163">
        <v>1.02</v>
      </c>
      <c r="U100" s="163">
        <v>1.03</v>
      </c>
      <c r="V100" s="123">
        <f t="shared" si="4"/>
        <v>5207.5368342935535</v>
      </c>
      <c r="W100" s="124">
        <v>1.2</v>
      </c>
      <c r="X100" s="125">
        <f t="shared" si="5"/>
        <v>6249.0442011522637</v>
      </c>
      <c r="Y100" s="126">
        <f t="shared" si="6"/>
        <v>1407.4423876469061</v>
      </c>
      <c r="BP100" s="166"/>
      <c r="BQ100" s="174" t="s">
        <v>55</v>
      </c>
    </row>
    <row r="101" spans="1:69" s="122" customFormat="1" ht="18.75" hidden="1" x14ac:dyDescent="0.25">
      <c r="A101" s="175"/>
      <c r="B101" s="176"/>
      <c r="C101" s="177" t="s">
        <v>2085</v>
      </c>
      <c r="D101" s="178"/>
      <c r="E101" s="178"/>
      <c r="F101" s="179"/>
      <c r="G101" s="307"/>
      <c r="H101" s="178"/>
      <c r="I101" s="178"/>
      <c r="J101" s="178"/>
      <c r="K101" s="178"/>
      <c r="L101" s="178"/>
      <c r="M101" s="178"/>
      <c r="N101" s="178"/>
      <c r="O101" s="180"/>
      <c r="P101" s="163"/>
      <c r="Q101" s="163"/>
      <c r="R101" s="163"/>
      <c r="S101" s="163"/>
      <c r="T101" s="163"/>
      <c r="U101" s="163"/>
      <c r="V101" s="123"/>
      <c r="W101" s="124"/>
      <c r="X101" s="125"/>
      <c r="Y101" s="126"/>
      <c r="BP101" s="166"/>
      <c r="BQ101" s="174"/>
    </row>
    <row r="102" spans="1:69" s="122" customFormat="1" ht="18.75" hidden="1" x14ac:dyDescent="0.25">
      <c r="A102" s="181"/>
      <c r="B102" s="182"/>
      <c r="C102" s="182"/>
      <c r="D102" s="182"/>
      <c r="E102" s="183" t="s">
        <v>2086</v>
      </c>
      <c r="F102" s="184"/>
      <c r="G102" s="305"/>
      <c r="H102" s="186"/>
      <c r="I102" s="140"/>
      <c r="J102" s="140"/>
      <c r="K102" s="140"/>
      <c r="L102" s="187">
        <v>35272</v>
      </c>
      <c r="M102" s="188"/>
      <c r="N102" s="188"/>
      <c r="O102" s="189"/>
      <c r="P102" s="163"/>
      <c r="Q102" s="163"/>
      <c r="R102" s="163"/>
      <c r="S102" s="163"/>
      <c r="T102" s="163"/>
      <c r="U102" s="163"/>
      <c r="V102" s="123"/>
      <c r="W102" s="124"/>
      <c r="X102" s="125"/>
      <c r="Y102" s="126"/>
      <c r="BP102" s="166"/>
      <c r="BQ102" s="174"/>
    </row>
    <row r="103" spans="1:69" s="122" customFormat="1" ht="18.75" hidden="1" x14ac:dyDescent="0.25">
      <c r="A103" s="181"/>
      <c r="B103" s="182"/>
      <c r="C103" s="182"/>
      <c r="D103" s="182"/>
      <c r="E103" s="183" t="s">
        <v>2087</v>
      </c>
      <c r="F103" s="184"/>
      <c r="G103" s="305"/>
      <c r="H103" s="186"/>
      <c r="I103" s="140"/>
      <c r="J103" s="140"/>
      <c r="K103" s="140"/>
      <c r="L103" s="187">
        <v>18545</v>
      </c>
      <c r="M103" s="188"/>
      <c r="N103" s="188"/>
      <c r="O103" s="189"/>
      <c r="P103" s="163"/>
      <c r="Q103" s="163"/>
      <c r="R103" s="163"/>
      <c r="S103" s="163"/>
      <c r="T103" s="163"/>
      <c r="U103" s="163"/>
      <c r="V103" s="123"/>
      <c r="W103" s="124"/>
      <c r="X103" s="125"/>
      <c r="Y103" s="126"/>
      <c r="BP103" s="166"/>
      <c r="BQ103" s="174"/>
    </row>
    <row r="104" spans="1:69" s="122" customFormat="1" ht="18.75" hidden="1" x14ac:dyDescent="0.25">
      <c r="A104" s="181"/>
      <c r="B104" s="182"/>
      <c r="C104" s="182"/>
      <c r="D104" s="182"/>
      <c r="E104" s="183" t="s">
        <v>47</v>
      </c>
      <c r="F104" s="184"/>
      <c r="G104" s="305"/>
      <c r="H104" s="186"/>
      <c r="I104" s="140"/>
      <c r="J104" s="140"/>
      <c r="K104" s="140"/>
      <c r="L104" s="187">
        <v>94657</v>
      </c>
      <c r="M104" s="188"/>
      <c r="N104" s="188"/>
      <c r="O104" s="189"/>
      <c r="P104" s="163"/>
      <c r="Q104" s="163"/>
      <c r="R104" s="163"/>
      <c r="S104" s="163"/>
      <c r="T104" s="163"/>
      <c r="U104" s="163"/>
      <c r="V104" s="123"/>
      <c r="W104" s="124"/>
      <c r="X104" s="125"/>
      <c r="Y104" s="126"/>
      <c r="BP104" s="166"/>
      <c r="BQ104" s="174"/>
    </row>
    <row r="105" spans="1:69" s="122" customFormat="1" ht="67.5" x14ac:dyDescent="0.25">
      <c r="A105" s="242" t="s">
        <v>181</v>
      </c>
      <c r="B105" s="243" t="s">
        <v>1559</v>
      </c>
      <c r="C105" s="368" t="s">
        <v>1562</v>
      </c>
      <c r="D105" s="368"/>
      <c r="E105" s="368"/>
      <c r="F105" s="244" t="s">
        <v>265</v>
      </c>
      <c r="G105" s="319">
        <v>765</v>
      </c>
      <c r="H105" s="171">
        <v>936.79</v>
      </c>
      <c r="I105" s="171"/>
      <c r="J105" s="171">
        <v>936.79</v>
      </c>
      <c r="K105" s="172" t="s">
        <v>42</v>
      </c>
      <c r="L105" s="171">
        <v>6134476</v>
      </c>
      <c r="M105" s="171"/>
      <c r="N105" s="173"/>
      <c r="O105" s="171">
        <v>6134476</v>
      </c>
      <c r="P105" s="163">
        <v>1.052</v>
      </c>
      <c r="Q105" s="163">
        <v>1.0209999999999999</v>
      </c>
      <c r="R105" s="163">
        <v>1.0349999999999999</v>
      </c>
      <c r="S105" s="163">
        <v>1.0249999999999999</v>
      </c>
      <c r="T105" s="163">
        <v>1.02</v>
      </c>
      <c r="U105" s="163">
        <v>1.03</v>
      </c>
      <c r="V105" s="248">
        <f t="shared" si="4"/>
        <v>7343795.3400206408</v>
      </c>
      <c r="W105" s="249">
        <v>1.2</v>
      </c>
      <c r="X105" s="250">
        <f t="shared" si="5"/>
        <v>8812554.4080247693</v>
      </c>
      <c r="Y105" s="251">
        <f t="shared" si="6"/>
        <v>11519.678964738261</v>
      </c>
      <c r="BP105" s="166"/>
      <c r="BQ105" s="174" t="s">
        <v>1562</v>
      </c>
    </row>
    <row r="106" spans="1:69" s="122" customFormat="1" ht="18.75" hidden="1" x14ac:dyDescent="0.25">
      <c r="A106" s="175"/>
      <c r="B106" s="176"/>
      <c r="C106" s="177" t="s">
        <v>1574</v>
      </c>
      <c r="D106" s="178"/>
      <c r="E106" s="178"/>
      <c r="F106" s="179"/>
      <c r="G106" s="307"/>
      <c r="H106" s="178"/>
      <c r="I106" s="178"/>
      <c r="J106" s="178"/>
      <c r="K106" s="178"/>
      <c r="L106" s="178"/>
      <c r="M106" s="178"/>
      <c r="N106" s="178"/>
      <c r="O106" s="180"/>
      <c r="P106" s="163"/>
      <c r="Q106" s="163"/>
      <c r="R106" s="163"/>
      <c r="S106" s="163"/>
      <c r="T106" s="163"/>
      <c r="U106" s="163"/>
      <c r="V106" s="123"/>
      <c r="W106" s="124"/>
      <c r="X106" s="125"/>
      <c r="Y106" s="126"/>
      <c r="BP106" s="166"/>
      <c r="BQ106" s="174"/>
    </row>
    <row r="107" spans="1:69" s="122" customFormat="1" ht="67.5" x14ac:dyDescent="0.25">
      <c r="A107" s="242" t="s">
        <v>185</v>
      </c>
      <c r="B107" s="243" t="s">
        <v>1559</v>
      </c>
      <c r="C107" s="368" t="s">
        <v>2088</v>
      </c>
      <c r="D107" s="368"/>
      <c r="E107" s="368"/>
      <c r="F107" s="244" t="s">
        <v>265</v>
      </c>
      <c r="G107" s="319">
        <v>306</v>
      </c>
      <c r="H107" s="171">
        <v>672.5</v>
      </c>
      <c r="I107" s="171"/>
      <c r="J107" s="171">
        <v>672.5</v>
      </c>
      <c r="K107" s="172" t="s">
        <v>42</v>
      </c>
      <c r="L107" s="171">
        <v>1761520</v>
      </c>
      <c r="M107" s="171"/>
      <c r="N107" s="173"/>
      <c r="O107" s="171">
        <v>1761520</v>
      </c>
      <c r="P107" s="163">
        <v>1.052</v>
      </c>
      <c r="Q107" s="163">
        <v>1.0209999999999999</v>
      </c>
      <c r="R107" s="163">
        <v>1.0349999999999999</v>
      </c>
      <c r="S107" s="163">
        <v>1.0249999999999999</v>
      </c>
      <c r="T107" s="163">
        <v>1.02</v>
      </c>
      <c r="U107" s="163">
        <v>1.03</v>
      </c>
      <c r="V107" s="248">
        <f t="shared" si="4"/>
        <v>2108777.0768608693</v>
      </c>
      <c r="W107" s="249">
        <v>1.2</v>
      </c>
      <c r="X107" s="250">
        <f t="shared" si="5"/>
        <v>2530532.4922330431</v>
      </c>
      <c r="Y107" s="251">
        <f t="shared" si="6"/>
        <v>8269.7140269053689</v>
      </c>
      <c r="BP107" s="166"/>
      <c r="BQ107" s="174" t="s">
        <v>2088</v>
      </c>
    </row>
    <row r="108" spans="1:69" s="122" customFormat="1" ht="18.75" hidden="1" x14ac:dyDescent="0.25">
      <c r="A108" s="175"/>
      <c r="B108" s="176"/>
      <c r="C108" s="177" t="s">
        <v>1568</v>
      </c>
      <c r="D108" s="178"/>
      <c r="E108" s="178"/>
      <c r="F108" s="179"/>
      <c r="G108" s="307"/>
      <c r="H108" s="178"/>
      <c r="I108" s="178"/>
      <c r="J108" s="178"/>
      <c r="K108" s="178"/>
      <c r="L108" s="178"/>
      <c r="M108" s="178"/>
      <c r="N108" s="178"/>
      <c r="O108" s="180"/>
      <c r="P108" s="163"/>
      <c r="Q108" s="163"/>
      <c r="R108" s="163"/>
      <c r="S108" s="163"/>
      <c r="T108" s="163"/>
      <c r="U108" s="163"/>
      <c r="V108" s="123"/>
      <c r="W108" s="124"/>
      <c r="X108" s="125"/>
      <c r="Y108" s="126"/>
      <c r="BP108" s="166"/>
      <c r="BQ108" s="174"/>
    </row>
    <row r="109" spans="1:69" s="122" customFormat="1" ht="67.5" x14ac:dyDescent="0.25">
      <c r="A109" s="242" t="s">
        <v>187</v>
      </c>
      <c r="B109" s="243" t="s">
        <v>1559</v>
      </c>
      <c r="C109" s="368" t="s">
        <v>1564</v>
      </c>
      <c r="D109" s="368"/>
      <c r="E109" s="368"/>
      <c r="F109" s="244" t="s">
        <v>265</v>
      </c>
      <c r="G109" s="319">
        <v>969</v>
      </c>
      <c r="H109" s="171">
        <v>471.01</v>
      </c>
      <c r="I109" s="171"/>
      <c r="J109" s="171">
        <v>471.01</v>
      </c>
      <c r="K109" s="172" t="s">
        <v>42</v>
      </c>
      <c r="L109" s="171">
        <v>3906858</v>
      </c>
      <c r="M109" s="171"/>
      <c r="N109" s="173"/>
      <c r="O109" s="171">
        <v>3906858</v>
      </c>
      <c r="P109" s="163">
        <v>1.052</v>
      </c>
      <c r="Q109" s="163">
        <v>1.0209999999999999</v>
      </c>
      <c r="R109" s="163">
        <v>1.0349999999999999</v>
      </c>
      <c r="S109" s="163">
        <v>1.0249999999999999</v>
      </c>
      <c r="T109" s="163">
        <v>1.02</v>
      </c>
      <c r="U109" s="163">
        <v>1.03</v>
      </c>
      <c r="V109" s="248">
        <f t="shared" si="4"/>
        <v>4677036.0784722865</v>
      </c>
      <c r="W109" s="249">
        <v>1.2</v>
      </c>
      <c r="X109" s="250">
        <f t="shared" si="5"/>
        <v>5612443.2941667438</v>
      </c>
      <c r="Y109" s="251">
        <f t="shared" si="6"/>
        <v>5791.9951436189303</v>
      </c>
      <c r="BP109" s="166"/>
      <c r="BQ109" s="174" t="s">
        <v>1564</v>
      </c>
    </row>
    <row r="110" spans="1:69" s="122" customFormat="1" ht="18.75" hidden="1" x14ac:dyDescent="0.25">
      <c r="A110" s="175"/>
      <c r="B110" s="176"/>
      <c r="C110" s="177" t="s">
        <v>1563</v>
      </c>
      <c r="D110" s="178"/>
      <c r="E110" s="178"/>
      <c r="F110" s="179"/>
      <c r="G110" s="307"/>
      <c r="H110" s="178"/>
      <c r="I110" s="178"/>
      <c r="J110" s="178"/>
      <c r="K110" s="178"/>
      <c r="L110" s="178"/>
      <c r="M110" s="178"/>
      <c r="N110" s="178"/>
      <c r="O110" s="180"/>
      <c r="P110" s="163"/>
      <c r="Q110" s="163"/>
      <c r="R110" s="163"/>
      <c r="S110" s="163"/>
      <c r="T110" s="163"/>
      <c r="U110" s="163"/>
      <c r="V110" s="123"/>
      <c r="W110" s="124"/>
      <c r="X110" s="125"/>
      <c r="Y110" s="126"/>
      <c r="BP110" s="166"/>
      <c r="BQ110" s="174"/>
    </row>
    <row r="111" spans="1:69" s="122" customFormat="1" ht="67.5" x14ac:dyDescent="0.25">
      <c r="A111" s="242" t="s">
        <v>196</v>
      </c>
      <c r="B111" s="243" t="s">
        <v>1559</v>
      </c>
      <c r="C111" s="368" t="s">
        <v>1565</v>
      </c>
      <c r="D111" s="368"/>
      <c r="E111" s="368"/>
      <c r="F111" s="244" t="s">
        <v>265</v>
      </c>
      <c r="G111" s="319">
        <v>1122</v>
      </c>
      <c r="H111" s="171">
        <v>339.42</v>
      </c>
      <c r="I111" s="171"/>
      <c r="J111" s="171">
        <v>339.42</v>
      </c>
      <c r="K111" s="172" t="s">
        <v>42</v>
      </c>
      <c r="L111" s="171">
        <v>3259898</v>
      </c>
      <c r="M111" s="171"/>
      <c r="N111" s="173"/>
      <c r="O111" s="171">
        <v>3259898</v>
      </c>
      <c r="P111" s="163">
        <v>1.052</v>
      </c>
      <c r="Q111" s="163">
        <v>1.0209999999999999</v>
      </c>
      <c r="R111" s="163">
        <v>1.0349999999999999</v>
      </c>
      <c r="S111" s="163">
        <v>1.0249999999999999</v>
      </c>
      <c r="T111" s="163">
        <v>1.02</v>
      </c>
      <c r="U111" s="163">
        <v>1.03</v>
      </c>
      <c r="V111" s="248">
        <f t="shared" si="4"/>
        <v>3902537.680698825</v>
      </c>
      <c r="W111" s="249">
        <v>1.2</v>
      </c>
      <c r="X111" s="250">
        <f t="shared" si="5"/>
        <v>4683045.2168385899</v>
      </c>
      <c r="Y111" s="251">
        <f t="shared" si="6"/>
        <v>4173.8370916564973</v>
      </c>
      <c r="BP111" s="166"/>
      <c r="BQ111" s="174" t="s">
        <v>1565</v>
      </c>
    </row>
    <row r="112" spans="1:69" s="122" customFormat="1" ht="18.75" hidden="1" x14ac:dyDescent="0.25">
      <c r="A112" s="175"/>
      <c r="B112" s="176"/>
      <c r="C112" s="177" t="s">
        <v>2089</v>
      </c>
      <c r="D112" s="178"/>
      <c r="E112" s="178"/>
      <c r="F112" s="179"/>
      <c r="G112" s="307"/>
      <c r="H112" s="178"/>
      <c r="I112" s="178"/>
      <c r="J112" s="178"/>
      <c r="K112" s="178"/>
      <c r="L112" s="178"/>
      <c r="M112" s="178"/>
      <c r="N112" s="178"/>
      <c r="O112" s="180"/>
      <c r="P112" s="163"/>
      <c r="Q112" s="163"/>
      <c r="R112" s="163"/>
      <c r="S112" s="163"/>
      <c r="T112" s="163"/>
      <c r="U112" s="163"/>
      <c r="V112" s="123"/>
      <c r="W112" s="124"/>
      <c r="X112" s="125"/>
      <c r="Y112" s="126"/>
      <c r="BP112" s="166"/>
      <c r="BQ112" s="174"/>
    </row>
    <row r="113" spans="1:69" s="122" customFormat="1" ht="67.5" x14ac:dyDescent="0.25">
      <c r="A113" s="242" t="s">
        <v>198</v>
      </c>
      <c r="B113" s="243" t="s">
        <v>1559</v>
      </c>
      <c r="C113" s="368" t="s">
        <v>1567</v>
      </c>
      <c r="D113" s="368"/>
      <c r="E113" s="368"/>
      <c r="F113" s="244" t="s">
        <v>265</v>
      </c>
      <c r="G113" s="319">
        <v>1224</v>
      </c>
      <c r="H113" s="171">
        <v>282.27999999999997</v>
      </c>
      <c r="I113" s="171"/>
      <c r="J113" s="171">
        <v>282.27999999999997</v>
      </c>
      <c r="K113" s="172" t="s">
        <v>42</v>
      </c>
      <c r="L113" s="171">
        <v>2957572</v>
      </c>
      <c r="M113" s="171"/>
      <c r="N113" s="173"/>
      <c r="O113" s="171">
        <v>2957572</v>
      </c>
      <c r="P113" s="163">
        <v>1.052</v>
      </c>
      <c r="Q113" s="163">
        <v>1.0209999999999999</v>
      </c>
      <c r="R113" s="163">
        <v>1.0349999999999999</v>
      </c>
      <c r="S113" s="163">
        <v>1.0249999999999999</v>
      </c>
      <c r="T113" s="163">
        <v>1.02</v>
      </c>
      <c r="U113" s="163">
        <v>1.03</v>
      </c>
      <c r="V113" s="248">
        <f t="shared" si="4"/>
        <v>3540612.6735805185</v>
      </c>
      <c r="W113" s="249">
        <v>1.2</v>
      </c>
      <c r="X113" s="250">
        <f t="shared" si="5"/>
        <v>4248735.2082966221</v>
      </c>
      <c r="Y113" s="251">
        <f t="shared" si="6"/>
        <v>3471.1888956671751</v>
      </c>
      <c r="BP113" s="166"/>
      <c r="BQ113" s="174" t="s">
        <v>1567</v>
      </c>
    </row>
    <row r="114" spans="1:69" s="122" customFormat="1" ht="18.75" hidden="1" x14ac:dyDescent="0.25">
      <c r="A114" s="175"/>
      <c r="B114" s="176"/>
      <c r="C114" s="177" t="s">
        <v>2090</v>
      </c>
      <c r="D114" s="178"/>
      <c r="E114" s="178"/>
      <c r="F114" s="179"/>
      <c r="G114" s="307"/>
      <c r="H114" s="178"/>
      <c r="I114" s="178"/>
      <c r="J114" s="178"/>
      <c r="K114" s="178"/>
      <c r="L114" s="178"/>
      <c r="M114" s="178"/>
      <c r="N114" s="178"/>
      <c r="O114" s="180"/>
      <c r="P114" s="163"/>
      <c r="Q114" s="163"/>
      <c r="R114" s="163"/>
      <c r="S114" s="163"/>
      <c r="T114" s="163"/>
      <c r="U114" s="163"/>
      <c r="V114" s="123"/>
      <c r="W114" s="124"/>
      <c r="X114" s="125"/>
      <c r="Y114" s="126"/>
      <c r="BP114" s="166"/>
      <c r="BQ114" s="174"/>
    </row>
    <row r="115" spans="1:69" s="122" customFormat="1" ht="67.5" x14ac:dyDescent="0.25">
      <c r="A115" s="242" t="s">
        <v>200</v>
      </c>
      <c r="B115" s="243" t="s">
        <v>1559</v>
      </c>
      <c r="C115" s="368" t="s">
        <v>1570</v>
      </c>
      <c r="D115" s="368"/>
      <c r="E115" s="368"/>
      <c r="F115" s="244" t="s">
        <v>265</v>
      </c>
      <c r="G115" s="319">
        <v>3060</v>
      </c>
      <c r="H115" s="171">
        <v>188.93</v>
      </c>
      <c r="I115" s="171"/>
      <c r="J115" s="171">
        <v>188.93</v>
      </c>
      <c r="K115" s="172" t="s">
        <v>42</v>
      </c>
      <c r="L115" s="171">
        <v>4948757</v>
      </c>
      <c r="M115" s="171"/>
      <c r="N115" s="173"/>
      <c r="O115" s="171">
        <v>4948757</v>
      </c>
      <c r="P115" s="163">
        <v>1.052</v>
      </c>
      <c r="Q115" s="163">
        <v>1.0209999999999999</v>
      </c>
      <c r="R115" s="163">
        <v>1.0349999999999999</v>
      </c>
      <c r="S115" s="163">
        <v>1.0249999999999999</v>
      </c>
      <c r="T115" s="163">
        <v>1.02</v>
      </c>
      <c r="U115" s="163">
        <v>1.03</v>
      </c>
      <c r="V115" s="248">
        <f t="shared" si="4"/>
        <v>5924329.7382685207</v>
      </c>
      <c r="W115" s="249">
        <v>1.2</v>
      </c>
      <c r="X115" s="250">
        <f t="shared" si="5"/>
        <v>7109195.685922225</v>
      </c>
      <c r="Y115" s="251">
        <f t="shared" si="6"/>
        <v>2323.266564026871</v>
      </c>
      <c r="BP115" s="166"/>
      <c r="BQ115" s="174" t="s">
        <v>1570</v>
      </c>
    </row>
    <row r="116" spans="1:69" s="122" customFormat="1" ht="18.75" hidden="1" x14ac:dyDescent="0.25">
      <c r="A116" s="175"/>
      <c r="B116" s="176"/>
      <c r="C116" s="177" t="s">
        <v>1591</v>
      </c>
      <c r="D116" s="178"/>
      <c r="E116" s="178"/>
      <c r="F116" s="179"/>
      <c r="G116" s="307"/>
      <c r="H116" s="178"/>
      <c r="I116" s="178"/>
      <c r="J116" s="178"/>
      <c r="K116" s="178"/>
      <c r="L116" s="178"/>
      <c r="M116" s="178"/>
      <c r="N116" s="178"/>
      <c r="O116" s="180"/>
      <c r="P116" s="163"/>
      <c r="Q116" s="163"/>
      <c r="R116" s="163"/>
      <c r="S116" s="163"/>
      <c r="T116" s="163"/>
      <c r="U116" s="163"/>
      <c r="V116" s="123"/>
      <c r="W116" s="124"/>
      <c r="X116" s="125"/>
      <c r="Y116" s="126"/>
      <c r="BP116" s="166"/>
      <c r="BQ116" s="174"/>
    </row>
    <row r="117" spans="1:69" s="122" customFormat="1" ht="67.5" x14ac:dyDescent="0.25">
      <c r="A117" s="242" t="s">
        <v>202</v>
      </c>
      <c r="B117" s="243" t="s">
        <v>1559</v>
      </c>
      <c r="C117" s="368" t="s">
        <v>1573</v>
      </c>
      <c r="D117" s="368"/>
      <c r="E117" s="368"/>
      <c r="F117" s="244" t="s">
        <v>265</v>
      </c>
      <c r="G117" s="319">
        <v>204</v>
      </c>
      <c r="H117" s="171">
        <v>127.12</v>
      </c>
      <c r="I117" s="171"/>
      <c r="J117" s="171">
        <v>127.12</v>
      </c>
      <c r="K117" s="172" t="s">
        <v>42</v>
      </c>
      <c r="L117" s="171">
        <v>221982</v>
      </c>
      <c r="M117" s="171"/>
      <c r="N117" s="173"/>
      <c r="O117" s="171">
        <v>221982</v>
      </c>
      <c r="P117" s="163">
        <v>1.052</v>
      </c>
      <c r="Q117" s="163">
        <v>1.0209999999999999</v>
      </c>
      <c r="R117" s="163">
        <v>1.0349999999999999</v>
      </c>
      <c r="S117" s="163">
        <v>1.0249999999999999</v>
      </c>
      <c r="T117" s="163">
        <v>1.02</v>
      </c>
      <c r="U117" s="163">
        <v>1.03</v>
      </c>
      <c r="V117" s="248">
        <f t="shared" si="4"/>
        <v>265742.40035635675</v>
      </c>
      <c r="W117" s="249">
        <v>1.2</v>
      </c>
      <c r="X117" s="250">
        <f t="shared" si="5"/>
        <v>318890.88042762812</v>
      </c>
      <c r="Y117" s="251">
        <f t="shared" si="6"/>
        <v>1563.1905903315103</v>
      </c>
      <c r="BP117" s="166"/>
      <c r="BQ117" s="174" t="s">
        <v>1573</v>
      </c>
    </row>
    <row r="118" spans="1:69" s="122" customFormat="1" ht="18.75" hidden="1" x14ac:dyDescent="0.25">
      <c r="A118" s="175"/>
      <c r="B118" s="176"/>
      <c r="C118" s="177" t="s">
        <v>1605</v>
      </c>
      <c r="D118" s="178"/>
      <c r="E118" s="178"/>
      <c r="F118" s="179"/>
      <c r="G118" s="307"/>
      <c r="H118" s="178"/>
      <c r="I118" s="178"/>
      <c r="J118" s="178"/>
      <c r="K118" s="178"/>
      <c r="L118" s="178"/>
      <c r="M118" s="178"/>
      <c r="N118" s="178"/>
      <c r="O118" s="180"/>
      <c r="P118" s="163"/>
      <c r="Q118" s="163"/>
      <c r="R118" s="163"/>
      <c r="S118" s="163"/>
      <c r="T118" s="163"/>
      <c r="U118" s="163"/>
      <c r="V118" s="123"/>
      <c r="W118" s="124"/>
      <c r="X118" s="125"/>
      <c r="Y118" s="126"/>
      <c r="BP118" s="166"/>
      <c r="BQ118" s="174"/>
    </row>
    <row r="119" spans="1:69" s="122" customFormat="1" ht="67.5" x14ac:dyDescent="0.25">
      <c r="A119" s="242" t="s">
        <v>211</v>
      </c>
      <c r="B119" s="243" t="s">
        <v>1559</v>
      </c>
      <c r="C119" s="368" t="s">
        <v>1575</v>
      </c>
      <c r="D119" s="368"/>
      <c r="E119" s="368"/>
      <c r="F119" s="244" t="s">
        <v>265</v>
      </c>
      <c r="G119" s="319">
        <v>663</v>
      </c>
      <c r="H119" s="171">
        <v>86.33</v>
      </c>
      <c r="I119" s="171"/>
      <c r="J119" s="171">
        <v>86.33</v>
      </c>
      <c r="K119" s="172" t="s">
        <v>42</v>
      </c>
      <c r="L119" s="171">
        <v>489947</v>
      </c>
      <c r="M119" s="171"/>
      <c r="N119" s="173"/>
      <c r="O119" s="171">
        <v>489947</v>
      </c>
      <c r="P119" s="163">
        <v>1.052</v>
      </c>
      <c r="Q119" s="163">
        <v>1.0209999999999999</v>
      </c>
      <c r="R119" s="163">
        <v>1.0349999999999999</v>
      </c>
      <c r="S119" s="163">
        <v>1.0249999999999999</v>
      </c>
      <c r="T119" s="163">
        <v>1.02</v>
      </c>
      <c r="U119" s="163">
        <v>1.03</v>
      </c>
      <c r="V119" s="248">
        <f t="shared" si="4"/>
        <v>586532.65502336179</v>
      </c>
      <c r="W119" s="249">
        <v>1.2</v>
      </c>
      <c r="X119" s="250">
        <f t="shared" si="5"/>
        <v>703839.18602803408</v>
      </c>
      <c r="Y119" s="251">
        <f t="shared" si="6"/>
        <v>1061.5975656531434</v>
      </c>
      <c r="BP119" s="166"/>
      <c r="BQ119" s="174" t="s">
        <v>1575</v>
      </c>
    </row>
    <row r="120" spans="1:69" s="122" customFormat="1" ht="18.75" hidden="1" x14ac:dyDescent="0.25">
      <c r="A120" s="175"/>
      <c r="B120" s="176"/>
      <c r="C120" s="177" t="s">
        <v>2091</v>
      </c>
      <c r="D120" s="178"/>
      <c r="E120" s="178"/>
      <c r="F120" s="179"/>
      <c r="G120" s="307"/>
      <c r="H120" s="178"/>
      <c r="I120" s="178"/>
      <c r="J120" s="178"/>
      <c r="K120" s="178"/>
      <c r="L120" s="178"/>
      <c r="M120" s="178"/>
      <c r="N120" s="178"/>
      <c r="O120" s="180"/>
      <c r="P120" s="163"/>
      <c r="Q120" s="163"/>
      <c r="R120" s="163"/>
      <c r="S120" s="163"/>
      <c r="T120" s="163"/>
      <c r="U120" s="163"/>
      <c r="V120" s="123"/>
      <c r="W120" s="124"/>
      <c r="X120" s="125"/>
      <c r="Y120" s="126"/>
      <c r="BP120" s="166"/>
      <c r="BQ120" s="174"/>
    </row>
    <row r="121" spans="1:69" s="122" customFormat="1" ht="67.5" x14ac:dyDescent="0.25">
      <c r="A121" s="242" t="s">
        <v>213</v>
      </c>
      <c r="B121" s="243" t="s">
        <v>1559</v>
      </c>
      <c r="C121" s="368" t="s">
        <v>1577</v>
      </c>
      <c r="D121" s="368"/>
      <c r="E121" s="368"/>
      <c r="F121" s="244" t="s">
        <v>265</v>
      </c>
      <c r="G121" s="319">
        <v>357</v>
      </c>
      <c r="H121" s="171">
        <v>55.8</v>
      </c>
      <c r="I121" s="171"/>
      <c r="J121" s="171">
        <v>55.8</v>
      </c>
      <c r="K121" s="172" t="s">
        <v>42</v>
      </c>
      <c r="L121" s="171">
        <v>170520</v>
      </c>
      <c r="M121" s="171"/>
      <c r="N121" s="173"/>
      <c r="O121" s="171">
        <v>170520</v>
      </c>
      <c r="P121" s="163">
        <v>1.052</v>
      </c>
      <c r="Q121" s="163">
        <v>1.0209999999999999</v>
      </c>
      <c r="R121" s="163">
        <v>1.0349999999999999</v>
      </c>
      <c r="S121" s="163">
        <v>1.0249999999999999</v>
      </c>
      <c r="T121" s="163">
        <v>1.02</v>
      </c>
      <c r="U121" s="163">
        <v>1.03</v>
      </c>
      <c r="V121" s="248">
        <f t="shared" si="4"/>
        <v>204135.44390430732</v>
      </c>
      <c r="W121" s="249">
        <v>1.2</v>
      </c>
      <c r="X121" s="250">
        <f t="shared" si="5"/>
        <v>244962.53268516879</v>
      </c>
      <c r="Y121" s="251">
        <f t="shared" si="6"/>
        <v>686.16955934220948</v>
      </c>
      <c r="BP121" s="166"/>
      <c r="BQ121" s="174" t="s">
        <v>1577</v>
      </c>
    </row>
    <row r="122" spans="1:69" s="122" customFormat="1" ht="18.75" hidden="1" x14ac:dyDescent="0.25">
      <c r="A122" s="175"/>
      <c r="B122" s="176"/>
      <c r="C122" s="177" t="s">
        <v>749</v>
      </c>
      <c r="D122" s="178"/>
      <c r="E122" s="178"/>
      <c r="F122" s="179"/>
      <c r="G122" s="307"/>
      <c r="H122" s="178"/>
      <c r="I122" s="178"/>
      <c r="J122" s="178"/>
      <c r="K122" s="178"/>
      <c r="L122" s="178"/>
      <c r="M122" s="178"/>
      <c r="N122" s="178"/>
      <c r="O122" s="180"/>
      <c r="P122" s="163"/>
      <c r="Q122" s="163"/>
      <c r="R122" s="163"/>
      <c r="S122" s="163"/>
      <c r="T122" s="163"/>
      <c r="U122" s="163"/>
      <c r="V122" s="123"/>
      <c r="W122" s="124"/>
      <c r="X122" s="125"/>
      <c r="Y122" s="126"/>
      <c r="BP122" s="166"/>
      <c r="BQ122" s="174"/>
    </row>
    <row r="123" spans="1:69" s="122" customFormat="1" ht="67.5" x14ac:dyDescent="0.25">
      <c r="A123" s="242" t="s">
        <v>215</v>
      </c>
      <c r="B123" s="243" t="s">
        <v>1559</v>
      </c>
      <c r="C123" s="368" t="s">
        <v>1579</v>
      </c>
      <c r="D123" s="368"/>
      <c r="E123" s="368"/>
      <c r="F123" s="244" t="s">
        <v>265</v>
      </c>
      <c r="G123" s="319">
        <v>3060</v>
      </c>
      <c r="H123" s="171">
        <v>35.549999999999997</v>
      </c>
      <c r="I123" s="171"/>
      <c r="J123" s="171">
        <v>35.549999999999997</v>
      </c>
      <c r="K123" s="172" t="s">
        <v>42</v>
      </c>
      <c r="L123" s="171">
        <v>931182</v>
      </c>
      <c r="M123" s="171"/>
      <c r="N123" s="173"/>
      <c r="O123" s="171">
        <v>931182</v>
      </c>
      <c r="P123" s="163">
        <v>1.052</v>
      </c>
      <c r="Q123" s="163">
        <v>1.0209999999999999</v>
      </c>
      <c r="R123" s="163">
        <v>1.0349999999999999</v>
      </c>
      <c r="S123" s="163">
        <v>1.0249999999999999</v>
      </c>
      <c r="T123" s="163">
        <v>1.02</v>
      </c>
      <c r="U123" s="163">
        <v>1.03</v>
      </c>
      <c r="V123" s="248">
        <f t="shared" si="4"/>
        <v>1114750.4745818714</v>
      </c>
      <c r="W123" s="249">
        <v>1.2</v>
      </c>
      <c r="X123" s="250">
        <f t="shared" si="5"/>
        <v>1337700.5694982456</v>
      </c>
      <c r="Y123" s="251">
        <f t="shared" si="6"/>
        <v>437.15704885563582</v>
      </c>
      <c r="BP123" s="166"/>
      <c r="BQ123" s="174" t="s">
        <v>1579</v>
      </c>
    </row>
    <row r="124" spans="1:69" s="122" customFormat="1" ht="18.75" hidden="1" x14ac:dyDescent="0.25">
      <c r="A124" s="175"/>
      <c r="B124" s="176"/>
      <c r="C124" s="177" t="s">
        <v>1591</v>
      </c>
      <c r="D124" s="178"/>
      <c r="E124" s="178"/>
      <c r="F124" s="179"/>
      <c r="G124" s="307"/>
      <c r="H124" s="178"/>
      <c r="I124" s="178"/>
      <c r="J124" s="178"/>
      <c r="K124" s="178"/>
      <c r="L124" s="178"/>
      <c r="M124" s="178"/>
      <c r="N124" s="178"/>
      <c r="O124" s="180"/>
      <c r="P124" s="163"/>
      <c r="Q124" s="163"/>
      <c r="R124" s="163"/>
      <c r="S124" s="163"/>
      <c r="T124" s="163"/>
      <c r="U124" s="163"/>
      <c r="V124" s="123"/>
      <c r="W124" s="124"/>
      <c r="X124" s="125"/>
      <c r="Y124" s="126"/>
      <c r="BP124" s="166"/>
      <c r="BQ124" s="174"/>
    </row>
    <row r="125" spans="1:69" s="122" customFormat="1" ht="67.5" x14ac:dyDescent="0.25">
      <c r="A125" s="242" t="s">
        <v>217</v>
      </c>
      <c r="B125" s="243" t="s">
        <v>1559</v>
      </c>
      <c r="C125" s="368" t="s">
        <v>1569</v>
      </c>
      <c r="D125" s="368"/>
      <c r="E125" s="368"/>
      <c r="F125" s="244" t="s">
        <v>265</v>
      </c>
      <c r="G125" s="319">
        <v>918</v>
      </c>
      <c r="H125" s="171">
        <v>232.08</v>
      </c>
      <c r="I125" s="171"/>
      <c r="J125" s="171">
        <v>232.08</v>
      </c>
      <c r="K125" s="172" t="s">
        <v>42</v>
      </c>
      <c r="L125" s="171">
        <v>1823703</v>
      </c>
      <c r="M125" s="171"/>
      <c r="N125" s="173"/>
      <c r="O125" s="171">
        <v>1823703</v>
      </c>
      <c r="P125" s="163">
        <v>1.052</v>
      </c>
      <c r="Q125" s="163">
        <v>1.0209999999999999</v>
      </c>
      <c r="R125" s="163">
        <v>1.0349999999999999</v>
      </c>
      <c r="S125" s="163">
        <v>1.0249999999999999</v>
      </c>
      <c r="T125" s="163">
        <v>1.02</v>
      </c>
      <c r="U125" s="163">
        <v>1.03</v>
      </c>
      <c r="V125" s="248">
        <f t="shared" si="4"/>
        <v>2183218.5166233694</v>
      </c>
      <c r="W125" s="249">
        <v>1.2</v>
      </c>
      <c r="X125" s="250">
        <f t="shared" si="5"/>
        <v>2619862.2199480431</v>
      </c>
      <c r="Y125" s="251">
        <f t="shared" si="6"/>
        <v>2853.8804138867572</v>
      </c>
      <c r="BP125" s="166"/>
      <c r="BQ125" s="174" t="s">
        <v>1569</v>
      </c>
    </row>
    <row r="126" spans="1:69" s="122" customFormat="1" ht="18.75" hidden="1" x14ac:dyDescent="0.25">
      <c r="A126" s="175"/>
      <c r="B126" s="176"/>
      <c r="C126" s="177" t="s">
        <v>280</v>
      </c>
      <c r="D126" s="178"/>
      <c r="E126" s="178"/>
      <c r="F126" s="179"/>
      <c r="G126" s="307"/>
      <c r="H126" s="178"/>
      <c r="I126" s="178"/>
      <c r="J126" s="178"/>
      <c r="K126" s="178"/>
      <c r="L126" s="178"/>
      <c r="M126" s="178"/>
      <c r="N126" s="178"/>
      <c r="O126" s="180"/>
      <c r="P126" s="163"/>
      <c r="Q126" s="163"/>
      <c r="R126" s="163"/>
      <c r="S126" s="163"/>
      <c r="T126" s="163"/>
      <c r="U126" s="163"/>
      <c r="V126" s="123"/>
      <c r="W126" s="124"/>
      <c r="X126" s="125"/>
      <c r="Y126" s="126"/>
      <c r="BP126" s="166"/>
      <c r="BQ126" s="174"/>
    </row>
    <row r="127" spans="1:69" s="122" customFormat="1" ht="67.5" x14ac:dyDescent="0.25">
      <c r="A127" s="242" t="s">
        <v>219</v>
      </c>
      <c r="B127" s="243" t="s">
        <v>1559</v>
      </c>
      <c r="C127" s="368" t="s">
        <v>1584</v>
      </c>
      <c r="D127" s="368"/>
      <c r="E127" s="368"/>
      <c r="F127" s="244" t="s">
        <v>265</v>
      </c>
      <c r="G127" s="319">
        <v>969</v>
      </c>
      <c r="H127" s="171">
        <v>205.49</v>
      </c>
      <c r="I127" s="171"/>
      <c r="J127" s="171">
        <v>205.49</v>
      </c>
      <c r="K127" s="172" t="s">
        <v>42</v>
      </c>
      <c r="L127" s="171">
        <v>1704466</v>
      </c>
      <c r="M127" s="171"/>
      <c r="N127" s="173"/>
      <c r="O127" s="171">
        <v>1704466</v>
      </c>
      <c r="P127" s="163">
        <v>1.052</v>
      </c>
      <c r="Q127" s="163">
        <v>1.0209999999999999</v>
      </c>
      <c r="R127" s="163">
        <v>1.0349999999999999</v>
      </c>
      <c r="S127" s="163">
        <v>1.0249999999999999</v>
      </c>
      <c r="T127" s="163">
        <v>1.02</v>
      </c>
      <c r="U127" s="163">
        <v>1.03</v>
      </c>
      <c r="V127" s="248">
        <f t="shared" si="4"/>
        <v>2040475.7420232175</v>
      </c>
      <c r="W127" s="249">
        <v>1.2</v>
      </c>
      <c r="X127" s="250">
        <f t="shared" si="5"/>
        <v>2448570.8904278609</v>
      </c>
      <c r="Y127" s="251">
        <f t="shared" si="6"/>
        <v>2526.9049436820028</v>
      </c>
      <c r="BP127" s="166"/>
      <c r="BQ127" s="174" t="s">
        <v>1584</v>
      </c>
    </row>
    <row r="128" spans="1:69" s="122" customFormat="1" ht="18.75" hidden="1" x14ac:dyDescent="0.25">
      <c r="A128" s="175"/>
      <c r="B128" s="176"/>
      <c r="C128" s="177" t="s">
        <v>1563</v>
      </c>
      <c r="D128" s="178"/>
      <c r="E128" s="178"/>
      <c r="F128" s="179"/>
      <c r="G128" s="307"/>
      <c r="H128" s="178"/>
      <c r="I128" s="178"/>
      <c r="J128" s="178"/>
      <c r="K128" s="178"/>
      <c r="L128" s="178"/>
      <c r="M128" s="178"/>
      <c r="N128" s="178"/>
      <c r="O128" s="180"/>
      <c r="P128" s="163"/>
      <c r="Q128" s="163"/>
      <c r="R128" s="163"/>
      <c r="S128" s="163"/>
      <c r="T128" s="163"/>
      <c r="U128" s="163"/>
      <c r="V128" s="123"/>
      <c r="W128" s="124"/>
      <c r="X128" s="125"/>
      <c r="Y128" s="126"/>
      <c r="BP128" s="166"/>
      <c r="BQ128" s="174"/>
    </row>
    <row r="129" spans="1:69" s="122" customFormat="1" ht="67.5" x14ac:dyDescent="0.25">
      <c r="A129" s="242" t="s">
        <v>221</v>
      </c>
      <c r="B129" s="243" t="s">
        <v>1559</v>
      </c>
      <c r="C129" s="368" t="s">
        <v>2092</v>
      </c>
      <c r="D129" s="368"/>
      <c r="E129" s="368"/>
      <c r="F129" s="244" t="s">
        <v>265</v>
      </c>
      <c r="G129" s="319">
        <v>51</v>
      </c>
      <c r="H129" s="171">
        <v>146.24</v>
      </c>
      <c r="I129" s="171"/>
      <c r="J129" s="171">
        <v>146.24</v>
      </c>
      <c r="K129" s="172" t="s">
        <v>42</v>
      </c>
      <c r="L129" s="171">
        <v>63843</v>
      </c>
      <c r="M129" s="171"/>
      <c r="N129" s="173"/>
      <c r="O129" s="171">
        <v>63843</v>
      </c>
      <c r="P129" s="163">
        <v>1.052</v>
      </c>
      <c r="Q129" s="163">
        <v>1.0209999999999999</v>
      </c>
      <c r="R129" s="163">
        <v>1.0349999999999999</v>
      </c>
      <c r="S129" s="163">
        <v>1.0249999999999999</v>
      </c>
      <c r="T129" s="163">
        <v>1.02</v>
      </c>
      <c r="U129" s="163">
        <v>1.03</v>
      </c>
      <c r="V129" s="248">
        <f t="shared" si="4"/>
        <v>76428.683703862829</v>
      </c>
      <c r="W129" s="249">
        <v>1.2</v>
      </c>
      <c r="X129" s="250">
        <f t="shared" si="5"/>
        <v>91714.420444635398</v>
      </c>
      <c r="Y129" s="251">
        <f t="shared" si="6"/>
        <v>1798.3219695026548</v>
      </c>
      <c r="BP129" s="166"/>
      <c r="BQ129" s="174" t="s">
        <v>2092</v>
      </c>
    </row>
    <row r="130" spans="1:69" s="122" customFormat="1" ht="18.75" hidden="1" x14ac:dyDescent="0.25">
      <c r="A130" s="175"/>
      <c r="B130" s="176"/>
      <c r="C130" s="177" t="s">
        <v>287</v>
      </c>
      <c r="D130" s="178"/>
      <c r="E130" s="178"/>
      <c r="F130" s="179"/>
      <c r="G130" s="307"/>
      <c r="H130" s="178"/>
      <c r="I130" s="178"/>
      <c r="J130" s="178"/>
      <c r="K130" s="178"/>
      <c r="L130" s="178"/>
      <c r="M130" s="178"/>
      <c r="N130" s="178"/>
      <c r="O130" s="180"/>
      <c r="P130" s="163"/>
      <c r="Q130" s="163"/>
      <c r="R130" s="163"/>
      <c r="S130" s="163"/>
      <c r="T130" s="163"/>
      <c r="U130" s="163"/>
      <c r="V130" s="123"/>
      <c r="W130" s="124"/>
      <c r="X130" s="125"/>
      <c r="Y130" s="126"/>
      <c r="BP130" s="166"/>
      <c r="BQ130" s="174"/>
    </row>
    <row r="131" spans="1:69" s="122" customFormat="1" ht="67.5" x14ac:dyDescent="0.25">
      <c r="A131" s="242" t="s">
        <v>230</v>
      </c>
      <c r="B131" s="243" t="s">
        <v>1559</v>
      </c>
      <c r="C131" s="368" t="s">
        <v>1585</v>
      </c>
      <c r="D131" s="368"/>
      <c r="E131" s="368"/>
      <c r="F131" s="244" t="s">
        <v>265</v>
      </c>
      <c r="G131" s="319">
        <v>1428</v>
      </c>
      <c r="H131" s="171">
        <v>148.91</v>
      </c>
      <c r="I131" s="171"/>
      <c r="J131" s="171">
        <v>148.91</v>
      </c>
      <c r="K131" s="172" t="s">
        <v>42</v>
      </c>
      <c r="L131" s="171">
        <v>1820228</v>
      </c>
      <c r="M131" s="171"/>
      <c r="N131" s="173"/>
      <c r="O131" s="171">
        <v>1820228</v>
      </c>
      <c r="P131" s="163">
        <v>1.052</v>
      </c>
      <c r="Q131" s="163">
        <v>1.0209999999999999</v>
      </c>
      <c r="R131" s="163">
        <v>1.0349999999999999</v>
      </c>
      <c r="S131" s="163">
        <v>1.0249999999999999</v>
      </c>
      <c r="T131" s="163">
        <v>1.02</v>
      </c>
      <c r="U131" s="163">
        <v>1.03</v>
      </c>
      <c r="V131" s="248">
        <f t="shared" si="4"/>
        <v>2179058.4728304567</v>
      </c>
      <c r="W131" s="249">
        <v>1.2</v>
      </c>
      <c r="X131" s="250">
        <f t="shared" si="5"/>
        <v>2614870.1673965477</v>
      </c>
      <c r="Y131" s="251">
        <f t="shared" si="6"/>
        <v>1831.1415738071062</v>
      </c>
      <c r="BP131" s="166"/>
      <c r="BQ131" s="174" t="s">
        <v>1585</v>
      </c>
    </row>
    <row r="132" spans="1:69" s="122" customFormat="1" ht="18.75" hidden="1" x14ac:dyDescent="0.25">
      <c r="A132" s="175"/>
      <c r="B132" s="176"/>
      <c r="C132" s="177" t="s">
        <v>2093</v>
      </c>
      <c r="D132" s="178"/>
      <c r="E132" s="178"/>
      <c r="F132" s="179"/>
      <c r="G132" s="307"/>
      <c r="H132" s="178"/>
      <c r="I132" s="178"/>
      <c r="J132" s="178"/>
      <c r="K132" s="178"/>
      <c r="L132" s="178"/>
      <c r="M132" s="178"/>
      <c r="N132" s="178"/>
      <c r="O132" s="180"/>
      <c r="P132" s="163"/>
      <c r="Q132" s="163"/>
      <c r="R132" s="163"/>
      <c r="S132" s="163"/>
      <c r="T132" s="163"/>
      <c r="U132" s="163"/>
      <c r="V132" s="123"/>
      <c r="W132" s="124"/>
      <c r="X132" s="125"/>
      <c r="Y132" s="126"/>
      <c r="BP132" s="166"/>
      <c r="BQ132" s="174"/>
    </row>
    <row r="133" spans="1:69" s="122" customFormat="1" ht="67.5" x14ac:dyDescent="0.25">
      <c r="A133" s="242" t="s">
        <v>232</v>
      </c>
      <c r="B133" s="243" t="s">
        <v>1581</v>
      </c>
      <c r="C133" s="368" t="s">
        <v>1587</v>
      </c>
      <c r="D133" s="368"/>
      <c r="E133" s="368"/>
      <c r="F133" s="244" t="s">
        <v>265</v>
      </c>
      <c r="G133" s="319">
        <v>1530</v>
      </c>
      <c r="H133" s="171">
        <v>106.14</v>
      </c>
      <c r="I133" s="171"/>
      <c r="J133" s="171">
        <v>106.14</v>
      </c>
      <c r="K133" s="172" t="s">
        <v>42</v>
      </c>
      <c r="L133" s="171">
        <v>1390094</v>
      </c>
      <c r="M133" s="171"/>
      <c r="N133" s="173"/>
      <c r="O133" s="171">
        <v>1390094</v>
      </c>
      <c r="P133" s="163">
        <v>1.052</v>
      </c>
      <c r="Q133" s="163">
        <v>1.0209999999999999</v>
      </c>
      <c r="R133" s="163">
        <v>1.0349999999999999</v>
      </c>
      <c r="S133" s="163">
        <v>1.0249999999999999</v>
      </c>
      <c r="T133" s="163">
        <v>1.02</v>
      </c>
      <c r="U133" s="163">
        <v>1.03</v>
      </c>
      <c r="V133" s="248">
        <f t="shared" si="4"/>
        <v>1664130.0478460835</v>
      </c>
      <c r="W133" s="249">
        <v>1.2</v>
      </c>
      <c r="X133" s="250">
        <f t="shared" si="5"/>
        <v>1996956.0574153</v>
      </c>
      <c r="Y133" s="251">
        <f t="shared" si="6"/>
        <v>1305.2000375263399</v>
      </c>
      <c r="BP133" s="166"/>
      <c r="BQ133" s="174" t="s">
        <v>1587</v>
      </c>
    </row>
    <row r="134" spans="1:69" s="122" customFormat="1" ht="18.75" hidden="1" x14ac:dyDescent="0.25">
      <c r="A134" s="175"/>
      <c r="B134" s="176"/>
      <c r="C134" s="177" t="s">
        <v>2094</v>
      </c>
      <c r="D134" s="178"/>
      <c r="E134" s="178"/>
      <c r="F134" s="179"/>
      <c r="G134" s="307"/>
      <c r="H134" s="178"/>
      <c r="I134" s="178"/>
      <c r="J134" s="178"/>
      <c r="K134" s="178"/>
      <c r="L134" s="178"/>
      <c r="M134" s="178"/>
      <c r="N134" s="178"/>
      <c r="O134" s="180"/>
      <c r="P134" s="163"/>
      <c r="Q134" s="163"/>
      <c r="R134" s="163"/>
      <c r="S134" s="163"/>
      <c r="T134" s="163"/>
      <c r="U134" s="163"/>
      <c r="V134" s="123"/>
      <c r="W134" s="124"/>
      <c r="X134" s="125"/>
      <c r="Y134" s="126"/>
      <c r="BP134" s="166"/>
      <c r="BQ134" s="174"/>
    </row>
    <row r="135" spans="1:69" s="122" customFormat="1" ht="67.5" x14ac:dyDescent="0.25">
      <c r="A135" s="242" t="s">
        <v>235</v>
      </c>
      <c r="B135" s="243" t="s">
        <v>1581</v>
      </c>
      <c r="C135" s="368" t="s">
        <v>1588</v>
      </c>
      <c r="D135" s="368"/>
      <c r="E135" s="368"/>
      <c r="F135" s="244" t="s">
        <v>265</v>
      </c>
      <c r="G135" s="319">
        <v>408</v>
      </c>
      <c r="H135" s="171">
        <v>72.33</v>
      </c>
      <c r="I135" s="171"/>
      <c r="J135" s="171">
        <v>72.33</v>
      </c>
      <c r="K135" s="172" t="s">
        <v>42</v>
      </c>
      <c r="L135" s="171">
        <v>252611</v>
      </c>
      <c r="M135" s="171"/>
      <c r="N135" s="173"/>
      <c r="O135" s="171">
        <v>252611</v>
      </c>
      <c r="P135" s="163">
        <v>1.052</v>
      </c>
      <c r="Q135" s="163">
        <v>1.0209999999999999</v>
      </c>
      <c r="R135" s="163">
        <v>1.0349999999999999</v>
      </c>
      <c r="S135" s="163">
        <v>1.0249999999999999</v>
      </c>
      <c r="T135" s="163">
        <v>1.02</v>
      </c>
      <c r="U135" s="163">
        <v>1.03</v>
      </c>
      <c r="V135" s="248">
        <f t="shared" si="4"/>
        <v>302409.44534430542</v>
      </c>
      <c r="W135" s="249">
        <v>1.2</v>
      </c>
      <c r="X135" s="250">
        <f t="shared" si="5"/>
        <v>362891.33441316651</v>
      </c>
      <c r="Y135" s="251">
        <f t="shared" si="6"/>
        <v>889.43954513031008</v>
      </c>
      <c r="BP135" s="166"/>
      <c r="BQ135" s="174" t="s">
        <v>1588</v>
      </c>
    </row>
    <row r="136" spans="1:69" s="122" customFormat="1" ht="18.75" hidden="1" x14ac:dyDescent="0.25">
      <c r="A136" s="175"/>
      <c r="B136" s="176"/>
      <c r="C136" s="177" t="s">
        <v>2095</v>
      </c>
      <c r="D136" s="178"/>
      <c r="E136" s="178"/>
      <c r="F136" s="179"/>
      <c r="G136" s="307"/>
      <c r="H136" s="178"/>
      <c r="I136" s="178"/>
      <c r="J136" s="178"/>
      <c r="K136" s="178"/>
      <c r="L136" s="178"/>
      <c r="M136" s="178"/>
      <c r="N136" s="178"/>
      <c r="O136" s="180"/>
      <c r="P136" s="163"/>
      <c r="Q136" s="163"/>
      <c r="R136" s="163"/>
      <c r="S136" s="163"/>
      <c r="T136" s="163"/>
      <c r="U136" s="163"/>
      <c r="V136" s="123"/>
      <c r="W136" s="124"/>
      <c r="X136" s="125"/>
      <c r="Y136" s="126"/>
      <c r="BP136" s="166"/>
      <c r="BQ136" s="174"/>
    </row>
    <row r="137" spans="1:69" s="122" customFormat="1" ht="67.5" x14ac:dyDescent="0.25">
      <c r="A137" s="242" t="s">
        <v>245</v>
      </c>
      <c r="B137" s="243" t="s">
        <v>1581</v>
      </c>
      <c r="C137" s="368" t="s">
        <v>1590</v>
      </c>
      <c r="D137" s="368"/>
      <c r="E137" s="368"/>
      <c r="F137" s="244" t="s">
        <v>265</v>
      </c>
      <c r="G137" s="319">
        <v>2550</v>
      </c>
      <c r="H137" s="171">
        <v>47.4</v>
      </c>
      <c r="I137" s="171"/>
      <c r="J137" s="171">
        <v>47.4</v>
      </c>
      <c r="K137" s="172" t="s">
        <v>42</v>
      </c>
      <c r="L137" s="171">
        <v>1034647</v>
      </c>
      <c r="M137" s="171"/>
      <c r="N137" s="173"/>
      <c r="O137" s="171">
        <v>1034647</v>
      </c>
      <c r="P137" s="163">
        <v>1.052</v>
      </c>
      <c r="Q137" s="163">
        <v>1.0209999999999999</v>
      </c>
      <c r="R137" s="163">
        <v>1.0349999999999999</v>
      </c>
      <c r="S137" s="163">
        <v>1.0249999999999999</v>
      </c>
      <c r="T137" s="163">
        <v>1.02</v>
      </c>
      <c r="U137" s="163">
        <v>1.03</v>
      </c>
      <c r="V137" s="248">
        <f t="shared" si="4"/>
        <v>1238612.0374692697</v>
      </c>
      <c r="W137" s="249">
        <v>1.2</v>
      </c>
      <c r="X137" s="250">
        <f t="shared" si="5"/>
        <v>1486334.4449631236</v>
      </c>
      <c r="Y137" s="251">
        <f t="shared" si="6"/>
        <v>582.87625292671521</v>
      </c>
      <c r="BP137" s="166"/>
      <c r="BQ137" s="174" t="s">
        <v>1590</v>
      </c>
    </row>
    <row r="138" spans="1:69" s="122" customFormat="1" ht="18.75" hidden="1" x14ac:dyDescent="0.25">
      <c r="A138" s="175"/>
      <c r="B138" s="176"/>
      <c r="C138" s="177" t="s">
        <v>2096</v>
      </c>
      <c r="D138" s="178"/>
      <c r="E138" s="178"/>
      <c r="F138" s="179"/>
      <c r="G138" s="307"/>
      <c r="H138" s="178"/>
      <c r="I138" s="178"/>
      <c r="J138" s="178"/>
      <c r="K138" s="178"/>
      <c r="L138" s="178"/>
      <c r="M138" s="178"/>
      <c r="N138" s="178"/>
      <c r="O138" s="180"/>
      <c r="P138" s="163"/>
      <c r="Q138" s="163"/>
      <c r="R138" s="163"/>
      <c r="S138" s="163"/>
      <c r="T138" s="163"/>
      <c r="U138" s="163"/>
      <c r="V138" s="123"/>
      <c r="W138" s="124"/>
      <c r="X138" s="125"/>
      <c r="Y138" s="126"/>
      <c r="BP138" s="166"/>
      <c r="BQ138" s="174"/>
    </row>
    <row r="139" spans="1:69" s="122" customFormat="1" ht="67.5" hidden="1" x14ac:dyDescent="0.25">
      <c r="A139" s="167" t="s">
        <v>254</v>
      </c>
      <c r="B139" s="168" t="s">
        <v>310</v>
      </c>
      <c r="C139" s="370" t="s">
        <v>311</v>
      </c>
      <c r="D139" s="370"/>
      <c r="E139" s="370"/>
      <c r="F139" s="169" t="s">
        <v>238</v>
      </c>
      <c r="G139" s="309">
        <v>5.4</v>
      </c>
      <c r="H139" s="171" t="s">
        <v>312</v>
      </c>
      <c r="I139" s="171" t="s">
        <v>313</v>
      </c>
      <c r="J139" s="171">
        <v>171.88</v>
      </c>
      <c r="K139" s="172" t="s">
        <v>42</v>
      </c>
      <c r="L139" s="171">
        <v>90531</v>
      </c>
      <c r="M139" s="171">
        <v>80227</v>
      </c>
      <c r="N139" s="173" t="s">
        <v>2097</v>
      </c>
      <c r="O139" s="171">
        <v>7945</v>
      </c>
      <c r="P139" s="163">
        <v>1.052</v>
      </c>
      <c r="Q139" s="163">
        <v>1.0209999999999999</v>
      </c>
      <c r="R139" s="163">
        <v>1.0349999999999999</v>
      </c>
      <c r="S139" s="163">
        <v>1.0249999999999999</v>
      </c>
      <c r="T139" s="163">
        <v>1.02</v>
      </c>
      <c r="U139" s="163">
        <v>1.03</v>
      </c>
      <c r="V139" s="123">
        <f t="shared" si="4"/>
        <v>9511.2368157384572</v>
      </c>
      <c r="W139" s="124">
        <v>1.2</v>
      </c>
      <c r="X139" s="125">
        <f t="shared" si="5"/>
        <v>11413.484178886149</v>
      </c>
      <c r="Y139" s="126">
        <f t="shared" si="6"/>
        <v>2113.6081812752127</v>
      </c>
      <c r="BP139" s="166"/>
      <c r="BQ139" s="174" t="s">
        <v>311</v>
      </c>
    </row>
    <row r="140" spans="1:69" s="122" customFormat="1" ht="18.75" hidden="1" x14ac:dyDescent="0.25">
      <c r="A140" s="175"/>
      <c r="B140" s="176"/>
      <c r="C140" s="177" t="s">
        <v>2098</v>
      </c>
      <c r="D140" s="178"/>
      <c r="E140" s="178"/>
      <c r="F140" s="179"/>
      <c r="G140" s="307"/>
      <c r="H140" s="178"/>
      <c r="I140" s="178"/>
      <c r="J140" s="178"/>
      <c r="K140" s="178"/>
      <c r="L140" s="178"/>
      <c r="M140" s="178"/>
      <c r="N140" s="178"/>
      <c r="O140" s="180"/>
      <c r="P140" s="163"/>
      <c r="Q140" s="163"/>
      <c r="R140" s="163"/>
      <c r="S140" s="163"/>
      <c r="T140" s="163"/>
      <c r="U140" s="163"/>
      <c r="V140" s="123"/>
      <c r="W140" s="124"/>
      <c r="X140" s="125"/>
      <c r="Y140" s="126"/>
      <c r="BP140" s="166"/>
      <c r="BQ140" s="174"/>
    </row>
    <row r="141" spans="1:69" s="122" customFormat="1" ht="18.75" hidden="1" x14ac:dyDescent="0.25">
      <c r="A141" s="181"/>
      <c r="B141" s="182"/>
      <c r="C141" s="182"/>
      <c r="D141" s="182"/>
      <c r="E141" s="183" t="s">
        <v>2099</v>
      </c>
      <c r="F141" s="184"/>
      <c r="G141" s="305"/>
      <c r="H141" s="186"/>
      <c r="I141" s="140"/>
      <c r="J141" s="140"/>
      <c r="K141" s="140"/>
      <c r="L141" s="187">
        <v>77921</v>
      </c>
      <c r="M141" s="188"/>
      <c r="N141" s="188"/>
      <c r="O141" s="189"/>
      <c r="P141" s="163"/>
      <c r="Q141" s="163"/>
      <c r="R141" s="163"/>
      <c r="S141" s="163"/>
      <c r="T141" s="163"/>
      <c r="U141" s="163"/>
      <c r="V141" s="123"/>
      <c r="W141" s="124"/>
      <c r="X141" s="125"/>
      <c r="Y141" s="126"/>
      <c r="BP141" s="166"/>
      <c r="BQ141" s="174"/>
    </row>
    <row r="142" spans="1:69" s="122" customFormat="1" ht="18.75" hidden="1" x14ac:dyDescent="0.25">
      <c r="A142" s="181"/>
      <c r="B142" s="182"/>
      <c r="C142" s="182"/>
      <c r="D142" s="182"/>
      <c r="E142" s="183" t="s">
        <v>2100</v>
      </c>
      <c r="F142" s="184"/>
      <c r="G142" s="305"/>
      <c r="H142" s="186"/>
      <c r="I142" s="140"/>
      <c r="J142" s="140"/>
      <c r="K142" s="140"/>
      <c r="L142" s="187">
        <v>40969</v>
      </c>
      <c r="M142" s="188"/>
      <c r="N142" s="188"/>
      <c r="O142" s="189"/>
      <c r="P142" s="163"/>
      <c r="Q142" s="163"/>
      <c r="R142" s="163"/>
      <c r="S142" s="163"/>
      <c r="T142" s="163"/>
      <c r="U142" s="163"/>
      <c r="V142" s="123"/>
      <c r="W142" s="124"/>
      <c r="X142" s="125"/>
      <c r="Y142" s="126"/>
      <c r="BP142" s="166"/>
      <c r="BQ142" s="174"/>
    </row>
    <row r="143" spans="1:69" s="122" customFormat="1" ht="18.75" hidden="1" x14ac:dyDescent="0.25">
      <c r="A143" s="181"/>
      <c r="B143" s="182"/>
      <c r="C143" s="182"/>
      <c r="D143" s="182"/>
      <c r="E143" s="183" t="s">
        <v>47</v>
      </c>
      <c r="F143" s="184"/>
      <c r="G143" s="305"/>
      <c r="H143" s="186"/>
      <c r="I143" s="140"/>
      <c r="J143" s="140"/>
      <c r="K143" s="140"/>
      <c r="L143" s="187">
        <v>209421</v>
      </c>
      <c r="M143" s="188"/>
      <c r="N143" s="188"/>
      <c r="O143" s="189"/>
      <c r="P143" s="163"/>
      <c r="Q143" s="163"/>
      <c r="R143" s="163"/>
      <c r="S143" s="163"/>
      <c r="T143" s="163"/>
      <c r="U143" s="163"/>
      <c r="V143" s="123"/>
      <c r="W143" s="124"/>
      <c r="X143" s="125"/>
      <c r="Y143" s="126"/>
      <c r="BP143" s="166"/>
      <c r="BQ143" s="174"/>
    </row>
    <row r="144" spans="1:69" s="122" customFormat="1" ht="67.5" x14ac:dyDescent="0.25">
      <c r="A144" s="242" t="s">
        <v>288</v>
      </c>
      <c r="B144" s="243" t="s">
        <v>1593</v>
      </c>
      <c r="C144" s="368" t="s">
        <v>1594</v>
      </c>
      <c r="D144" s="368"/>
      <c r="E144" s="368"/>
      <c r="F144" s="244" t="s">
        <v>265</v>
      </c>
      <c r="G144" s="319">
        <v>51</v>
      </c>
      <c r="H144" s="171">
        <v>143.46</v>
      </c>
      <c r="I144" s="171"/>
      <c r="J144" s="171">
        <v>143.46</v>
      </c>
      <c r="K144" s="172" t="s">
        <v>42</v>
      </c>
      <c r="L144" s="171">
        <v>62629</v>
      </c>
      <c r="M144" s="171"/>
      <c r="N144" s="173"/>
      <c r="O144" s="171">
        <v>62629</v>
      </c>
      <c r="P144" s="163">
        <v>1.052</v>
      </c>
      <c r="Q144" s="163">
        <v>1.0209999999999999</v>
      </c>
      <c r="R144" s="163">
        <v>1.0349999999999999</v>
      </c>
      <c r="S144" s="163">
        <v>1.0249999999999999</v>
      </c>
      <c r="T144" s="163">
        <v>1.02</v>
      </c>
      <c r="U144" s="163">
        <v>1.03</v>
      </c>
      <c r="V144" s="248">
        <f t="shared" si="4"/>
        <v>74975.361929878374</v>
      </c>
      <c r="W144" s="249">
        <v>1.2</v>
      </c>
      <c r="X144" s="250">
        <f t="shared" si="5"/>
        <v>89970.434315854043</v>
      </c>
      <c r="Y144" s="251">
        <f t="shared" si="6"/>
        <v>1764.1261630559616</v>
      </c>
      <c r="BP144" s="166"/>
      <c r="BQ144" s="174" t="s">
        <v>1594</v>
      </c>
    </row>
    <row r="145" spans="1:69" s="122" customFormat="1" ht="18.75" hidden="1" x14ac:dyDescent="0.25">
      <c r="A145" s="175"/>
      <c r="B145" s="176"/>
      <c r="C145" s="177" t="s">
        <v>287</v>
      </c>
      <c r="D145" s="178"/>
      <c r="E145" s="178"/>
      <c r="F145" s="179"/>
      <c r="G145" s="307"/>
      <c r="H145" s="178"/>
      <c r="I145" s="178"/>
      <c r="J145" s="178"/>
      <c r="K145" s="178"/>
      <c r="L145" s="178"/>
      <c r="M145" s="178"/>
      <c r="N145" s="178"/>
      <c r="O145" s="180"/>
      <c r="P145" s="163"/>
      <c r="Q145" s="163"/>
      <c r="R145" s="163"/>
      <c r="S145" s="163"/>
      <c r="T145" s="163"/>
      <c r="U145" s="163"/>
      <c r="V145" s="123"/>
      <c r="W145" s="124"/>
      <c r="X145" s="125"/>
      <c r="Y145" s="126"/>
      <c r="BP145" s="166"/>
      <c r="BQ145" s="174"/>
    </row>
    <row r="146" spans="1:69" s="122" customFormat="1" ht="67.5" x14ac:dyDescent="0.25">
      <c r="A146" s="242" t="s">
        <v>300</v>
      </c>
      <c r="B146" s="243" t="s">
        <v>1593</v>
      </c>
      <c r="C146" s="368" t="s">
        <v>2101</v>
      </c>
      <c r="D146" s="368"/>
      <c r="E146" s="368"/>
      <c r="F146" s="244" t="s">
        <v>265</v>
      </c>
      <c r="G146" s="320">
        <v>40.799999999999997</v>
      </c>
      <c r="H146" s="171">
        <v>41.42</v>
      </c>
      <c r="I146" s="171"/>
      <c r="J146" s="171">
        <v>41.42</v>
      </c>
      <c r="K146" s="172" t="s">
        <v>42</v>
      </c>
      <c r="L146" s="171">
        <v>14466</v>
      </c>
      <c r="M146" s="171"/>
      <c r="N146" s="173"/>
      <c r="O146" s="171">
        <v>14466</v>
      </c>
      <c r="P146" s="163">
        <v>1.052</v>
      </c>
      <c r="Q146" s="163">
        <v>1.0209999999999999</v>
      </c>
      <c r="R146" s="163">
        <v>1.0349999999999999</v>
      </c>
      <c r="S146" s="163">
        <v>1.0249999999999999</v>
      </c>
      <c r="T146" s="163">
        <v>1.02</v>
      </c>
      <c r="U146" s="163">
        <v>1.03</v>
      </c>
      <c r="V146" s="248">
        <f t="shared" si="4"/>
        <v>17317.753527561046</v>
      </c>
      <c r="W146" s="249">
        <v>1.2</v>
      </c>
      <c r="X146" s="250">
        <f t="shared" si="5"/>
        <v>20781.304233073253</v>
      </c>
      <c r="Y146" s="252">
        <f t="shared" si="6"/>
        <v>509.34569198708959</v>
      </c>
      <c r="BP146" s="166"/>
      <c r="BQ146" s="174" t="s">
        <v>2101</v>
      </c>
    </row>
    <row r="147" spans="1:69" s="122" customFormat="1" ht="18.75" hidden="1" x14ac:dyDescent="0.25">
      <c r="A147" s="175"/>
      <c r="B147" s="176"/>
      <c r="C147" s="177" t="s">
        <v>268</v>
      </c>
      <c r="D147" s="178"/>
      <c r="E147" s="178"/>
      <c r="F147" s="179"/>
      <c r="G147" s="307"/>
      <c r="H147" s="178"/>
      <c r="I147" s="178"/>
      <c r="J147" s="178"/>
      <c r="K147" s="178"/>
      <c r="L147" s="178"/>
      <c r="M147" s="178"/>
      <c r="N147" s="178"/>
      <c r="O147" s="180"/>
      <c r="P147" s="163"/>
      <c r="Q147" s="163"/>
      <c r="R147" s="163"/>
      <c r="S147" s="163"/>
      <c r="T147" s="163"/>
      <c r="U147" s="163"/>
      <c r="V147" s="123"/>
      <c r="W147" s="124"/>
      <c r="X147" s="125"/>
      <c r="Y147" s="126"/>
      <c r="BP147" s="166"/>
      <c r="BQ147" s="174"/>
    </row>
    <row r="148" spans="1:69" s="122" customFormat="1" ht="67.5" x14ac:dyDescent="0.25">
      <c r="A148" s="242" t="s">
        <v>309</v>
      </c>
      <c r="B148" s="243" t="s">
        <v>1593</v>
      </c>
      <c r="C148" s="368" t="s">
        <v>2102</v>
      </c>
      <c r="D148" s="368"/>
      <c r="E148" s="368"/>
      <c r="F148" s="244" t="s">
        <v>265</v>
      </c>
      <c r="G148" s="319">
        <v>204</v>
      </c>
      <c r="H148" s="171">
        <v>29.8</v>
      </c>
      <c r="I148" s="171"/>
      <c r="J148" s="171">
        <v>29.8</v>
      </c>
      <c r="K148" s="172" t="s">
        <v>42</v>
      </c>
      <c r="L148" s="171">
        <v>52038</v>
      </c>
      <c r="M148" s="171"/>
      <c r="N148" s="173"/>
      <c r="O148" s="171">
        <v>52038</v>
      </c>
      <c r="P148" s="163">
        <v>1.052</v>
      </c>
      <c r="Q148" s="163">
        <v>1.0209999999999999</v>
      </c>
      <c r="R148" s="163">
        <v>1.0349999999999999</v>
      </c>
      <c r="S148" s="163">
        <v>1.0249999999999999</v>
      </c>
      <c r="T148" s="163">
        <v>1.02</v>
      </c>
      <c r="U148" s="163">
        <v>1.03</v>
      </c>
      <c r="V148" s="248">
        <f t="shared" si="4"/>
        <v>62296.506157004122</v>
      </c>
      <c r="W148" s="249">
        <v>1.2</v>
      </c>
      <c r="X148" s="250">
        <f t="shared" si="5"/>
        <v>74755.807388404937</v>
      </c>
      <c r="Y148" s="252">
        <f t="shared" si="6"/>
        <v>366.45003621767125</v>
      </c>
      <c r="BP148" s="166"/>
      <c r="BQ148" s="174" t="s">
        <v>2102</v>
      </c>
    </row>
    <row r="149" spans="1:69" s="122" customFormat="1" ht="18.75" hidden="1" x14ac:dyDescent="0.25">
      <c r="A149" s="175"/>
      <c r="B149" s="176"/>
      <c r="C149" s="177" t="s">
        <v>1605</v>
      </c>
      <c r="D149" s="178"/>
      <c r="E149" s="178"/>
      <c r="F149" s="179"/>
      <c r="G149" s="307"/>
      <c r="H149" s="178"/>
      <c r="I149" s="178"/>
      <c r="J149" s="178"/>
      <c r="K149" s="178"/>
      <c r="L149" s="178"/>
      <c r="M149" s="178"/>
      <c r="N149" s="178"/>
      <c r="O149" s="180"/>
      <c r="P149" s="163"/>
      <c r="Q149" s="163"/>
      <c r="R149" s="163"/>
      <c r="S149" s="163"/>
      <c r="T149" s="163"/>
      <c r="U149" s="163"/>
      <c r="V149" s="123"/>
      <c r="W149" s="124"/>
      <c r="X149" s="125"/>
      <c r="Y149" s="126"/>
      <c r="BP149" s="166"/>
      <c r="BQ149" s="174"/>
    </row>
    <row r="150" spans="1:69" s="122" customFormat="1" ht="67.5" x14ac:dyDescent="0.25">
      <c r="A150" s="242" t="s">
        <v>323</v>
      </c>
      <c r="B150" s="243" t="s">
        <v>1603</v>
      </c>
      <c r="C150" s="368" t="s">
        <v>2103</v>
      </c>
      <c r="D150" s="368"/>
      <c r="E150" s="368"/>
      <c r="F150" s="244" t="s">
        <v>265</v>
      </c>
      <c r="G150" s="320">
        <v>257.5</v>
      </c>
      <c r="H150" s="171">
        <v>7.41</v>
      </c>
      <c r="I150" s="171"/>
      <c r="J150" s="171">
        <v>7.41</v>
      </c>
      <c r="K150" s="172" t="s">
        <v>42</v>
      </c>
      <c r="L150" s="171">
        <v>16333</v>
      </c>
      <c r="M150" s="171"/>
      <c r="N150" s="173"/>
      <c r="O150" s="171">
        <v>16333</v>
      </c>
      <c r="P150" s="163">
        <v>1.052</v>
      </c>
      <c r="Q150" s="163">
        <v>1.0209999999999999</v>
      </c>
      <c r="R150" s="163">
        <v>1.0349999999999999</v>
      </c>
      <c r="S150" s="163">
        <v>1.0249999999999999</v>
      </c>
      <c r="T150" s="163">
        <v>1.02</v>
      </c>
      <c r="U150" s="163">
        <v>1.03</v>
      </c>
      <c r="V150" s="248">
        <f t="shared" si="4"/>
        <v>19552.804394141756</v>
      </c>
      <c r="W150" s="249">
        <v>1.2</v>
      </c>
      <c r="X150" s="250">
        <f t="shared" si="5"/>
        <v>23463.365272970106</v>
      </c>
      <c r="Y150" s="252">
        <f t="shared" si="6"/>
        <v>91.119865137747979</v>
      </c>
      <c r="BP150" s="166"/>
      <c r="BQ150" s="174" t="s">
        <v>2103</v>
      </c>
    </row>
    <row r="151" spans="1:69" s="122" customFormat="1" ht="18.75" hidden="1" x14ac:dyDescent="0.25">
      <c r="A151" s="175"/>
      <c r="B151" s="176"/>
      <c r="C151" s="177" t="s">
        <v>2104</v>
      </c>
      <c r="D151" s="178"/>
      <c r="E151" s="178"/>
      <c r="F151" s="179"/>
      <c r="G151" s="307"/>
      <c r="H151" s="178"/>
      <c r="I151" s="178"/>
      <c r="J151" s="178"/>
      <c r="K151" s="178"/>
      <c r="L151" s="178"/>
      <c r="M151" s="178"/>
      <c r="N151" s="178"/>
      <c r="O151" s="180"/>
      <c r="P151" s="163"/>
      <c r="Q151" s="163"/>
      <c r="R151" s="163"/>
      <c r="S151" s="163"/>
      <c r="T151" s="163"/>
      <c r="U151" s="163"/>
      <c r="V151" s="123"/>
      <c r="W151" s="124"/>
      <c r="X151" s="125"/>
      <c r="Y151" s="126"/>
      <c r="BP151" s="166"/>
      <c r="BQ151" s="174"/>
    </row>
    <row r="152" spans="1:69" s="122" customFormat="1" ht="67.5" x14ac:dyDescent="0.25">
      <c r="A152" s="242" t="s">
        <v>331</v>
      </c>
      <c r="B152" s="243" t="s">
        <v>2105</v>
      </c>
      <c r="C152" s="368" t="s">
        <v>2106</v>
      </c>
      <c r="D152" s="368"/>
      <c r="E152" s="368"/>
      <c r="F152" s="244" t="s">
        <v>265</v>
      </c>
      <c r="G152" s="319">
        <v>102</v>
      </c>
      <c r="H152" s="171">
        <v>50.18</v>
      </c>
      <c r="I152" s="171"/>
      <c r="J152" s="171">
        <v>50.18</v>
      </c>
      <c r="K152" s="172" t="s">
        <v>42</v>
      </c>
      <c r="L152" s="171">
        <v>43813</v>
      </c>
      <c r="M152" s="171"/>
      <c r="N152" s="173"/>
      <c r="O152" s="171">
        <v>43813</v>
      </c>
      <c r="P152" s="163">
        <v>1.052</v>
      </c>
      <c r="Q152" s="163">
        <v>1.0209999999999999</v>
      </c>
      <c r="R152" s="163">
        <v>1.0349999999999999</v>
      </c>
      <c r="S152" s="163">
        <v>1.0249999999999999</v>
      </c>
      <c r="T152" s="163">
        <v>1.02</v>
      </c>
      <c r="U152" s="163">
        <v>1.03</v>
      </c>
      <c r="V152" s="248">
        <f t="shared" si="4"/>
        <v>52450.071568023799</v>
      </c>
      <c r="W152" s="249">
        <v>1.2</v>
      </c>
      <c r="X152" s="250">
        <f t="shared" si="5"/>
        <v>62940.085881628554</v>
      </c>
      <c r="Y152" s="251">
        <f t="shared" si="6"/>
        <v>617.05966550616233</v>
      </c>
      <c r="BP152" s="166"/>
      <c r="BQ152" s="174" t="s">
        <v>2106</v>
      </c>
    </row>
    <row r="153" spans="1:69" s="122" customFormat="1" ht="18.75" hidden="1" x14ac:dyDescent="0.25">
      <c r="A153" s="175"/>
      <c r="B153" s="176"/>
      <c r="C153" s="177" t="s">
        <v>272</v>
      </c>
      <c r="D153" s="178"/>
      <c r="E153" s="178"/>
      <c r="F153" s="179"/>
      <c r="G153" s="307"/>
      <c r="H153" s="178"/>
      <c r="I153" s="178"/>
      <c r="J153" s="178"/>
      <c r="K153" s="178"/>
      <c r="L153" s="178"/>
      <c r="M153" s="178"/>
      <c r="N153" s="178"/>
      <c r="O153" s="180"/>
      <c r="P153" s="163"/>
      <c r="Q153" s="163"/>
      <c r="R153" s="163"/>
      <c r="S153" s="163"/>
      <c r="T153" s="163"/>
      <c r="U153" s="163"/>
      <c r="V153" s="123"/>
      <c r="W153" s="124"/>
      <c r="X153" s="125"/>
      <c r="Y153" s="126"/>
      <c r="BP153" s="166"/>
      <c r="BQ153" s="174"/>
    </row>
    <row r="154" spans="1:69" s="122" customFormat="1" ht="18.75" hidden="1" x14ac:dyDescent="0.25">
      <c r="A154" s="371" t="s">
        <v>2107</v>
      </c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2"/>
      <c r="O154" s="373"/>
      <c r="P154" s="163"/>
      <c r="Q154" s="163"/>
      <c r="R154" s="163"/>
      <c r="S154" s="163"/>
      <c r="T154" s="163"/>
      <c r="U154" s="163"/>
      <c r="V154" s="123"/>
      <c r="W154" s="124"/>
      <c r="X154" s="125"/>
      <c r="Y154" s="126"/>
      <c r="BP154" s="166" t="s">
        <v>2107</v>
      </c>
      <c r="BQ154" s="174"/>
    </row>
    <row r="155" spans="1:69" s="122" customFormat="1" ht="67.5" hidden="1" x14ac:dyDescent="0.25">
      <c r="A155" s="167" t="s">
        <v>335</v>
      </c>
      <c r="B155" s="168" t="s">
        <v>589</v>
      </c>
      <c r="C155" s="370" t="s">
        <v>590</v>
      </c>
      <c r="D155" s="370"/>
      <c r="E155" s="370"/>
      <c r="F155" s="169" t="s">
        <v>174</v>
      </c>
      <c r="G155" s="304">
        <v>3</v>
      </c>
      <c r="H155" s="171" t="s">
        <v>591</v>
      </c>
      <c r="I155" s="171" t="s">
        <v>592</v>
      </c>
      <c r="J155" s="171">
        <v>109.43</v>
      </c>
      <c r="K155" s="172" t="s">
        <v>42</v>
      </c>
      <c r="L155" s="171">
        <v>49575</v>
      </c>
      <c r="M155" s="171">
        <v>46177</v>
      </c>
      <c r="N155" s="173" t="s">
        <v>2108</v>
      </c>
      <c r="O155" s="171">
        <v>2810</v>
      </c>
      <c r="P155" s="163">
        <v>1.052</v>
      </c>
      <c r="Q155" s="163">
        <v>1.0209999999999999</v>
      </c>
      <c r="R155" s="163">
        <v>1.0349999999999999</v>
      </c>
      <c r="S155" s="163">
        <v>1.0249999999999999</v>
      </c>
      <c r="T155" s="163">
        <v>1.02</v>
      </c>
      <c r="U155" s="163">
        <v>1.03</v>
      </c>
      <c r="V155" s="123">
        <f t="shared" si="4"/>
        <v>3363.9490814631922</v>
      </c>
      <c r="W155" s="124">
        <v>1.2</v>
      </c>
      <c r="X155" s="125">
        <f t="shared" si="5"/>
        <v>4036.7388977558303</v>
      </c>
      <c r="Y155" s="126">
        <f t="shared" si="6"/>
        <v>1345.5796325852768</v>
      </c>
      <c r="BP155" s="166"/>
      <c r="BQ155" s="174" t="s">
        <v>590</v>
      </c>
    </row>
    <row r="156" spans="1:69" s="122" customFormat="1" ht="18.75" hidden="1" x14ac:dyDescent="0.25">
      <c r="A156" s="175"/>
      <c r="B156" s="176"/>
      <c r="C156" s="177" t="s">
        <v>2109</v>
      </c>
      <c r="D156" s="178"/>
      <c r="E156" s="178"/>
      <c r="F156" s="179"/>
      <c r="G156" s="307"/>
      <c r="H156" s="178"/>
      <c r="I156" s="178"/>
      <c r="J156" s="178"/>
      <c r="K156" s="178"/>
      <c r="L156" s="178"/>
      <c r="M156" s="178"/>
      <c r="N156" s="178"/>
      <c r="O156" s="180"/>
      <c r="P156" s="163"/>
      <c r="Q156" s="163"/>
      <c r="R156" s="163"/>
      <c r="S156" s="163"/>
      <c r="T156" s="163"/>
      <c r="U156" s="163"/>
      <c r="V156" s="123"/>
      <c r="W156" s="124"/>
      <c r="X156" s="125"/>
      <c r="Y156" s="126"/>
      <c r="BP156" s="166"/>
      <c r="BQ156" s="174"/>
    </row>
    <row r="157" spans="1:69" s="122" customFormat="1" ht="18.75" hidden="1" x14ac:dyDescent="0.25">
      <c r="A157" s="181"/>
      <c r="B157" s="182"/>
      <c r="C157" s="182"/>
      <c r="D157" s="182"/>
      <c r="E157" s="183" t="s">
        <v>2110</v>
      </c>
      <c r="F157" s="184"/>
      <c r="G157" s="305"/>
      <c r="H157" s="186"/>
      <c r="I157" s="140"/>
      <c r="J157" s="140"/>
      <c r="K157" s="140"/>
      <c r="L157" s="187">
        <v>44848</v>
      </c>
      <c r="M157" s="188"/>
      <c r="N157" s="188"/>
      <c r="O157" s="189"/>
      <c r="P157" s="163"/>
      <c r="Q157" s="163"/>
      <c r="R157" s="163"/>
      <c r="S157" s="163"/>
      <c r="T157" s="163"/>
      <c r="U157" s="163"/>
      <c r="V157" s="123"/>
      <c r="W157" s="124"/>
      <c r="X157" s="125"/>
      <c r="Y157" s="126"/>
      <c r="BP157" s="166"/>
      <c r="BQ157" s="174"/>
    </row>
    <row r="158" spans="1:69" s="122" customFormat="1" ht="18.75" hidden="1" x14ac:dyDescent="0.25">
      <c r="A158" s="181"/>
      <c r="B158" s="182"/>
      <c r="C158" s="182"/>
      <c r="D158" s="182"/>
      <c r="E158" s="183" t="s">
        <v>2111</v>
      </c>
      <c r="F158" s="184"/>
      <c r="G158" s="305"/>
      <c r="H158" s="186"/>
      <c r="I158" s="140"/>
      <c r="J158" s="140"/>
      <c r="K158" s="140"/>
      <c r="L158" s="187">
        <v>23580</v>
      </c>
      <c r="M158" s="188"/>
      <c r="N158" s="188"/>
      <c r="O158" s="189"/>
      <c r="P158" s="163"/>
      <c r="Q158" s="163"/>
      <c r="R158" s="163"/>
      <c r="S158" s="163"/>
      <c r="T158" s="163"/>
      <c r="U158" s="163"/>
      <c r="V158" s="123"/>
      <c r="W158" s="124"/>
      <c r="X158" s="125"/>
      <c r="Y158" s="126"/>
      <c r="BP158" s="166"/>
      <c r="BQ158" s="174"/>
    </row>
    <row r="159" spans="1:69" s="122" customFormat="1" ht="18.75" hidden="1" x14ac:dyDescent="0.25">
      <c r="A159" s="181"/>
      <c r="B159" s="182"/>
      <c r="C159" s="182"/>
      <c r="D159" s="182"/>
      <c r="E159" s="183" t="s">
        <v>47</v>
      </c>
      <c r="F159" s="184"/>
      <c r="G159" s="305"/>
      <c r="H159" s="186"/>
      <c r="I159" s="140"/>
      <c r="J159" s="140"/>
      <c r="K159" s="140"/>
      <c r="L159" s="187">
        <v>118003</v>
      </c>
      <c r="M159" s="188"/>
      <c r="N159" s="188"/>
      <c r="O159" s="189"/>
      <c r="P159" s="163"/>
      <c r="Q159" s="163"/>
      <c r="R159" s="163"/>
      <c r="S159" s="163"/>
      <c r="T159" s="163"/>
      <c r="U159" s="163"/>
      <c r="V159" s="123"/>
      <c r="W159" s="124"/>
      <c r="X159" s="125"/>
      <c r="Y159" s="126"/>
      <c r="BP159" s="166"/>
      <c r="BQ159" s="174"/>
    </row>
    <row r="160" spans="1:69" s="122" customFormat="1" ht="45" x14ac:dyDescent="0.25">
      <c r="A160" s="190" t="s">
        <v>2112</v>
      </c>
      <c r="B160" s="191" t="s">
        <v>2113</v>
      </c>
      <c r="C160" s="374" t="s">
        <v>1612</v>
      </c>
      <c r="D160" s="374"/>
      <c r="E160" s="374"/>
      <c r="F160" s="192" t="s">
        <v>437</v>
      </c>
      <c r="G160" s="306">
        <v>2</v>
      </c>
      <c r="H160" s="194">
        <v>1737.2</v>
      </c>
      <c r="I160" s="194"/>
      <c r="J160" s="194"/>
      <c r="K160" s="195" t="s">
        <v>52</v>
      </c>
      <c r="L160" s="194">
        <v>21646</v>
      </c>
      <c r="M160" s="194"/>
      <c r="N160" s="196"/>
      <c r="O160" s="194"/>
      <c r="P160" s="197"/>
      <c r="Q160" s="197"/>
      <c r="R160" s="197"/>
      <c r="S160" s="197"/>
      <c r="T160" s="197"/>
      <c r="U160" s="197">
        <v>1.03</v>
      </c>
      <c r="V160" s="198">
        <f t="shared" ref="V160:V161" si="7">L160*U160</f>
        <v>22295.38</v>
      </c>
      <c r="W160" s="199">
        <v>1.2</v>
      </c>
      <c r="X160" s="200">
        <f t="shared" ref="X160:X221" si="8">V160*W160</f>
        <v>26754.456000000002</v>
      </c>
      <c r="Y160" s="204">
        <f t="shared" ref="Y160:Y221" si="9">X160/G160</f>
        <v>13377.228000000001</v>
      </c>
      <c r="BP160" s="166"/>
      <c r="BQ160" s="174" t="s">
        <v>1612</v>
      </c>
    </row>
    <row r="161" spans="1:69" s="122" customFormat="1" ht="45" x14ac:dyDescent="0.25">
      <c r="A161" s="190" t="s">
        <v>2114</v>
      </c>
      <c r="B161" s="191" t="s">
        <v>2113</v>
      </c>
      <c r="C161" s="374" t="s">
        <v>1614</v>
      </c>
      <c r="D161" s="374"/>
      <c r="E161" s="374"/>
      <c r="F161" s="192" t="s">
        <v>437</v>
      </c>
      <c r="G161" s="306">
        <v>1</v>
      </c>
      <c r="H161" s="194">
        <v>1289.81</v>
      </c>
      <c r="I161" s="194"/>
      <c r="J161" s="194"/>
      <c r="K161" s="195" t="s">
        <v>52</v>
      </c>
      <c r="L161" s="194">
        <v>8036</v>
      </c>
      <c r="M161" s="194"/>
      <c r="N161" s="196"/>
      <c r="O161" s="194"/>
      <c r="P161" s="197"/>
      <c r="Q161" s="197"/>
      <c r="R161" s="197"/>
      <c r="S161" s="197"/>
      <c r="T161" s="197"/>
      <c r="U161" s="197">
        <v>1.03</v>
      </c>
      <c r="V161" s="198">
        <f t="shared" si="7"/>
        <v>8277.08</v>
      </c>
      <c r="W161" s="199">
        <v>1.2</v>
      </c>
      <c r="X161" s="200">
        <f t="shared" si="8"/>
        <v>9932.4959999999992</v>
      </c>
      <c r="Y161" s="204">
        <f t="shared" si="9"/>
        <v>9932.4959999999992</v>
      </c>
      <c r="BP161" s="166"/>
      <c r="BQ161" s="174" t="s">
        <v>1614</v>
      </c>
    </row>
    <row r="162" spans="1:69" s="122" customFormat="1" ht="18.75" hidden="1" x14ac:dyDescent="0.25">
      <c r="A162" s="371" t="s">
        <v>2115</v>
      </c>
      <c r="B162" s="372"/>
      <c r="C162" s="372"/>
      <c r="D162" s="372"/>
      <c r="E162" s="372"/>
      <c r="F162" s="372"/>
      <c r="G162" s="372"/>
      <c r="H162" s="372"/>
      <c r="I162" s="372"/>
      <c r="J162" s="372"/>
      <c r="K162" s="372"/>
      <c r="L162" s="372"/>
      <c r="M162" s="372"/>
      <c r="N162" s="372"/>
      <c r="O162" s="373"/>
      <c r="P162" s="163"/>
      <c r="Q162" s="163"/>
      <c r="R162" s="163"/>
      <c r="S162" s="163"/>
      <c r="T162" s="163"/>
      <c r="U162" s="163"/>
      <c r="V162" s="123"/>
      <c r="W162" s="124"/>
      <c r="X162" s="125"/>
      <c r="Y162" s="126"/>
      <c r="BP162" s="166" t="s">
        <v>2115</v>
      </c>
      <c r="BQ162" s="174"/>
    </row>
    <row r="163" spans="1:69" s="122" customFormat="1" ht="67.5" hidden="1" x14ac:dyDescent="0.25">
      <c r="A163" s="167" t="s">
        <v>350</v>
      </c>
      <c r="B163" s="168" t="s">
        <v>578</v>
      </c>
      <c r="C163" s="370" t="s">
        <v>579</v>
      </c>
      <c r="D163" s="370"/>
      <c r="E163" s="370"/>
      <c r="F163" s="169" t="s">
        <v>109</v>
      </c>
      <c r="G163" s="304">
        <v>2</v>
      </c>
      <c r="H163" s="171" t="s">
        <v>580</v>
      </c>
      <c r="I163" s="171" t="s">
        <v>581</v>
      </c>
      <c r="J163" s="171">
        <v>3.51</v>
      </c>
      <c r="K163" s="172" t="s">
        <v>42</v>
      </c>
      <c r="L163" s="171">
        <v>1250</v>
      </c>
      <c r="M163" s="171">
        <v>1110</v>
      </c>
      <c r="N163" s="173" t="s">
        <v>2116</v>
      </c>
      <c r="O163" s="171">
        <v>61</v>
      </c>
      <c r="P163" s="163">
        <v>1.052</v>
      </c>
      <c r="Q163" s="163">
        <v>1.0209999999999999</v>
      </c>
      <c r="R163" s="163">
        <v>1.0349999999999999</v>
      </c>
      <c r="S163" s="163">
        <v>1.0249999999999999</v>
      </c>
      <c r="T163" s="163">
        <v>1.02</v>
      </c>
      <c r="U163" s="163">
        <v>1.03</v>
      </c>
      <c r="V163" s="123">
        <f t="shared" ref="V163:V221" si="10">O163*P163*Q163*R163*S163*T163*U163</f>
        <v>73.025229170553303</v>
      </c>
      <c r="W163" s="124">
        <v>1.2</v>
      </c>
      <c r="X163" s="125">
        <f t="shared" si="8"/>
        <v>87.630275004663957</v>
      </c>
      <c r="Y163" s="126">
        <f t="shared" si="9"/>
        <v>43.815137502331979</v>
      </c>
      <c r="BP163" s="166"/>
      <c r="BQ163" s="174" t="s">
        <v>579</v>
      </c>
    </row>
    <row r="164" spans="1:69" s="122" customFormat="1" ht="18.75" hidden="1" x14ac:dyDescent="0.25">
      <c r="A164" s="181"/>
      <c r="B164" s="182"/>
      <c r="C164" s="182"/>
      <c r="D164" s="182"/>
      <c r="E164" s="183" t="s">
        <v>2117</v>
      </c>
      <c r="F164" s="184"/>
      <c r="G164" s="305"/>
      <c r="H164" s="186"/>
      <c r="I164" s="140"/>
      <c r="J164" s="140"/>
      <c r="K164" s="140"/>
      <c r="L164" s="187">
        <v>1089</v>
      </c>
      <c r="M164" s="188"/>
      <c r="N164" s="188"/>
      <c r="O164" s="189"/>
      <c r="P164" s="163"/>
      <c r="Q164" s="163"/>
      <c r="R164" s="163"/>
      <c r="S164" s="163"/>
      <c r="T164" s="163"/>
      <c r="U164" s="163"/>
      <c r="V164" s="123"/>
      <c r="W164" s="124"/>
      <c r="X164" s="125"/>
      <c r="Y164" s="126"/>
      <c r="BP164" s="166"/>
      <c r="BQ164" s="174"/>
    </row>
    <row r="165" spans="1:69" s="122" customFormat="1" ht="18.75" hidden="1" x14ac:dyDescent="0.25">
      <c r="A165" s="181"/>
      <c r="B165" s="182"/>
      <c r="C165" s="182"/>
      <c r="D165" s="182"/>
      <c r="E165" s="183" t="s">
        <v>2118</v>
      </c>
      <c r="F165" s="184"/>
      <c r="G165" s="305"/>
      <c r="H165" s="186"/>
      <c r="I165" s="140"/>
      <c r="J165" s="140"/>
      <c r="K165" s="140"/>
      <c r="L165" s="187">
        <v>573</v>
      </c>
      <c r="M165" s="188"/>
      <c r="N165" s="188"/>
      <c r="O165" s="189"/>
      <c r="P165" s="163"/>
      <c r="Q165" s="163"/>
      <c r="R165" s="163"/>
      <c r="S165" s="163"/>
      <c r="T165" s="163"/>
      <c r="U165" s="163"/>
      <c r="V165" s="123"/>
      <c r="W165" s="124"/>
      <c r="X165" s="125"/>
      <c r="Y165" s="126"/>
      <c r="BP165" s="166"/>
      <c r="BQ165" s="174"/>
    </row>
    <row r="166" spans="1:69" s="122" customFormat="1" ht="18.75" hidden="1" x14ac:dyDescent="0.25">
      <c r="A166" s="181"/>
      <c r="B166" s="182"/>
      <c r="C166" s="182"/>
      <c r="D166" s="182"/>
      <c r="E166" s="183" t="s">
        <v>47</v>
      </c>
      <c r="F166" s="184"/>
      <c r="G166" s="305"/>
      <c r="H166" s="186"/>
      <c r="I166" s="140"/>
      <c r="J166" s="140"/>
      <c r="K166" s="140"/>
      <c r="L166" s="187">
        <v>2912</v>
      </c>
      <c r="M166" s="188"/>
      <c r="N166" s="188"/>
      <c r="O166" s="189"/>
      <c r="P166" s="163"/>
      <c r="Q166" s="163"/>
      <c r="R166" s="163"/>
      <c r="S166" s="163"/>
      <c r="T166" s="163"/>
      <c r="U166" s="163"/>
      <c r="V166" s="123"/>
      <c r="W166" s="124"/>
      <c r="X166" s="125"/>
      <c r="Y166" s="126"/>
      <c r="BP166" s="166"/>
      <c r="BQ166" s="174"/>
    </row>
    <row r="167" spans="1:69" s="122" customFormat="1" ht="45" x14ac:dyDescent="0.25">
      <c r="A167" s="190" t="s">
        <v>2119</v>
      </c>
      <c r="B167" s="191" t="s">
        <v>2120</v>
      </c>
      <c r="C167" s="374" t="s">
        <v>1619</v>
      </c>
      <c r="D167" s="374"/>
      <c r="E167" s="374"/>
      <c r="F167" s="192" t="s">
        <v>437</v>
      </c>
      <c r="G167" s="306">
        <v>2</v>
      </c>
      <c r="H167" s="194">
        <v>1576.88</v>
      </c>
      <c r="I167" s="194"/>
      <c r="J167" s="194"/>
      <c r="K167" s="195" t="s">
        <v>52</v>
      </c>
      <c r="L167" s="194">
        <v>19648</v>
      </c>
      <c r="M167" s="194"/>
      <c r="N167" s="196"/>
      <c r="O167" s="194"/>
      <c r="P167" s="197"/>
      <c r="Q167" s="197"/>
      <c r="R167" s="197"/>
      <c r="S167" s="197"/>
      <c r="T167" s="197"/>
      <c r="U167" s="197">
        <v>1.03</v>
      </c>
      <c r="V167" s="198">
        <f>L167*U167</f>
        <v>20237.440000000002</v>
      </c>
      <c r="W167" s="199">
        <v>1.2</v>
      </c>
      <c r="X167" s="200">
        <f t="shared" si="8"/>
        <v>24284.928000000004</v>
      </c>
      <c r="Y167" s="204">
        <f t="shared" si="9"/>
        <v>12142.464000000002</v>
      </c>
      <c r="BP167" s="166"/>
      <c r="BQ167" s="174" t="s">
        <v>1619</v>
      </c>
    </row>
    <row r="168" spans="1:69" s="122" customFormat="1" ht="67.5" hidden="1" x14ac:dyDescent="0.25">
      <c r="A168" s="167" t="s">
        <v>355</v>
      </c>
      <c r="B168" s="168" t="s">
        <v>1620</v>
      </c>
      <c r="C168" s="370" t="s">
        <v>1621</v>
      </c>
      <c r="D168" s="370"/>
      <c r="E168" s="370"/>
      <c r="F168" s="169" t="s">
        <v>109</v>
      </c>
      <c r="G168" s="304">
        <v>78</v>
      </c>
      <c r="H168" s="171" t="s">
        <v>1622</v>
      </c>
      <c r="I168" s="171">
        <v>0.37</v>
      </c>
      <c r="J168" s="171">
        <v>55.05</v>
      </c>
      <c r="K168" s="172" t="s">
        <v>42</v>
      </c>
      <c r="L168" s="171">
        <v>105230</v>
      </c>
      <c r="M168" s="171">
        <v>68146</v>
      </c>
      <c r="N168" s="173">
        <v>328</v>
      </c>
      <c r="O168" s="171">
        <v>36756</v>
      </c>
      <c r="P168" s="163">
        <v>1.052</v>
      </c>
      <c r="Q168" s="163">
        <v>1.0209999999999999</v>
      </c>
      <c r="R168" s="163">
        <v>1.0349999999999999</v>
      </c>
      <c r="S168" s="163">
        <v>1.0249999999999999</v>
      </c>
      <c r="T168" s="163">
        <v>1.02</v>
      </c>
      <c r="U168" s="163">
        <v>1.03</v>
      </c>
      <c r="V168" s="123">
        <f t="shared" si="10"/>
        <v>44001.890547423878</v>
      </c>
      <c r="W168" s="124">
        <v>1.2</v>
      </c>
      <c r="X168" s="125">
        <f t="shared" si="8"/>
        <v>52802.268656908651</v>
      </c>
      <c r="Y168" s="126">
        <f t="shared" si="9"/>
        <v>676.95216226805962</v>
      </c>
      <c r="BP168" s="166"/>
      <c r="BQ168" s="174" t="s">
        <v>1621</v>
      </c>
    </row>
    <row r="169" spans="1:69" s="122" customFormat="1" ht="18.75" hidden="1" x14ac:dyDescent="0.25">
      <c r="A169" s="175"/>
      <c r="B169" s="176"/>
      <c r="C169" s="177" t="s">
        <v>2121</v>
      </c>
      <c r="D169" s="178"/>
      <c r="E169" s="178"/>
      <c r="F169" s="179"/>
      <c r="G169" s="307"/>
      <c r="H169" s="178"/>
      <c r="I169" s="178"/>
      <c r="J169" s="178"/>
      <c r="K169" s="178"/>
      <c r="L169" s="178"/>
      <c r="M169" s="178"/>
      <c r="N169" s="178"/>
      <c r="O169" s="180"/>
      <c r="P169" s="163"/>
      <c r="Q169" s="163"/>
      <c r="R169" s="163"/>
      <c r="S169" s="163"/>
      <c r="T169" s="163"/>
      <c r="U169" s="163"/>
      <c r="V169" s="123"/>
      <c r="W169" s="124"/>
      <c r="X169" s="125"/>
      <c r="Y169" s="126"/>
      <c r="BP169" s="166"/>
      <c r="BQ169" s="174"/>
    </row>
    <row r="170" spans="1:69" s="122" customFormat="1" ht="18.75" hidden="1" x14ac:dyDescent="0.25">
      <c r="A170" s="181"/>
      <c r="B170" s="182"/>
      <c r="C170" s="182"/>
      <c r="D170" s="182"/>
      <c r="E170" s="183" t="s">
        <v>2122</v>
      </c>
      <c r="F170" s="184"/>
      <c r="G170" s="305"/>
      <c r="H170" s="186"/>
      <c r="I170" s="140"/>
      <c r="J170" s="140"/>
      <c r="K170" s="140"/>
      <c r="L170" s="187">
        <v>66102</v>
      </c>
      <c r="M170" s="188"/>
      <c r="N170" s="188"/>
      <c r="O170" s="189"/>
      <c r="P170" s="163"/>
      <c r="Q170" s="163"/>
      <c r="R170" s="163"/>
      <c r="S170" s="163"/>
      <c r="T170" s="163"/>
      <c r="U170" s="163"/>
      <c r="V170" s="123"/>
      <c r="W170" s="124"/>
      <c r="X170" s="125"/>
      <c r="Y170" s="126"/>
      <c r="BP170" s="166"/>
      <c r="BQ170" s="174"/>
    </row>
    <row r="171" spans="1:69" s="122" customFormat="1" ht="18.75" hidden="1" x14ac:dyDescent="0.25">
      <c r="A171" s="181"/>
      <c r="B171" s="182"/>
      <c r="C171" s="182"/>
      <c r="D171" s="182"/>
      <c r="E171" s="183" t="s">
        <v>2123</v>
      </c>
      <c r="F171" s="184"/>
      <c r="G171" s="305"/>
      <c r="H171" s="186"/>
      <c r="I171" s="140"/>
      <c r="J171" s="140"/>
      <c r="K171" s="140"/>
      <c r="L171" s="187">
        <v>34754</v>
      </c>
      <c r="M171" s="188"/>
      <c r="N171" s="188"/>
      <c r="O171" s="189"/>
      <c r="P171" s="163"/>
      <c r="Q171" s="163"/>
      <c r="R171" s="163"/>
      <c r="S171" s="163"/>
      <c r="T171" s="163"/>
      <c r="U171" s="163"/>
      <c r="V171" s="123"/>
      <c r="W171" s="124"/>
      <c r="X171" s="125"/>
      <c r="Y171" s="126"/>
      <c r="BP171" s="166"/>
      <c r="BQ171" s="174"/>
    </row>
    <row r="172" spans="1:69" s="122" customFormat="1" ht="18.75" hidden="1" x14ac:dyDescent="0.25">
      <c r="A172" s="181"/>
      <c r="B172" s="182"/>
      <c r="C172" s="182"/>
      <c r="D172" s="182"/>
      <c r="E172" s="183" t="s">
        <v>47</v>
      </c>
      <c r="F172" s="184"/>
      <c r="G172" s="305"/>
      <c r="H172" s="186"/>
      <c r="I172" s="140"/>
      <c r="J172" s="140"/>
      <c r="K172" s="140"/>
      <c r="L172" s="187">
        <v>206086</v>
      </c>
      <c r="M172" s="188"/>
      <c r="N172" s="188"/>
      <c r="O172" s="189"/>
      <c r="P172" s="163"/>
      <c r="Q172" s="163"/>
      <c r="R172" s="163"/>
      <c r="S172" s="163"/>
      <c r="T172" s="163"/>
      <c r="U172" s="163"/>
      <c r="V172" s="123"/>
      <c r="W172" s="124"/>
      <c r="X172" s="125"/>
      <c r="Y172" s="126"/>
      <c r="BP172" s="166"/>
      <c r="BQ172" s="174"/>
    </row>
    <row r="173" spans="1:69" s="122" customFormat="1" ht="45" x14ac:dyDescent="0.25">
      <c r="A173" s="190" t="s">
        <v>2124</v>
      </c>
      <c r="B173" s="191" t="s">
        <v>2125</v>
      </c>
      <c r="C173" s="374" t="s">
        <v>2126</v>
      </c>
      <c r="D173" s="374"/>
      <c r="E173" s="374"/>
      <c r="F173" s="192" t="s">
        <v>437</v>
      </c>
      <c r="G173" s="306">
        <v>9</v>
      </c>
      <c r="H173" s="194">
        <v>2403.11</v>
      </c>
      <c r="I173" s="194"/>
      <c r="J173" s="194"/>
      <c r="K173" s="195" t="s">
        <v>52</v>
      </c>
      <c r="L173" s="194">
        <v>134742</v>
      </c>
      <c r="M173" s="194"/>
      <c r="N173" s="196"/>
      <c r="O173" s="194"/>
      <c r="P173" s="197"/>
      <c r="Q173" s="197"/>
      <c r="R173" s="197"/>
      <c r="S173" s="197"/>
      <c r="T173" s="197"/>
      <c r="U173" s="197">
        <v>1.03</v>
      </c>
      <c r="V173" s="198">
        <f t="shared" ref="V173:V175" si="11">L173*U173</f>
        <v>138784.26</v>
      </c>
      <c r="W173" s="199">
        <v>1.2</v>
      </c>
      <c r="X173" s="200">
        <f t="shared" si="8"/>
        <v>166541.11199999999</v>
      </c>
      <c r="Y173" s="204">
        <f t="shared" si="9"/>
        <v>18504.567999999999</v>
      </c>
      <c r="BP173" s="166"/>
      <c r="BQ173" s="174" t="s">
        <v>2126</v>
      </c>
    </row>
    <row r="174" spans="1:69" s="122" customFormat="1" ht="45.75" x14ac:dyDescent="0.25">
      <c r="A174" s="190" t="s">
        <v>366</v>
      </c>
      <c r="B174" s="191" t="s">
        <v>2125</v>
      </c>
      <c r="C174" s="374" t="s">
        <v>2127</v>
      </c>
      <c r="D174" s="374"/>
      <c r="E174" s="374"/>
      <c r="F174" s="192" t="s">
        <v>437</v>
      </c>
      <c r="G174" s="306">
        <v>8</v>
      </c>
      <c r="H174" s="194">
        <v>2403.11</v>
      </c>
      <c r="I174" s="194"/>
      <c r="J174" s="194"/>
      <c r="K174" s="195" t="s">
        <v>52</v>
      </c>
      <c r="L174" s="194">
        <v>119771</v>
      </c>
      <c r="M174" s="194"/>
      <c r="N174" s="196"/>
      <c r="O174" s="194"/>
      <c r="P174" s="197"/>
      <c r="Q174" s="197"/>
      <c r="R174" s="197"/>
      <c r="S174" s="197"/>
      <c r="T174" s="197"/>
      <c r="U174" s="197">
        <v>1.03</v>
      </c>
      <c r="V174" s="198">
        <f t="shared" si="11"/>
        <v>123364.13</v>
      </c>
      <c r="W174" s="199">
        <v>1.2</v>
      </c>
      <c r="X174" s="200">
        <f t="shared" si="8"/>
        <v>148036.95600000001</v>
      </c>
      <c r="Y174" s="204">
        <f t="shared" si="9"/>
        <v>18504.619500000001</v>
      </c>
      <c r="BP174" s="166"/>
      <c r="BQ174" s="174" t="s">
        <v>2127</v>
      </c>
    </row>
    <row r="175" spans="1:69" s="122" customFormat="1" ht="57" x14ac:dyDescent="0.25">
      <c r="A175" s="190" t="s">
        <v>2128</v>
      </c>
      <c r="B175" s="191" t="s">
        <v>2125</v>
      </c>
      <c r="C175" s="374" t="s">
        <v>2129</v>
      </c>
      <c r="D175" s="374"/>
      <c r="E175" s="374"/>
      <c r="F175" s="192" t="s">
        <v>437</v>
      </c>
      <c r="G175" s="306">
        <v>61</v>
      </c>
      <c r="H175" s="194">
        <v>2292.27</v>
      </c>
      <c r="I175" s="194"/>
      <c r="J175" s="194"/>
      <c r="K175" s="195" t="s">
        <v>52</v>
      </c>
      <c r="L175" s="194">
        <v>871131</v>
      </c>
      <c r="M175" s="194"/>
      <c r="N175" s="196"/>
      <c r="O175" s="194"/>
      <c r="P175" s="197"/>
      <c r="Q175" s="197"/>
      <c r="R175" s="197"/>
      <c r="S175" s="197"/>
      <c r="T175" s="197"/>
      <c r="U175" s="197">
        <v>1.03</v>
      </c>
      <c r="V175" s="198">
        <f t="shared" si="11"/>
        <v>897264.93</v>
      </c>
      <c r="W175" s="199">
        <v>1.2</v>
      </c>
      <c r="X175" s="200">
        <f t="shared" si="8"/>
        <v>1076717.916</v>
      </c>
      <c r="Y175" s="204">
        <f t="shared" si="9"/>
        <v>17651.11337704918</v>
      </c>
      <c r="BP175" s="166"/>
      <c r="BQ175" s="174" t="s">
        <v>2129</v>
      </c>
    </row>
    <row r="176" spans="1:69" s="122" customFormat="1" ht="67.5" hidden="1" x14ac:dyDescent="0.25">
      <c r="A176" s="167" t="s">
        <v>381</v>
      </c>
      <c r="B176" s="168" t="s">
        <v>1635</v>
      </c>
      <c r="C176" s="370" t="s">
        <v>1636</v>
      </c>
      <c r="D176" s="370"/>
      <c r="E176" s="370"/>
      <c r="F176" s="169" t="s">
        <v>1637</v>
      </c>
      <c r="G176" s="304">
        <v>323</v>
      </c>
      <c r="H176" s="171" t="s">
        <v>1638</v>
      </c>
      <c r="I176" s="171" t="s">
        <v>1639</v>
      </c>
      <c r="J176" s="171">
        <v>13.13</v>
      </c>
      <c r="K176" s="172" t="s">
        <v>42</v>
      </c>
      <c r="L176" s="171">
        <v>526842</v>
      </c>
      <c r="M176" s="171">
        <v>305293</v>
      </c>
      <c r="N176" s="173" t="s">
        <v>2130</v>
      </c>
      <c r="O176" s="171">
        <v>36303</v>
      </c>
      <c r="P176" s="163">
        <v>1.052</v>
      </c>
      <c r="Q176" s="163">
        <v>1.0209999999999999</v>
      </c>
      <c r="R176" s="163">
        <v>1.0349999999999999</v>
      </c>
      <c r="S176" s="163">
        <v>1.0249999999999999</v>
      </c>
      <c r="T176" s="163">
        <v>1.02</v>
      </c>
      <c r="U176" s="163">
        <v>1.03</v>
      </c>
      <c r="V176" s="123">
        <f t="shared" si="10"/>
        <v>43459.588435714686</v>
      </c>
      <c r="W176" s="124">
        <v>1.2</v>
      </c>
      <c r="X176" s="125">
        <f t="shared" si="8"/>
        <v>52151.506122857623</v>
      </c>
      <c r="Y176" s="126">
        <f t="shared" si="9"/>
        <v>161.45977127819697</v>
      </c>
      <c r="BP176" s="166"/>
      <c r="BQ176" s="174" t="s">
        <v>1636</v>
      </c>
    </row>
    <row r="177" spans="1:69" s="122" customFormat="1" ht="18.75" hidden="1" x14ac:dyDescent="0.25">
      <c r="A177" s="175"/>
      <c r="B177" s="176"/>
      <c r="C177" s="177" t="s">
        <v>2131</v>
      </c>
      <c r="D177" s="178"/>
      <c r="E177" s="178"/>
      <c r="F177" s="179"/>
      <c r="G177" s="307"/>
      <c r="H177" s="178"/>
      <c r="I177" s="178"/>
      <c r="J177" s="178"/>
      <c r="K177" s="178"/>
      <c r="L177" s="178"/>
      <c r="M177" s="178"/>
      <c r="N177" s="178"/>
      <c r="O177" s="180"/>
      <c r="P177" s="163"/>
      <c r="Q177" s="163"/>
      <c r="R177" s="163"/>
      <c r="S177" s="163"/>
      <c r="T177" s="163"/>
      <c r="U177" s="163"/>
      <c r="V177" s="123"/>
      <c r="W177" s="124"/>
      <c r="X177" s="125"/>
      <c r="Y177" s="126"/>
      <c r="BP177" s="166"/>
      <c r="BQ177" s="174"/>
    </row>
    <row r="178" spans="1:69" s="122" customFormat="1" ht="18.75" hidden="1" x14ac:dyDescent="0.25">
      <c r="A178" s="181"/>
      <c r="B178" s="182"/>
      <c r="C178" s="182"/>
      <c r="D178" s="182"/>
      <c r="E178" s="183" t="s">
        <v>2132</v>
      </c>
      <c r="F178" s="184"/>
      <c r="G178" s="305"/>
      <c r="H178" s="186"/>
      <c r="I178" s="140"/>
      <c r="J178" s="140"/>
      <c r="K178" s="140"/>
      <c r="L178" s="187">
        <v>328541</v>
      </c>
      <c r="M178" s="188"/>
      <c r="N178" s="188"/>
      <c r="O178" s="189"/>
      <c r="P178" s="163"/>
      <c r="Q178" s="163"/>
      <c r="R178" s="163"/>
      <c r="S178" s="163"/>
      <c r="T178" s="163"/>
      <c r="U178" s="163"/>
      <c r="V178" s="123"/>
      <c r="W178" s="124"/>
      <c r="X178" s="125"/>
      <c r="Y178" s="126"/>
      <c r="BP178" s="166"/>
      <c r="BQ178" s="174"/>
    </row>
    <row r="179" spans="1:69" s="122" customFormat="1" ht="18.75" hidden="1" x14ac:dyDescent="0.25">
      <c r="A179" s="181"/>
      <c r="B179" s="182"/>
      <c r="C179" s="182"/>
      <c r="D179" s="182"/>
      <c r="E179" s="183" t="s">
        <v>2133</v>
      </c>
      <c r="F179" s="184"/>
      <c r="G179" s="305"/>
      <c r="H179" s="186"/>
      <c r="I179" s="140"/>
      <c r="J179" s="140"/>
      <c r="K179" s="140"/>
      <c r="L179" s="187">
        <v>167921</v>
      </c>
      <c r="M179" s="188"/>
      <c r="N179" s="188"/>
      <c r="O179" s="189"/>
      <c r="P179" s="163"/>
      <c r="Q179" s="163"/>
      <c r="R179" s="163"/>
      <c r="S179" s="163"/>
      <c r="T179" s="163"/>
      <c r="U179" s="163"/>
      <c r="V179" s="123"/>
      <c r="W179" s="124"/>
      <c r="X179" s="125"/>
      <c r="Y179" s="126"/>
      <c r="BP179" s="166"/>
      <c r="BQ179" s="174"/>
    </row>
    <row r="180" spans="1:69" s="122" customFormat="1" ht="18.75" hidden="1" x14ac:dyDescent="0.25">
      <c r="A180" s="181"/>
      <c r="B180" s="182"/>
      <c r="C180" s="182"/>
      <c r="D180" s="182"/>
      <c r="E180" s="183" t="s">
        <v>47</v>
      </c>
      <c r="F180" s="184"/>
      <c r="G180" s="305"/>
      <c r="H180" s="186"/>
      <c r="I180" s="140"/>
      <c r="J180" s="140"/>
      <c r="K180" s="140"/>
      <c r="L180" s="187">
        <v>1023304</v>
      </c>
      <c r="M180" s="188"/>
      <c r="N180" s="188"/>
      <c r="O180" s="189"/>
      <c r="P180" s="163"/>
      <c r="Q180" s="163"/>
      <c r="R180" s="163"/>
      <c r="S180" s="163"/>
      <c r="T180" s="163"/>
      <c r="U180" s="163"/>
      <c r="V180" s="123"/>
      <c r="W180" s="124"/>
      <c r="X180" s="125"/>
      <c r="Y180" s="126"/>
      <c r="BP180" s="166"/>
      <c r="BQ180" s="174"/>
    </row>
    <row r="181" spans="1:69" s="122" customFormat="1" ht="67.5" x14ac:dyDescent="0.25">
      <c r="A181" s="242" t="s">
        <v>384</v>
      </c>
      <c r="B181" s="243" t="s">
        <v>1644</v>
      </c>
      <c r="C181" s="368" t="s">
        <v>1645</v>
      </c>
      <c r="D181" s="368"/>
      <c r="E181" s="368"/>
      <c r="F181" s="244" t="s">
        <v>437</v>
      </c>
      <c r="G181" s="319">
        <v>11</v>
      </c>
      <c r="H181" s="171">
        <v>4652.76</v>
      </c>
      <c r="I181" s="171"/>
      <c r="J181" s="171">
        <v>4652.76</v>
      </c>
      <c r="K181" s="172" t="s">
        <v>42</v>
      </c>
      <c r="L181" s="171">
        <v>438104</v>
      </c>
      <c r="M181" s="171"/>
      <c r="N181" s="173"/>
      <c r="O181" s="171">
        <v>438104</v>
      </c>
      <c r="P181" s="163">
        <v>1.052</v>
      </c>
      <c r="Q181" s="163">
        <v>1.0209999999999999</v>
      </c>
      <c r="R181" s="163">
        <v>1.0349999999999999</v>
      </c>
      <c r="S181" s="163">
        <v>1.0249999999999999</v>
      </c>
      <c r="T181" s="163">
        <v>1.02</v>
      </c>
      <c r="U181" s="163">
        <v>1.03</v>
      </c>
      <c r="V181" s="248">
        <f t="shared" si="10"/>
        <v>524469.59017272259</v>
      </c>
      <c r="W181" s="249">
        <v>1.2</v>
      </c>
      <c r="X181" s="250">
        <f t="shared" si="8"/>
        <v>629363.50820726703</v>
      </c>
      <c r="Y181" s="252">
        <f t="shared" si="9"/>
        <v>57214.864382478823</v>
      </c>
      <c r="BP181" s="166"/>
      <c r="BQ181" s="174" t="s">
        <v>1645</v>
      </c>
    </row>
    <row r="182" spans="1:69" s="122" customFormat="1" ht="67.5" x14ac:dyDescent="0.25">
      <c r="A182" s="242" t="s">
        <v>386</v>
      </c>
      <c r="B182" s="243" t="s">
        <v>1644</v>
      </c>
      <c r="C182" s="368" t="s">
        <v>2134</v>
      </c>
      <c r="D182" s="368"/>
      <c r="E182" s="368"/>
      <c r="F182" s="244" t="s">
        <v>437</v>
      </c>
      <c r="G182" s="319">
        <v>11</v>
      </c>
      <c r="H182" s="171">
        <v>3539.81</v>
      </c>
      <c r="I182" s="171"/>
      <c r="J182" s="171">
        <v>3539.81</v>
      </c>
      <c r="K182" s="172" t="s">
        <v>42</v>
      </c>
      <c r="L182" s="171">
        <v>333309</v>
      </c>
      <c r="M182" s="171"/>
      <c r="N182" s="173"/>
      <c r="O182" s="171">
        <v>333309</v>
      </c>
      <c r="P182" s="163">
        <v>1.052</v>
      </c>
      <c r="Q182" s="163">
        <v>1.0209999999999999</v>
      </c>
      <c r="R182" s="163">
        <v>1.0349999999999999</v>
      </c>
      <c r="S182" s="163">
        <v>1.0249999999999999</v>
      </c>
      <c r="T182" s="163">
        <v>1.02</v>
      </c>
      <c r="U182" s="163">
        <v>1.03</v>
      </c>
      <c r="V182" s="248">
        <f t="shared" si="10"/>
        <v>399015.83786242525</v>
      </c>
      <c r="W182" s="249">
        <v>1.2</v>
      </c>
      <c r="X182" s="250">
        <f t="shared" si="8"/>
        <v>478819.0054349103</v>
      </c>
      <c r="Y182" s="252">
        <f t="shared" si="9"/>
        <v>43529.000494082757</v>
      </c>
      <c r="BP182" s="166"/>
      <c r="BQ182" s="174" t="s">
        <v>2134</v>
      </c>
    </row>
    <row r="183" spans="1:69" s="122" customFormat="1" ht="67.5" x14ac:dyDescent="0.25">
      <c r="A183" s="242" t="s">
        <v>388</v>
      </c>
      <c r="B183" s="243" t="s">
        <v>1644</v>
      </c>
      <c r="C183" s="368" t="s">
        <v>2135</v>
      </c>
      <c r="D183" s="368"/>
      <c r="E183" s="368"/>
      <c r="F183" s="244" t="s">
        <v>437</v>
      </c>
      <c r="G183" s="319">
        <v>300</v>
      </c>
      <c r="H183" s="171">
        <v>2561.42</v>
      </c>
      <c r="I183" s="171"/>
      <c r="J183" s="171">
        <v>2561.42</v>
      </c>
      <c r="K183" s="172" t="s">
        <v>42</v>
      </c>
      <c r="L183" s="171">
        <v>6577727</v>
      </c>
      <c r="M183" s="171"/>
      <c r="N183" s="173"/>
      <c r="O183" s="171">
        <v>6577727</v>
      </c>
      <c r="P183" s="163">
        <v>1.052</v>
      </c>
      <c r="Q183" s="163">
        <v>1.0209999999999999</v>
      </c>
      <c r="R183" s="163">
        <v>1.0349999999999999</v>
      </c>
      <c r="S183" s="163">
        <v>1.0249999999999999</v>
      </c>
      <c r="T183" s="163">
        <v>1.02</v>
      </c>
      <c r="U183" s="163">
        <v>1.03</v>
      </c>
      <c r="V183" s="248">
        <f t="shared" si="10"/>
        <v>7874426.5835464913</v>
      </c>
      <c r="W183" s="249">
        <v>1.2</v>
      </c>
      <c r="X183" s="250">
        <f t="shared" si="8"/>
        <v>9449311.90025579</v>
      </c>
      <c r="Y183" s="252">
        <f t="shared" si="9"/>
        <v>31497.706334185965</v>
      </c>
      <c r="BP183" s="166"/>
      <c r="BQ183" s="174" t="s">
        <v>2135</v>
      </c>
    </row>
    <row r="184" spans="1:69" s="122" customFormat="1" ht="68.25" x14ac:dyDescent="0.25">
      <c r="A184" s="242" t="s">
        <v>391</v>
      </c>
      <c r="B184" s="243" t="s">
        <v>1644</v>
      </c>
      <c r="C184" s="368" t="s">
        <v>2136</v>
      </c>
      <c r="D184" s="368"/>
      <c r="E184" s="368"/>
      <c r="F184" s="244" t="s">
        <v>437</v>
      </c>
      <c r="G184" s="319">
        <v>1</v>
      </c>
      <c r="H184" s="171">
        <v>3332.08</v>
      </c>
      <c r="I184" s="171"/>
      <c r="J184" s="171">
        <v>3332.08</v>
      </c>
      <c r="K184" s="172" t="s">
        <v>42</v>
      </c>
      <c r="L184" s="171">
        <v>28523</v>
      </c>
      <c r="M184" s="171"/>
      <c r="N184" s="173"/>
      <c r="O184" s="171">
        <v>28523</v>
      </c>
      <c r="P184" s="163">
        <v>1.052</v>
      </c>
      <c r="Q184" s="163">
        <v>1.0209999999999999</v>
      </c>
      <c r="R184" s="163">
        <v>1.0349999999999999</v>
      </c>
      <c r="S184" s="163">
        <v>1.0249999999999999</v>
      </c>
      <c r="T184" s="163">
        <v>1.02</v>
      </c>
      <c r="U184" s="163">
        <v>1.03</v>
      </c>
      <c r="V184" s="248">
        <f t="shared" si="10"/>
        <v>34145.87887920806</v>
      </c>
      <c r="W184" s="249">
        <v>1.2</v>
      </c>
      <c r="X184" s="250">
        <f t="shared" si="8"/>
        <v>40975.054655049673</v>
      </c>
      <c r="Y184" s="252">
        <f t="shared" si="9"/>
        <v>40975.054655049673</v>
      </c>
      <c r="BP184" s="166"/>
      <c r="BQ184" s="174" t="s">
        <v>2136</v>
      </c>
    </row>
    <row r="185" spans="1:69" s="122" customFormat="1" ht="67.5" hidden="1" x14ac:dyDescent="0.25">
      <c r="A185" s="167" t="s">
        <v>393</v>
      </c>
      <c r="B185" s="168" t="s">
        <v>1650</v>
      </c>
      <c r="C185" s="370" t="s">
        <v>1651</v>
      </c>
      <c r="D185" s="370"/>
      <c r="E185" s="370"/>
      <c r="F185" s="169" t="s">
        <v>665</v>
      </c>
      <c r="G185" s="304">
        <v>1</v>
      </c>
      <c r="H185" s="171" t="s">
        <v>1652</v>
      </c>
      <c r="I185" s="171">
        <v>0.81</v>
      </c>
      <c r="J185" s="171">
        <v>51.31</v>
      </c>
      <c r="K185" s="172" t="s">
        <v>42</v>
      </c>
      <c r="L185" s="171">
        <v>1776</v>
      </c>
      <c r="M185" s="171">
        <v>1327</v>
      </c>
      <c r="N185" s="173">
        <v>9</v>
      </c>
      <c r="O185" s="171">
        <v>440</v>
      </c>
      <c r="P185" s="163">
        <v>1.052</v>
      </c>
      <c r="Q185" s="163">
        <v>1.0209999999999999</v>
      </c>
      <c r="R185" s="163">
        <v>1.0349999999999999</v>
      </c>
      <c r="S185" s="163">
        <v>1.0249999999999999</v>
      </c>
      <c r="T185" s="163">
        <v>1.02</v>
      </c>
      <c r="U185" s="163">
        <v>1.03</v>
      </c>
      <c r="V185" s="123">
        <f t="shared" si="10"/>
        <v>526.73935795153182</v>
      </c>
      <c r="W185" s="124">
        <v>1.2</v>
      </c>
      <c r="X185" s="125">
        <f t="shared" si="8"/>
        <v>632.08722954183816</v>
      </c>
      <c r="Y185" s="126">
        <f t="shared" si="9"/>
        <v>632.08722954183816</v>
      </c>
      <c r="BP185" s="166"/>
      <c r="BQ185" s="174" t="s">
        <v>1651</v>
      </c>
    </row>
    <row r="186" spans="1:69" s="122" customFormat="1" ht="18.75" hidden="1" x14ac:dyDescent="0.25">
      <c r="A186" s="181"/>
      <c r="B186" s="182"/>
      <c r="C186" s="182"/>
      <c r="D186" s="182"/>
      <c r="E186" s="183" t="s">
        <v>2137</v>
      </c>
      <c r="F186" s="184"/>
      <c r="G186" s="305"/>
      <c r="H186" s="186"/>
      <c r="I186" s="140"/>
      <c r="J186" s="140"/>
      <c r="K186" s="140"/>
      <c r="L186" s="187">
        <v>1287</v>
      </c>
      <c r="M186" s="188"/>
      <c r="N186" s="188"/>
      <c r="O186" s="189"/>
      <c r="P186" s="163"/>
      <c r="Q186" s="163"/>
      <c r="R186" s="163"/>
      <c r="S186" s="163"/>
      <c r="T186" s="163"/>
      <c r="U186" s="163"/>
      <c r="V186" s="123"/>
      <c r="W186" s="124"/>
      <c r="X186" s="125"/>
      <c r="Y186" s="126"/>
      <c r="BP186" s="166"/>
      <c r="BQ186" s="174"/>
    </row>
    <row r="187" spans="1:69" s="122" customFormat="1" ht="18.75" hidden="1" x14ac:dyDescent="0.25">
      <c r="A187" s="181"/>
      <c r="B187" s="182"/>
      <c r="C187" s="182"/>
      <c r="D187" s="182"/>
      <c r="E187" s="183" t="s">
        <v>2138</v>
      </c>
      <c r="F187" s="184"/>
      <c r="G187" s="305"/>
      <c r="H187" s="186"/>
      <c r="I187" s="140"/>
      <c r="J187" s="140"/>
      <c r="K187" s="140"/>
      <c r="L187" s="187">
        <v>677</v>
      </c>
      <c r="M187" s="188"/>
      <c r="N187" s="188"/>
      <c r="O187" s="189"/>
      <c r="P187" s="163"/>
      <c r="Q187" s="163"/>
      <c r="R187" s="163"/>
      <c r="S187" s="163"/>
      <c r="T187" s="163"/>
      <c r="U187" s="163"/>
      <c r="V187" s="123"/>
      <c r="W187" s="124"/>
      <c r="X187" s="125"/>
      <c r="Y187" s="126"/>
      <c r="BP187" s="166"/>
      <c r="BQ187" s="174"/>
    </row>
    <row r="188" spans="1:69" s="122" customFormat="1" ht="18.75" hidden="1" x14ac:dyDescent="0.25">
      <c r="A188" s="181"/>
      <c r="B188" s="182"/>
      <c r="C188" s="182"/>
      <c r="D188" s="182"/>
      <c r="E188" s="183" t="s">
        <v>47</v>
      </c>
      <c r="F188" s="184"/>
      <c r="G188" s="305"/>
      <c r="H188" s="186"/>
      <c r="I188" s="140"/>
      <c r="J188" s="140"/>
      <c r="K188" s="140"/>
      <c r="L188" s="187">
        <v>3740</v>
      </c>
      <c r="M188" s="188"/>
      <c r="N188" s="188"/>
      <c r="O188" s="189"/>
      <c r="P188" s="163"/>
      <c r="Q188" s="163"/>
      <c r="R188" s="163"/>
      <c r="S188" s="163"/>
      <c r="T188" s="163"/>
      <c r="U188" s="163"/>
      <c r="V188" s="123"/>
      <c r="W188" s="124"/>
      <c r="X188" s="125"/>
      <c r="Y188" s="126"/>
      <c r="BP188" s="166"/>
      <c r="BQ188" s="174"/>
    </row>
    <row r="189" spans="1:69" s="122" customFormat="1" ht="67.5" x14ac:dyDescent="0.25">
      <c r="A189" s="242" t="s">
        <v>395</v>
      </c>
      <c r="B189" s="243" t="s">
        <v>1655</v>
      </c>
      <c r="C189" s="368" t="s">
        <v>2139</v>
      </c>
      <c r="D189" s="368"/>
      <c r="E189" s="368"/>
      <c r="F189" s="244" t="s">
        <v>437</v>
      </c>
      <c r="G189" s="319">
        <v>1</v>
      </c>
      <c r="H189" s="171">
        <v>2257.86</v>
      </c>
      <c r="I189" s="171"/>
      <c r="J189" s="171">
        <v>2257.86</v>
      </c>
      <c r="K189" s="172" t="s">
        <v>42</v>
      </c>
      <c r="L189" s="171">
        <v>19327</v>
      </c>
      <c r="M189" s="171"/>
      <c r="N189" s="173"/>
      <c r="O189" s="171">
        <v>19327</v>
      </c>
      <c r="P189" s="163">
        <v>1.052</v>
      </c>
      <c r="Q189" s="163">
        <v>1.0209999999999999</v>
      </c>
      <c r="R189" s="163">
        <v>1.0349999999999999</v>
      </c>
      <c r="S189" s="163">
        <v>1.0249999999999999</v>
      </c>
      <c r="T189" s="163">
        <v>1.02</v>
      </c>
      <c r="U189" s="163">
        <v>1.03</v>
      </c>
      <c r="V189" s="248">
        <f t="shared" si="10"/>
        <v>23137.026298021039</v>
      </c>
      <c r="W189" s="249">
        <v>1.2</v>
      </c>
      <c r="X189" s="250">
        <f t="shared" si="8"/>
        <v>27764.431557625245</v>
      </c>
      <c r="Y189" s="252">
        <f t="shared" si="9"/>
        <v>27764.431557625245</v>
      </c>
      <c r="BP189" s="166"/>
      <c r="BQ189" s="174" t="s">
        <v>2139</v>
      </c>
    </row>
    <row r="190" spans="1:69" s="122" customFormat="1" ht="67.5" hidden="1" x14ac:dyDescent="0.25">
      <c r="A190" s="167" t="s">
        <v>397</v>
      </c>
      <c r="B190" s="168" t="s">
        <v>2140</v>
      </c>
      <c r="C190" s="370" t="s">
        <v>2141</v>
      </c>
      <c r="D190" s="370"/>
      <c r="E190" s="370"/>
      <c r="F190" s="169" t="s">
        <v>665</v>
      </c>
      <c r="G190" s="304">
        <v>4</v>
      </c>
      <c r="H190" s="171" t="s">
        <v>2142</v>
      </c>
      <c r="I190" s="171">
        <v>0.76</v>
      </c>
      <c r="J190" s="171">
        <v>42.44</v>
      </c>
      <c r="K190" s="172" t="s">
        <v>42</v>
      </c>
      <c r="L190" s="171">
        <v>5740</v>
      </c>
      <c r="M190" s="171">
        <v>4252</v>
      </c>
      <c r="N190" s="173">
        <v>35</v>
      </c>
      <c r="O190" s="171">
        <v>1453</v>
      </c>
      <c r="P190" s="163">
        <v>1.052</v>
      </c>
      <c r="Q190" s="163">
        <v>1.0209999999999999</v>
      </c>
      <c r="R190" s="163">
        <v>1.0349999999999999</v>
      </c>
      <c r="S190" s="163">
        <v>1.0249999999999999</v>
      </c>
      <c r="T190" s="163">
        <v>1.02</v>
      </c>
      <c r="U190" s="163">
        <v>1.03</v>
      </c>
      <c r="V190" s="123">
        <f t="shared" si="10"/>
        <v>1739.4370161444904</v>
      </c>
      <c r="W190" s="124">
        <v>1.2</v>
      </c>
      <c r="X190" s="125">
        <f t="shared" si="8"/>
        <v>2087.3244193733885</v>
      </c>
      <c r="Y190" s="126">
        <f t="shared" si="9"/>
        <v>521.83110484334713</v>
      </c>
      <c r="BP190" s="166"/>
      <c r="BQ190" s="174" t="s">
        <v>2141</v>
      </c>
    </row>
    <row r="191" spans="1:69" s="122" customFormat="1" ht="18.75" hidden="1" x14ac:dyDescent="0.25">
      <c r="A191" s="181"/>
      <c r="B191" s="182"/>
      <c r="C191" s="182"/>
      <c r="D191" s="182"/>
      <c r="E191" s="183" t="s">
        <v>2143</v>
      </c>
      <c r="F191" s="184"/>
      <c r="G191" s="305"/>
      <c r="H191" s="186"/>
      <c r="I191" s="140"/>
      <c r="J191" s="140"/>
      <c r="K191" s="140"/>
      <c r="L191" s="187">
        <v>4124</v>
      </c>
      <c r="M191" s="188"/>
      <c r="N191" s="188"/>
      <c r="O191" s="189"/>
      <c r="P191" s="163"/>
      <c r="Q191" s="163"/>
      <c r="R191" s="163"/>
      <c r="S191" s="163"/>
      <c r="T191" s="163"/>
      <c r="U191" s="163"/>
      <c r="V191" s="123"/>
      <c r="W191" s="124"/>
      <c r="X191" s="125"/>
      <c r="Y191" s="126"/>
      <c r="BP191" s="166"/>
      <c r="BQ191" s="174"/>
    </row>
    <row r="192" spans="1:69" s="122" customFormat="1" ht="18.75" hidden="1" x14ac:dyDescent="0.25">
      <c r="A192" s="181"/>
      <c r="B192" s="182"/>
      <c r="C192" s="182"/>
      <c r="D192" s="182"/>
      <c r="E192" s="183" t="s">
        <v>2144</v>
      </c>
      <c r="F192" s="184"/>
      <c r="G192" s="305"/>
      <c r="H192" s="186"/>
      <c r="I192" s="140"/>
      <c r="J192" s="140"/>
      <c r="K192" s="140"/>
      <c r="L192" s="187">
        <v>2169</v>
      </c>
      <c r="M192" s="188"/>
      <c r="N192" s="188"/>
      <c r="O192" s="189"/>
      <c r="P192" s="163"/>
      <c r="Q192" s="163"/>
      <c r="R192" s="163"/>
      <c r="S192" s="163"/>
      <c r="T192" s="163"/>
      <c r="U192" s="163"/>
      <c r="V192" s="123"/>
      <c r="W192" s="124"/>
      <c r="X192" s="125"/>
      <c r="Y192" s="126"/>
      <c r="BP192" s="166"/>
      <c r="BQ192" s="174"/>
    </row>
    <row r="193" spans="1:69" s="122" customFormat="1" ht="18.75" hidden="1" x14ac:dyDescent="0.25">
      <c r="A193" s="181"/>
      <c r="B193" s="182"/>
      <c r="C193" s="182"/>
      <c r="D193" s="182"/>
      <c r="E193" s="183" t="s">
        <v>47</v>
      </c>
      <c r="F193" s="184"/>
      <c r="G193" s="305"/>
      <c r="H193" s="186"/>
      <c r="I193" s="140"/>
      <c r="J193" s="140"/>
      <c r="K193" s="140"/>
      <c r="L193" s="187">
        <v>12033</v>
      </c>
      <c r="M193" s="188"/>
      <c r="N193" s="188"/>
      <c r="O193" s="189"/>
      <c r="P193" s="163"/>
      <c r="Q193" s="163"/>
      <c r="R193" s="163"/>
      <c r="S193" s="163"/>
      <c r="T193" s="163"/>
      <c r="U193" s="163"/>
      <c r="V193" s="123"/>
      <c r="W193" s="124"/>
      <c r="X193" s="125"/>
      <c r="Y193" s="126"/>
      <c r="BP193" s="166"/>
      <c r="BQ193" s="174"/>
    </row>
    <row r="194" spans="1:69" s="122" customFormat="1" ht="45" x14ac:dyDescent="0.25">
      <c r="A194" s="190" t="s">
        <v>2145</v>
      </c>
      <c r="B194" s="191" t="s">
        <v>1661</v>
      </c>
      <c r="C194" s="374" t="s">
        <v>2146</v>
      </c>
      <c r="D194" s="374"/>
      <c r="E194" s="374"/>
      <c r="F194" s="192" t="s">
        <v>437</v>
      </c>
      <c r="G194" s="306">
        <v>4</v>
      </c>
      <c r="H194" s="194">
        <v>6225.34</v>
      </c>
      <c r="I194" s="194"/>
      <c r="J194" s="194"/>
      <c r="K194" s="195" t="s">
        <v>52</v>
      </c>
      <c r="L194" s="194">
        <v>155135</v>
      </c>
      <c r="M194" s="194"/>
      <c r="N194" s="196"/>
      <c r="O194" s="194"/>
      <c r="P194" s="197"/>
      <c r="Q194" s="197"/>
      <c r="R194" s="197"/>
      <c r="S194" s="197"/>
      <c r="T194" s="197"/>
      <c r="U194" s="197">
        <v>1.03</v>
      </c>
      <c r="V194" s="198">
        <f>L194*U194</f>
        <v>159789.05000000002</v>
      </c>
      <c r="W194" s="199">
        <v>1.2</v>
      </c>
      <c r="X194" s="200">
        <f t="shared" si="8"/>
        <v>191746.86000000002</v>
      </c>
      <c r="Y194" s="204">
        <f t="shared" si="9"/>
        <v>47936.715000000004</v>
      </c>
      <c r="BP194" s="166"/>
      <c r="BQ194" s="174" t="s">
        <v>2146</v>
      </c>
    </row>
    <row r="195" spans="1:69" s="122" customFormat="1" ht="68.25" hidden="1" x14ac:dyDescent="0.25">
      <c r="A195" s="167" t="s">
        <v>401</v>
      </c>
      <c r="B195" s="168" t="s">
        <v>2147</v>
      </c>
      <c r="C195" s="370" t="s">
        <v>2148</v>
      </c>
      <c r="D195" s="370"/>
      <c r="E195" s="370"/>
      <c r="F195" s="169" t="s">
        <v>665</v>
      </c>
      <c r="G195" s="304">
        <v>28</v>
      </c>
      <c r="H195" s="171" t="s">
        <v>2149</v>
      </c>
      <c r="I195" s="171">
        <v>0.74</v>
      </c>
      <c r="J195" s="171">
        <v>39.369999999999997</v>
      </c>
      <c r="K195" s="172" t="s">
        <v>42</v>
      </c>
      <c r="L195" s="171">
        <v>110637</v>
      </c>
      <c r="M195" s="171">
        <v>100963</v>
      </c>
      <c r="N195" s="173">
        <v>235</v>
      </c>
      <c r="O195" s="171">
        <v>9439</v>
      </c>
      <c r="P195" s="163">
        <v>1.052</v>
      </c>
      <c r="Q195" s="163">
        <v>1.0209999999999999</v>
      </c>
      <c r="R195" s="163">
        <v>1.0349999999999999</v>
      </c>
      <c r="S195" s="163">
        <v>1.0249999999999999</v>
      </c>
      <c r="T195" s="163">
        <v>1.02</v>
      </c>
      <c r="U195" s="163">
        <v>1.03</v>
      </c>
      <c r="V195" s="123">
        <f t="shared" si="10"/>
        <v>11299.756362964796</v>
      </c>
      <c r="W195" s="124">
        <v>1.2</v>
      </c>
      <c r="X195" s="125">
        <f t="shared" si="8"/>
        <v>13559.707635557754</v>
      </c>
      <c r="Y195" s="126">
        <f t="shared" si="9"/>
        <v>484.27527269849122</v>
      </c>
      <c r="BP195" s="166"/>
      <c r="BQ195" s="174" t="s">
        <v>2148</v>
      </c>
    </row>
    <row r="196" spans="1:69" s="122" customFormat="1" ht="18.75" hidden="1" x14ac:dyDescent="0.25">
      <c r="A196" s="175"/>
      <c r="B196" s="176"/>
      <c r="C196" s="177" t="s">
        <v>2150</v>
      </c>
      <c r="D196" s="178"/>
      <c r="E196" s="178"/>
      <c r="F196" s="179"/>
      <c r="G196" s="307"/>
      <c r="H196" s="178"/>
      <c r="I196" s="178"/>
      <c r="J196" s="178"/>
      <c r="K196" s="178"/>
      <c r="L196" s="178"/>
      <c r="M196" s="178"/>
      <c r="N196" s="178"/>
      <c r="O196" s="180"/>
      <c r="P196" s="163"/>
      <c r="Q196" s="163"/>
      <c r="R196" s="163"/>
      <c r="S196" s="163"/>
      <c r="T196" s="163"/>
      <c r="U196" s="163"/>
      <c r="V196" s="123"/>
      <c r="W196" s="124"/>
      <c r="X196" s="125"/>
      <c r="Y196" s="126"/>
      <c r="BP196" s="166"/>
      <c r="BQ196" s="174"/>
    </row>
    <row r="197" spans="1:69" s="122" customFormat="1" ht="18.75" hidden="1" x14ac:dyDescent="0.25">
      <c r="A197" s="181"/>
      <c r="B197" s="182"/>
      <c r="C197" s="182"/>
      <c r="D197" s="182"/>
      <c r="E197" s="183" t="s">
        <v>2151</v>
      </c>
      <c r="F197" s="184"/>
      <c r="G197" s="305"/>
      <c r="H197" s="186"/>
      <c r="I197" s="140"/>
      <c r="J197" s="140"/>
      <c r="K197" s="140"/>
      <c r="L197" s="187">
        <v>97934</v>
      </c>
      <c r="M197" s="188"/>
      <c r="N197" s="188"/>
      <c r="O197" s="189"/>
      <c r="P197" s="163"/>
      <c r="Q197" s="163"/>
      <c r="R197" s="163"/>
      <c r="S197" s="163"/>
      <c r="T197" s="163"/>
      <c r="U197" s="163"/>
      <c r="V197" s="123"/>
      <c r="W197" s="124"/>
      <c r="X197" s="125"/>
      <c r="Y197" s="126"/>
      <c r="BP197" s="166"/>
      <c r="BQ197" s="174"/>
    </row>
    <row r="198" spans="1:69" s="122" customFormat="1" ht="18.75" hidden="1" x14ac:dyDescent="0.25">
      <c r="A198" s="181"/>
      <c r="B198" s="182"/>
      <c r="C198" s="182"/>
      <c r="D198" s="182"/>
      <c r="E198" s="183" t="s">
        <v>2152</v>
      </c>
      <c r="F198" s="184"/>
      <c r="G198" s="305"/>
      <c r="H198" s="186"/>
      <c r="I198" s="140"/>
      <c r="J198" s="140"/>
      <c r="K198" s="140"/>
      <c r="L198" s="187">
        <v>51491</v>
      </c>
      <c r="M198" s="188"/>
      <c r="N198" s="188"/>
      <c r="O198" s="189"/>
      <c r="P198" s="163"/>
      <c r="Q198" s="163"/>
      <c r="R198" s="163"/>
      <c r="S198" s="163"/>
      <c r="T198" s="163"/>
      <c r="U198" s="163"/>
      <c r="V198" s="123"/>
      <c r="W198" s="124"/>
      <c r="X198" s="125"/>
      <c r="Y198" s="126"/>
      <c r="BP198" s="166"/>
      <c r="BQ198" s="174"/>
    </row>
    <row r="199" spans="1:69" s="122" customFormat="1" ht="18.75" hidden="1" x14ac:dyDescent="0.25">
      <c r="A199" s="181"/>
      <c r="B199" s="182"/>
      <c r="C199" s="182"/>
      <c r="D199" s="182"/>
      <c r="E199" s="183" t="s">
        <v>47</v>
      </c>
      <c r="F199" s="184"/>
      <c r="G199" s="305"/>
      <c r="H199" s="186"/>
      <c r="I199" s="140"/>
      <c r="J199" s="140"/>
      <c r="K199" s="140"/>
      <c r="L199" s="187">
        <v>260062</v>
      </c>
      <c r="M199" s="188"/>
      <c r="N199" s="188"/>
      <c r="O199" s="189"/>
      <c r="P199" s="163"/>
      <c r="Q199" s="163"/>
      <c r="R199" s="163"/>
      <c r="S199" s="163"/>
      <c r="T199" s="163"/>
      <c r="U199" s="163"/>
      <c r="V199" s="123"/>
      <c r="W199" s="124"/>
      <c r="X199" s="125"/>
      <c r="Y199" s="126"/>
      <c r="BP199" s="166"/>
      <c r="BQ199" s="174"/>
    </row>
    <row r="200" spans="1:69" s="122" customFormat="1" ht="45" x14ac:dyDescent="0.25">
      <c r="A200" s="190" t="s">
        <v>2153</v>
      </c>
      <c r="B200" s="191" t="s">
        <v>1661</v>
      </c>
      <c r="C200" s="374" t="s">
        <v>1663</v>
      </c>
      <c r="D200" s="374"/>
      <c r="E200" s="374"/>
      <c r="F200" s="192" t="s">
        <v>437</v>
      </c>
      <c r="G200" s="306">
        <v>16</v>
      </c>
      <c r="H200" s="194">
        <v>3276.91</v>
      </c>
      <c r="I200" s="194"/>
      <c r="J200" s="194"/>
      <c r="K200" s="195" t="s">
        <v>52</v>
      </c>
      <c r="L200" s="194">
        <v>326642</v>
      </c>
      <c r="M200" s="194"/>
      <c r="N200" s="196"/>
      <c r="O200" s="194"/>
      <c r="P200" s="197"/>
      <c r="Q200" s="197"/>
      <c r="R200" s="197"/>
      <c r="S200" s="197"/>
      <c r="T200" s="197"/>
      <c r="U200" s="197">
        <v>1.03</v>
      </c>
      <c r="V200" s="198">
        <f t="shared" ref="V200:V201" si="12">L200*U200</f>
        <v>336441.26</v>
      </c>
      <c r="W200" s="199">
        <v>1.2</v>
      </c>
      <c r="X200" s="200">
        <f t="shared" si="8"/>
        <v>403729.51199999999</v>
      </c>
      <c r="Y200" s="204">
        <f t="shared" si="9"/>
        <v>25233.094499999999</v>
      </c>
      <c r="BP200" s="166"/>
      <c r="BQ200" s="174" t="s">
        <v>1663</v>
      </c>
    </row>
    <row r="201" spans="1:69" s="122" customFormat="1" ht="45" x14ac:dyDescent="0.25">
      <c r="A201" s="190" t="s">
        <v>2154</v>
      </c>
      <c r="B201" s="191" t="s">
        <v>1661</v>
      </c>
      <c r="C201" s="374" t="s">
        <v>1664</v>
      </c>
      <c r="D201" s="374"/>
      <c r="E201" s="374"/>
      <c r="F201" s="192" t="s">
        <v>437</v>
      </c>
      <c r="G201" s="306">
        <v>12</v>
      </c>
      <c r="H201" s="194">
        <v>4587.68</v>
      </c>
      <c r="I201" s="194"/>
      <c r="J201" s="194"/>
      <c r="K201" s="195" t="s">
        <v>52</v>
      </c>
      <c r="L201" s="194">
        <v>342975</v>
      </c>
      <c r="M201" s="194"/>
      <c r="N201" s="196"/>
      <c r="O201" s="194"/>
      <c r="P201" s="197"/>
      <c r="Q201" s="197"/>
      <c r="R201" s="197"/>
      <c r="S201" s="197"/>
      <c r="T201" s="197"/>
      <c r="U201" s="197">
        <v>1.03</v>
      </c>
      <c r="V201" s="198">
        <f t="shared" si="12"/>
        <v>353264.25</v>
      </c>
      <c r="W201" s="199">
        <v>1.2</v>
      </c>
      <c r="X201" s="200">
        <f t="shared" si="8"/>
        <v>423917.1</v>
      </c>
      <c r="Y201" s="204">
        <f t="shared" si="9"/>
        <v>35326.424999999996</v>
      </c>
      <c r="BP201" s="166"/>
      <c r="BQ201" s="174" t="s">
        <v>1664</v>
      </c>
    </row>
    <row r="202" spans="1:69" s="122" customFormat="1" ht="67.5" hidden="1" x14ac:dyDescent="0.25">
      <c r="A202" s="167" t="s">
        <v>407</v>
      </c>
      <c r="B202" s="168" t="s">
        <v>589</v>
      </c>
      <c r="C202" s="370" t="s">
        <v>590</v>
      </c>
      <c r="D202" s="370"/>
      <c r="E202" s="370"/>
      <c r="F202" s="169" t="s">
        <v>174</v>
      </c>
      <c r="G202" s="308">
        <v>0.03</v>
      </c>
      <c r="H202" s="171" t="s">
        <v>591</v>
      </c>
      <c r="I202" s="171" t="s">
        <v>592</v>
      </c>
      <c r="J202" s="171">
        <v>109.43</v>
      </c>
      <c r="K202" s="172" t="s">
        <v>42</v>
      </c>
      <c r="L202" s="171">
        <v>496</v>
      </c>
      <c r="M202" s="171">
        <v>462</v>
      </c>
      <c r="N202" s="173" t="s">
        <v>2155</v>
      </c>
      <c r="O202" s="171">
        <v>28</v>
      </c>
      <c r="P202" s="163">
        <v>1.052</v>
      </c>
      <c r="Q202" s="163">
        <v>1.0209999999999999</v>
      </c>
      <c r="R202" s="163">
        <v>1.0349999999999999</v>
      </c>
      <c r="S202" s="163">
        <v>1.0249999999999999</v>
      </c>
      <c r="T202" s="163">
        <v>1.02</v>
      </c>
      <c r="U202" s="163">
        <v>1.03</v>
      </c>
      <c r="V202" s="123">
        <f t="shared" si="10"/>
        <v>33.519777324188397</v>
      </c>
      <c r="W202" s="124">
        <v>1.2</v>
      </c>
      <c r="X202" s="125">
        <f t="shared" si="8"/>
        <v>40.223732789026073</v>
      </c>
      <c r="Y202" s="126">
        <f t="shared" si="9"/>
        <v>1340.7910929675359</v>
      </c>
      <c r="BP202" s="166"/>
      <c r="BQ202" s="174" t="s">
        <v>590</v>
      </c>
    </row>
    <row r="203" spans="1:69" s="122" customFormat="1" ht="18.75" hidden="1" x14ac:dyDescent="0.25">
      <c r="A203" s="175"/>
      <c r="B203" s="176"/>
      <c r="C203" s="177" t="s">
        <v>1297</v>
      </c>
      <c r="D203" s="178"/>
      <c r="E203" s="178"/>
      <c r="F203" s="179"/>
      <c r="G203" s="307"/>
      <c r="H203" s="178"/>
      <c r="I203" s="178"/>
      <c r="J203" s="178"/>
      <c r="K203" s="178"/>
      <c r="L203" s="178"/>
      <c r="M203" s="178"/>
      <c r="N203" s="178"/>
      <c r="O203" s="180"/>
      <c r="P203" s="163"/>
      <c r="Q203" s="163"/>
      <c r="R203" s="163"/>
      <c r="S203" s="163"/>
      <c r="T203" s="163"/>
      <c r="U203" s="163"/>
      <c r="V203" s="123"/>
      <c r="W203" s="124"/>
      <c r="X203" s="125"/>
      <c r="Y203" s="126"/>
      <c r="BP203" s="166"/>
      <c r="BQ203" s="174"/>
    </row>
    <row r="204" spans="1:69" s="122" customFormat="1" ht="18.75" hidden="1" x14ac:dyDescent="0.25">
      <c r="A204" s="181"/>
      <c r="B204" s="182"/>
      <c r="C204" s="182"/>
      <c r="D204" s="182"/>
      <c r="E204" s="183" t="s">
        <v>2156</v>
      </c>
      <c r="F204" s="184"/>
      <c r="G204" s="305"/>
      <c r="H204" s="186"/>
      <c r="I204" s="140"/>
      <c r="J204" s="140"/>
      <c r="K204" s="140"/>
      <c r="L204" s="187">
        <v>449</v>
      </c>
      <c r="M204" s="188"/>
      <c r="N204" s="188"/>
      <c r="O204" s="189"/>
      <c r="P204" s="163"/>
      <c r="Q204" s="163"/>
      <c r="R204" s="163"/>
      <c r="S204" s="163"/>
      <c r="T204" s="163"/>
      <c r="U204" s="163"/>
      <c r="V204" s="123"/>
      <c r="W204" s="124"/>
      <c r="X204" s="125"/>
      <c r="Y204" s="126"/>
      <c r="BP204" s="166"/>
      <c r="BQ204" s="174"/>
    </row>
    <row r="205" spans="1:69" s="122" customFormat="1" ht="18.75" hidden="1" x14ac:dyDescent="0.25">
      <c r="A205" s="181"/>
      <c r="B205" s="182"/>
      <c r="C205" s="182"/>
      <c r="D205" s="182"/>
      <c r="E205" s="183" t="s">
        <v>2157</v>
      </c>
      <c r="F205" s="184"/>
      <c r="G205" s="305"/>
      <c r="H205" s="186"/>
      <c r="I205" s="140"/>
      <c r="J205" s="140"/>
      <c r="K205" s="140"/>
      <c r="L205" s="187">
        <v>236</v>
      </c>
      <c r="M205" s="188"/>
      <c r="N205" s="188"/>
      <c r="O205" s="189"/>
      <c r="P205" s="163"/>
      <c r="Q205" s="163"/>
      <c r="R205" s="163"/>
      <c r="S205" s="163"/>
      <c r="T205" s="163"/>
      <c r="U205" s="163"/>
      <c r="V205" s="123"/>
      <c r="W205" s="124"/>
      <c r="X205" s="125"/>
      <c r="Y205" s="126"/>
      <c r="BP205" s="166"/>
      <c r="BQ205" s="174"/>
    </row>
    <row r="206" spans="1:69" s="122" customFormat="1" ht="18.75" hidden="1" x14ac:dyDescent="0.25">
      <c r="A206" s="181"/>
      <c r="B206" s="182"/>
      <c r="C206" s="182"/>
      <c r="D206" s="182"/>
      <c r="E206" s="183" t="s">
        <v>47</v>
      </c>
      <c r="F206" s="184"/>
      <c r="G206" s="305"/>
      <c r="H206" s="186"/>
      <c r="I206" s="140"/>
      <c r="J206" s="140"/>
      <c r="K206" s="140"/>
      <c r="L206" s="187">
        <v>1181</v>
      </c>
      <c r="M206" s="188"/>
      <c r="N206" s="188"/>
      <c r="O206" s="189"/>
      <c r="P206" s="163"/>
      <c r="Q206" s="163"/>
      <c r="R206" s="163"/>
      <c r="S206" s="163"/>
      <c r="T206" s="163"/>
      <c r="U206" s="163"/>
      <c r="V206" s="123"/>
      <c r="W206" s="124"/>
      <c r="X206" s="125"/>
      <c r="Y206" s="126"/>
      <c r="BP206" s="166"/>
      <c r="BQ206" s="174"/>
    </row>
    <row r="207" spans="1:69" s="122" customFormat="1" ht="45" x14ac:dyDescent="0.25">
      <c r="A207" s="190" t="s">
        <v>2158</v>
      </c>
      <c r="B207" s="191" t="s">
        <v>1611</v>
      </c>
      <c r="C207" s="374" t="s">
        <v>1668</v>
      </c>
      <c r="D207" s="374"/>
      <c r="E207" s="374"/>
      <c r="F207" s="192" t="s">
        <v>437</v>
      </c>
      <c r="G207" s="306">
        <v>3</v>
      </c>
      <c r="H207" s="194">
        <v>318.33</v>
      </c>
      <c r="I207" s="194"/>
      <c r="J207" s="194"/>
      <c r="K207" s="195" t="s">
        <v>52</v>
      </c>
      <c r="L207" s="194">
        <v>5950</v>
      </c>
      <c r="M207" s="194"/>
      <c r="N207" s="196"/>
      <c r="O207" s="194"/>
      <c r="P207" s="197"/>
      <c r="Q207" s="197"/>
      <c r="R207" s="197"/>
      <c r="S207" s="197"/>
      <c r="T207" s="197"/>
      <c r="U207" s="197">
        <v>1.03</v>
      </c>
      <c r="V207" s="198">
        <f>L207*U207</f>
        <v>6128.5</v>
      </c>
      <c r="W207" s="199">
        <v>1.2</v>
      </c>
      <c r="X207" s="200">
        <f t="shared" si="8"/>
        <v>7354.2</v>
      </c>
      <c r="Y207" s="204">
        <f t="shared" si="9"/>
        <v>2451.4</v>
      </c>
      <c r="BP207" s="166"/>
      <c r="BQ207" s="174" t="s">
        <v>1668</v>
      </c>
    </row>
    <row r="208" spans="1:69" s="122" customFormat="1" ht="67.5" hidden="1" x14ac:dyDescent="0.25">
      <c r="A208" s="167" t="s">
        <v>411</v>
      </c>
      <c r="B208" s="168" t="s">
        <v>1669</v>
      </c>
      <c r="C208" s="370" t="s">
        <v>1670</v>
      </c>
      <c r="D208" s="370"/>
      <c r="E208" s="370"/>
      <c r="F208" s="169" t="s">
        <v>174</v>
      </c>
      <c r="G208" s="308">
        <v>0.03</v>
      </c>
      <c r="H208" s="171" t="s">
        <v>1671</v>
      </c>
      <c r="I208" s="171" t="s">
        <v>1672</v>
      </c>
      <c r="J208" s="171">
        <v>72.19</v>
      </c>
      <c r="K208" s="172" t="s">
        <v>42</v>
      </c>
      <c r="L208" s="171">
        <v>885</v>
      </c>
      <c r="M208" s="171">
        <v>858</v>
      </c>
      <c r="N208" s="173" t="s">
        <v>2159</v>
      </c>
      <c r="O208" s="171">
        <v>19</v>
      </c>
      <c r="P208" s="163">
        <v>1.052</v>
      </c>
      <c r="Q208" s="163">
        <v>1.0209999999999999</v>
      </c>
      <c r="R208" s="163">
        <v>1.0349999999999999</v>
      </c>
      <c r="S208" s="163">
        <v>1.0249999999999999</v>
      </c>
      <c r="T208" s="163">
        <v>1.02</v>
      </c>
      <c r="U208" s="163">
        <v>1.03</v>
      </c>
      <c r="V208" s="123">
        <f t="shared" si="10"/>
        <v>22.745563184270697</v>
      </c>
      <c r="W208" s="124">
        <v>1.2</v>
      </c>
      <c r="X208" s="125">
        <f t="shared" si="8"/>
        <v>27.294675821124837</v>
      </c>
      <c r="Y208" s="126">
        <f t="shared" si="9"/>
        <v>909.82252737082797</v>
      </c>
      <c r="BP208" s="166"/>
      <c r="BQ208" s="174" t="s">
        <v>1670</v>
      </c>
    </row>
    <row r="209" spans="1:69" s="122" customFormat="1" ht="18.75" hidden="1" x14ac:dyDescent="0.25">
      <c r="A209" s="175"/>
      <c r="B209" s="176"/>
      <c r="C209" s="177" t="s">
        <v>1297</v>
      </c>
      <c r="D209" s="178"/>
      <c r="E209" s="178"/>
      <c r="F209" s="179"/>
      <c r="G209" s="307"/>
      <c r="H209" s="178"/>
      <c r="I209" s="178"/>
      <c r="J209" s="178"/>
      <c r="K209" s="178"/>
      <c r="L209" s="178"/>
      <c r="M209" s="178"/>
      <c r="N209" s="178"/>
      <c r="O209" s="180"/>
      <c r="P209" s="163"/>
      <c r="Q209" s="163"/>
      <c r="R209" s="163"/>
      <c r="S209" s="163"/>
      <c r="T209" s="163"/>
      <c r="U209" s="163"/>
      <c r="V209" s="123"/>
      <c r="W209" s="124"/>
      <c r="X209" s="125"/>
      <c r="Y209" s="126"/>
      <c r="BP209" s="166"/>
      <c r="BQ209" s="174"/>
    </row>
    <row r="210" spans="1:69" s="122" customFormat="1" ht="18.75" hidden="1" x14ac:dyDescent="0.25">
      <c r="A210" s="181"/>
      <c r="B210" s="182"/>
      <c r="C210" s="182"/>
      <c r="D210" s="182"/>
      <c r="E210" s="183" t="s">
        <v>2160</v>
      </c>
      <c r="F210" s="184"/>
      <c r="G210" s="305"/>
      <c r="H210" s="186"/>
      <c r="I210" s="140"/>
      <c r="J210" s="140"/>
      <c r="K210" s="140"/>
      <c r="L210" s="187">
        <v>834</v>
      </c>
      <c r="M210" s="188"/>
      <c r="N210" s="188"/>
      <c r="O210" s="189"/>
      <c r="P210" s="163"/>
      <c r="Q210" s="163"/>
      <c r="R210" s="163"/>
      <c r="S210" s="163"/>
      <c r="T210" s="163"/>
      <c r="U210" s="163"/>
      <c r="V210" s="123"/>
      <c r="W210" s="124"/>
      <c r="X210" s="125"/>
      <c r="Y210" s="126"/>
      <c r="BP210" s="166"/>
      <c r="BQ210" s="174"/>
    </row>
    <row r="211" spans="1:69" s="122" customFormat="1" ht="18.75" hidden="1" x14ac:dyDescent="0.25">
      <c r="A211" s="181"/>
      <c r="B211" s="182"/>
      <c r="C211" s="182"/>
      <c r="D211" s="182"/>
      <c r="E211" s="183" t="s">
        <v>2161</v>
      </c>
      <c r="F211" s="184"/>
      <c r="G211" s="305"/>
      <c r="H211" s="186"/>
      <c r="I211" s="140"/>
      <c r="J211" s="140"/>
      <c r="K211" s="140"/>
      <c r="L211" s="187">
        <v>439</v>
      </c>
      <c r="M211" s="188"/>
      <c r="N211" s="188"/>
      <c r="O211" s="189"/>
      <c r="P211" s="163"/>
      <c r="Q211" s="163"/>
      <c r="R211" s="163"/>
      <c r="S211" s="163"/>
      <c r="T211" s="163"/>
      <c r="U211" s="163"/>
      <c r="V211" s="123"/>
      <c r="W211" s="124"/>
      <c r="X211" s="125"/>
      <c r="Y211" s="126"/>
      <c r="BP211" s="166"/>
      <c r="BQ211" s="174"/>
    </row>
    <row r="212" spans="1:69" s="122" customFormat="1" ht="18.75" hidden="1" x14ac:dyDescent="0.25">
      <c r="A212" s="181"/>
      <c r="B212" s="182"/>
      <c r="C212" s="182"/>
      <c r="D212" s="182"/>
      <c r="E212" s="183" t="s">
        <v>47</v>
      </c>
      <c r="F212" s="184"/>
      <c r="G212" s="305"/>
      <c r="H212" s="186"/>
      <c r="I212" s="140"/>
      <c r="J212" s="140"/>
      <c r="K212" s="140"/>
      <c r="L212" s="187">
        <v>2158</v>
      </c>
      <c r="M212" s="188"/>
      <c r="N212" s="188"/>
      <c r="O212" s="189"/>
      <c r="P212" s="163"/>
      <c r="Q212" s="163"/>
      <c r="R212" s="163"/>
      <c r="S212" s="163"/>
      <c r="T212" s="163"/>
      <c r="U212" s="163"/>
      <c r="V212" s="123"/>
      <c r="W212" s="124"/>
      <c r="X212" s="125"/>
      <c r="Y212" s="126"/>
      <c r="BP212" s="166"/>
      <c r="BQ212" s="174"/>
    </row>
    <row r="213" spans="1:69" s="122" customFormat="1" ht="67.5" x14ac:dyDescent="0.25">
      <c r="A213" s="242" t="s">
        <v>413</v>
      </c>
      <c r="B213" s="243" t="s">
        <v>1655</v>
      </c>
      <c r="C213" s="368" t="s">
        <v>1676</v>
      </c>
      <c r="D213" s="368"/>
      <c r="E213" s="368"/>
      <c r="F213" s="244" t="s">
        <v>437</v>
      </c>
      <c r="G213" s="319">
        <v>3</v>
      </c>
      <c r="H213" s="171">
        <v>254.5</v>
      </c>
      <c r="I213" s="171"/>
      <c r="J213" s="171">
        <v>254.5</v>
      </c>
      <c r="K213" s="172" t="s">
        <v>42</v>
      </c>
      <c r="L213" s="171">
        <v>6536</v>
      </c>
      <c r="M213" s="171"/>
      <c r="N213" s="173"/>
      <c r="O213" s="171">
        <v>6536</v>
      </c>
      <c r="P213" s="163">
        <v>1.052</v>
      </c>
      <c r="Q213" s="163">
        <v>1.0209999999999999</v>
      </c>
      <c r="R213" s="163">
        <v>1.0349999999999999</v>
      </c>
      <c r="S213" s="163">
        <v>1.0249999999999999</v>
      </c>
      <c r="T213" s="163">
        <v>1.02</v>
      </c>
      <c r="U213" s="163">
        <v>1.03</v>
      </c>
      <c r="V213" s="248">
        <f t="shared" si="10"/>
        <v>7824.4737353891187</v>
      </c>
      <c r="W213" s="249">
        <v>1.2</v>
      </c>
      <c r="X213" s="250">
        <f t="shared" si="8"/>
        <v>9389.3684824669417</v>
      </c>
      <c r="Y213" s="252">
        <f t="shared" si="9"/>
        <v>3129.7894941556474</v>
      </c>
      <c r="BP213" s="166"/>
      <c r="BQ213" s="174" t="s">
        <v>1676</v>
      </c>
    </row>
    <row r="214" spans="1:69" s="122" customFormat="1" ht="18.75" hidden="1" x14ac:dyDescent="0.25">
      <c r="A214" s="371" t="s">
        <v>2162</v>
      </c>
      <c r="B214" s="372"/>
      <c r="C214" s="372"/>
      <c r="D214" s="372"/>
      <c r="E214" s="372"/>
      <c r="F214" s="372"/>
      <c r="G214" s="372"/>
      <c r="H214" s="372"/>
      <c r="I214" s="372"/>
      <c r="J214" s="372"/>
      <c r="K214" s="372"/>
      <c r="L214" s="372"/>
      <c r="M214" s="372"/>
      <c r="N214" s="372"/>
      <c r="O214" s="373"/>
      <c r="P214" s="163"/>
      <c r="Q214" s="163"/>
      <c r="R214" s="163"/>
      <c r="S214" s="163"/>
      <c r="T214" s="163"/>
      <c r="U214" s="163"/>
      <c r="V214" s="123"/>
      <c r="W214" s="124"/>
      <c r="X214" s="125"/>
      <c r="Y214" s="126"/>
      <c r="BP214" s="166" t="s">
        <v>2162</v>
      </c>
      <c r="BQ214" s="174"/>
    </row>
    <row r="215" spans="1:69" s="122" customFormat="1" ht="67.5" hidden="1" x14ac:dyDescent="0.25">
      <c r="A215" s="167" t="s">
        <v>415</v>
      </c>
      <c r="B215" s="168" t="s">
        <v>324</v>
      </c>
      <c r="C215" s="370" t="s">
        <v>325</v>
      </c>
      <c r="D215" s="370"/>
      <c r="E215" s="370"/>
      <c r="F215" s="169" t="s">
        <v>326</v>
      </c>
      <c r="G215" s="304">
        <v>5</v>
      </c>
      <c r="H215" s="171" t="s">
        <v>1438</v>
      </c>
      <c r="I215" s="171"/>
      <c r="J215" s="171">
        <v>1.55</v>
      </c>
      <c r="K215" s="172" t="s">
        <v>42</v>
      </c>
      <c r="L215" s="171">
        <v>964</v>
      </c>
      <c r="M215" s="171">
        <v>898</v>
      </c>
      <c r="N215" s="173"/>
      <c r="O215" s="171">
        <v>66</v>
      </c>
      <c r="P215" s="163">
        <v>1.052</v>
      </c>
      <c r="Q215" s="163">
        <v>1.0209999999999999</v>
      </c>
      <c r="R215" s="163">
        <v>1.0349999999999999</v>
      </c>
      <c r="S215" s="163">
        <v>1.0249999999999999</v>
      </c>
      <c r="T215" s="163">
        <v>1.02</v>
      </c>
      <c r="U215" s="163">
        <v>1.03</v>
      </c>
      <c r="V215" s="123">
        <f t="shared" si="10"/>
        <v>79.010903692729784</v>
      </c>
      <c r="W215" s="124">
        <v>1.2</v>
      </c>
      <c r="X215" s="125">
        <f t="shared" si="8"/>
        <v>94.81308443127574</v>
      </c>
      <c r="Y215" s="126">
        <f t="shared" si="9"/>
        <v>18.962616886255148</v>
      </c>
      <c r="BP215" s="166"/>
      <c r="BQ215" s="174" t="s">
        <v>325</v>
      </c>
    </row>
    <row r="216" spans="1:69" s="122" customFormat="1" ht="18.75" hidden="1" x14ac:dyDescent="0.25">
      <c r="A216" s="181"/>
      <c r="B216" s="182"/>
      <c r="C216" s="182"/>
      <c r="D216" s="182"/>
      <c r="E216" s="183" t="s">
        <v>2163</v>
      </c>
      <c r="F216" s="184"/>
      <c r="G216" s="305"/>
      <c r="H216" s="186"/>
      <c r="I216" s="140"/>
      <c r="J216" s="140"/>
      <c r="K216" s="140"/>
      <c r="L216" s="187">
        <v>871</v>
      </c>
      <c r="M216" s="188"/>
      <c r="N216" s="188"/>
      <c r="O216" s="189"/>
      <c r="P216" s="163"/>
      <c r="Q216" s="163"/>
      <c r="R216" s="163"/>
      <c r="S216" s="163"/>
      <c r="T216" s="163"/>
      <c r="U216" s="163"/>
      <c r="V216" s="123"/>
      <c r="W216" s="124"/>
      <c r="X216" s="125"/>
      <c r="Y216" s="126"/>
      <c r="BP216" s="166"/>
      <c r="BQ216" s="174"/>
    </row>
    <row r="217" spans="1:69" s="122" customFormat="1" ht="18.75" hidden="1" x14ac:dyDescent="0.25">
      <c r="A217" s="181"/>
      <c r="B217" s="182"/>
      <c r="C217" s="182"/>
      <c r="D217" s="182"/>
      <c r="E217" s="183" t="s">
        <v>2164</v>
      </c>
      <c r="F217" s="184"/>
      <c r="G217" s="305"/>
      <c r="H217" s="186"/>
      <c r="I217" s="140"/>
      <c r="J217" s="140"/>
      <c r="K217" s="140"/>
      <c r="L217" s="187">
        <v>458</v>
      </c>
      <c r="M217" s="188"/>
      <c r="N217" s="188"/>
      <c r="O217" s="189"/>
      <c r="P217" s="163"/>
      <c r="Q217" s="163"/>
      <c r="R217" s="163"/>
      <c r="S217" s="163"/>
      <c r="T217" s="163"/>
      <c r="U217" s="163"/>
      <c r="V217" s="123"/>
      <c r="W217" s="124"/>
      <c r="X217" s="125"/>
      <c r="Y217" s="126"/>
      <c r="BP217" s="166"/>
      <c r="BQ217" s="174"/>
    </row>
    <row r="218" spans="1:69" s="122" customFormat="1" ht="18.75" hidden="1" x14ac:dyDescent="0.25">
      <c r="A218" s="181"/>
      <c r="B218" s="182"/>
      <c r="C218" s="182"/>
      <c r="D218" s="182"/>
      <c r="E218" s="183" t="s">
        <v>47</v>
      </c>
      <c r="F218" s="184"/>
      <c r="G218" s="305"/>
      <c r="H218" s="186"/>
      <c r="I218" s="140"/>
      <c r="J218" s="140"/>
      <c r="K218" s="140"/>
      <c r="L218" s="187">
        <v>2293</v>
      </c>
      <c r="M218" s="188"/>
      <c r="N218" s="188"/>
      <c r="O218" s="189"/>
      <c r="P218" s="163"/>
      <c r="Q218" s="163"/>
      <c r="R218" s="163"/>
      <c r="S218" s="163"/>
      <c r="T218" s="163"/>
      <c r="U218" s="163"/>
      <c r="V218" s="123"/>
      <c r="W218" s="124"/>
      <c r="X218" s="125"/>
      <c r="Y218" s="126"/>
      <c r="BP218" s="166"/>
      <c r="BQ218" s="174"/>
    </row>
    <row r="219" spans="1:69" s="122" customFormat="1" ht="67.5" x14ac:dyDescent="0.25">
      <c r="A219" s="242" t="s">
        <v>417</v>
      </c>
      <c r="B219" s="243" t="s">
        <v>1680</v>
      </c>
      <c r="C219" s="368" t="s">
        <v>2165</v>
      </c>
      <c r="D219" s="368"/>
      <c r="E219" s="368"/>
      <c r="F219" s="244" t="s">
        <v>437</v>
      </c>
      <c r="G219" s="319">
        <v>5</v>
      </c>
      <c r="H219" s="171">
        <v>814.25</v>
      </c>
      <c r="I219" s="171"/>
      <c r="J219" s="171">
        <v>814.25</v>
      </c>
      <c r="K219" s="172" t="s">
        <v>42</v>
      </c>
      <c r="L219" s="171">
        <v>34850</v>
      </c>
      <c r="M219" s="171"/>
      <c r="N219" s="173"/>
      <c r="O219" s="171">
        <v>34850</v>
      </c>
      <c r="P219" s="163">
        <v>1.052</v>
      </c>
      <c r="Q219" s="163">
        <v>1.0209999999999999</v>
      </c>
      <c r="R219" s="163">
        <v>1.0349999999999999</v>
      </c>
      <c r="S219" s="163">
        <v>1.0249999999999999</v>
      </c>
      <c r="T219" s="163">
        <v>1.02</v>
      </c>
      <c r="U219" s="163">
        <v>1.03</v>
      </c>
      <c r="V219" s="248">
        <f t="shared" si="10"/>
        <v>41720.151419570204</v>
      </c>
      <c r="W219" s="249">
        <v>1.2</v>
      </c>
      <c r="X219" s="250">
        <f t="shared" si="8"/>
        <v>50064.181703484246</v>
      </c>
      <c r="Y219" s="252">
        <f t="shared" si="9"/>
        <v>10012.836340696849</v>
      </c>
      <c r="BP219" s="166"/>
      <c r="BQ219" s="174" t="s">
        <v>2165</v>
      </c>
    </row>
    <row r="220" spans="1:69" s="122" customFormat="1" ht="67.5" x14ac:dyDescent="0.25">
      <c r="A220" s="242" t="s">
        <v>426</v>
      </c>
      <c r="B220" s="243" t="s">
        <v>1682</v>
      </c>
      <c r="C220" s="368" t="s">
        <v>2166</v>
      </c>
      <c r="D220" s="368"/>
      <c r="E220" s="368"/>
      <c r="F220" s="244" t="s">
        <v>437</v>
      </c>
      <c r="G220" s="319">
        <v>5</v>
      </c>
      <c r="H220" s="171">
        <v>181.62</v>
      </c>
      <c r="I220" s="171"/>
      <c r="J220" s="171">
        <v>181.62</v>
      </c>
      <c r="K220" s="172" t="s">
        <v>42</v>
      </c>
      <c r="L220" s="171">
        <v>7773</v>
      </c>
      <c r="M220" s="171"/>
      <c r="N220" s="173"/>
      <c r="O220" s="171">
        <v>7773</v>
      </c>
      <c r="P220" s="163">
        <v>1.052</v>
      </c>
      <c r="Q220" s="163">
        <v>1.0209999999999999</v>
      </c>
      <c r="R220" s="163">
        <v>1.0349999999999999</v>
      </c>
      <c r="S220" s="163">
        <v>1.0249999999999999</v>
      </c>
      <c r="T220" s="163">
        <v>1.02</v>
      </c>
      <c r="U220" s="163">
        <v>1.03</v>
      </c>
      <c r="V220" s="248">
        <f t="shared" si="10"/>
        <v>9305.3296121755848</v>
      </c>
      <c r="W220" s="249">
        <v>1.2</v>
      </c>
      <c r="X220" s="250">
        <f t="shared" si="8"/>
        <v>11166.395534610701</v>
      </c>
      <c r="Y220" s="252">
        <f t="shared" si="9"/>
        <v>2233.2791069221403</v>
      </c>
      <c r="BP220" s="166"/>
      <c r="BQ220" s="174" t="s">
        <v>2166</v>
      </c>
    </row>
    <row r="221" spans="1:69" s="122" customFormat="1" ht="67.5" x14ac:dyDescent="0.25">
      <c r="A221" s="242" t="s">
        <v>428</v>
      </c>
      <c r="B221" s="243" t="s">
        <v>1684</v>
      </c>
      <c r="C221" s="368" t="s">
        <v>2167</v>
      </c>
      <c r="D221" s="368"/>
      <c r="E221" s="368"/>
      <c r="F221" s="244" t="s">
        <v>437</v>
      </c>
      <c r="G221" s="319">
        <v>1</v>
      </c>
      <c r="H221" s="171">
        <v>2214.5700000000002</v>
      </c>
      <c r="I221" s="171"/>
      <c r="J221" s="171">
        <v>2214.5700000000002</v>
      </c>
      <c r="K221" s="172" t="s">
        <v>42</v>
      </c>
      <c r="L221" s="171">
        <v>18957</v>
      </c>
      <c r="M221" s="171"/>
      <c r="N221" s="173"/>
      <c r="O221" s="171">
        <v>18957</v>
      </c>
      <c r="P221" s="163">
        <v>1.052</v>
      </c>
      <c r="Q221" s="163">
        <v>1.0209999999999999</v>
      </c>
      <c r="R221" s="163">
        <v>1.0349999999999999</v>
      </c>
      <c r="S221" s="163">
        <v>1.0249999999999999</v>
      </c>
      <c r="T221" s="163">
        <v>1.02</v>
      </c>
      <c r="U221" s="163">
        <v>1.03</v>
      </c>
      <c r="V221" s="248">
        <f t="shared" si="10"/>
        <v>22694.086383379981</v>
      </c>
      <c r="W221" s="249">
        <v>1.2</v>
      </c>
      <c r="X221" s="250">
        <f t="shared" si="8"/>
        <v>27232.903660055978</v>
      </c>
      <c r="Y221" s="252">
        <f t="shared" si="9"/>
        <v>27232.903660055978</v>
      </c>
      <c r="BP221" s="166"/>
      <c r="BQ221" s="174" t="s">
        <v>2167</v>
      </c>
    </row>
    <row r="222" spans="1:69" s="122" customFormat="1" ht="67.5" hidden="1" x14ac:dyDescent="0.25">
      <c r="A222" s="167" t="s">
        <v>434</v>
      </c>
      <c r="B222" s="168" t="s">
        <v>1686</v>
      </c>
      <c r="C222" s="370" t="s">
        <v>1687</v>
      </c>
      <c r="D222" s="370"/>
      <c r="E222" s="370"/>
      <c r="F222" s="169" t="s">
        <v>1688</v>
      </c>
      <c r="G222" s="308">
        <v>0.24</v>
      </c>
      <c r="H222" s="171" t="s">
        <v>1689</v>
      </c>
      <c r="I222" s="171">
        <v>88.52</v>
      </c>
      <c r="J222" s="171"/>
      <c r="K222" s="172" t="s">
        <v>42</v>
      </c>
      <c r="L222" s="171">
        <v>1401</v>
      </c>
      <c r="M222" s="171">
        <v>1159</v>
      </c>
      <c r="N222" s="173">
        <v>242</v>
      </c>
      <c r="O222" s="171"/>
      <c r="P222" s="163"/>
      <c r="Q222" s="163"/>
      <c r="R222" s="163"/>
      <c r="S222" s="163"/>
      <c r="T222" s="163"/>
      <c r="U222" s="163"/>
      <c r="V222" s="123"/>
      <c r="W222" s="124"/>
      <c r="X222" s="125"/>
      <c r="Y222" s="126"/>
      <c r="BP222" s="166"/>
      <c r="BQ222" s="174" t="s">
        <v>1687</v>
      </c>
    </row>
    <row r="223" spans="1:69" s="122" customFormat="1" ht="18.75" hidden="1" x14ac:dyDescent="0.25">
      <c r="A223" s="175"/>
      <c r="B223" s="176"/>
      <c r="C223" s="177" t="s">
        <v>1690</v>
      </c>
      <c r="D223" s="178"/>
      <c r="E223" s="178"/>
      <c r="F223" s="179"/>
      <c r="G223" s="307"/>
      <c r="H223" s="178"/>
      <c r="I223" s="178"/>
      <c r="J223" s="178"/>
      <c r="K223" s="178"/>
      <c r="L223" s="178"/>
      <c r="M223" s="178"/>
      <c r="N223" s="178"/>
      <c r="O223" s="180"/>
      <c r="P223" s="163"/>
      <c r="Q223" s="163"/>
      <c r="R223" s="163"/>
      <c r="S223" s="163"/>
      <c r="T223" s="163"/>
      <c r="U223" s="163"/>
      <c r="V223" s="123"/>
      <c r="W223" s="124"/>
      <c r="X223" s="125"/>
      <c r="Y223" s="126"/>
      <c r="BP223" s="166"/>
      <c r="BQ223" s="174"/>
    </row>
    <row r="224" spans="1:69" s="122" customFormat="1" ht="18.75" hidden="1" x14ac:dyDescent="0.25">
      <c r="A224" s="181"/>
      <c r="B224" s="182"/>
      <c r="C224" s="182"/>
      <c r="D224" s="182"/>
      <c r="E224" s="183" t="s">
        <v>2168</v>
      </c>
      <c r="F224" s="184"/>
      <c r="G224" s="305"/>
      <c r="H224" s="186"/>
      <c r="I224" s="140"/>
      <c r="J224" s="140"/>
      <c r="K224" s="140"/>
      <c r="L224" s="187">
        <v>1124</v>
      </c>
      <c r="M224" s="188"/>
      <c r="N224" s="188"/>
      <c r="O224" s="189"/>
      <c r="P224" s="163"/>
      <c r="Q224" s="163"/>
      <c r="R224" s="163"/>
      <c r="S224" s="163"/>
      <c r="T224" s="163"/>
      <c r="U224" s="163"/>
      <c r="V224" s="123"/>
      <c r="W224" s="124"/>
      <c r="X224" s="125"/>
      <c r="Y224" s="126"/>
      <c r="BP224" s="166"/>
      <c r="BQ224" s="174"/>
    </row>
    <row r="225" spans="1:69" s="122" customFormat="1" ht="18.75" hidden="1" x14ac:dyDescent="0.25">
      <c r="A225" s="181"/>
      <c r="B225" s="182"/>
      <c r="C225" s="182"/>
      <c r="D225" s="182"/>
      <c r="E225" s="183" t="s">
        <v>2169</v>
      </c>
      <c r="F225" s="184"/>
      <c r="G225" s="305"/>
      <c r="H225" s="186"/>
      <c r="I225" s="140"/>
      <c r="J225" s="140"/>
      <c r="K225" s="140"/>
      <c r="L225" s="187">
        <v>637</v>
      </c>
      <c r="M225" s="188"/>
      <c r="N225" s="188"/>
      <c r="O225" s="189"/>
      <c r="P225" s="163"/>
      <c r="Q225" s="163"/>
      <c r="R225" s="163"/>
      <c r="S225" s="163"/>
      <c r="T225" s="163"/>
      <c r="U225" s="163"/>
      <c r="V225" s="123"/>
      <c r="W225" s="124"/>
      <c r="X225" s="125"/>
      <c r="Y225" s="126"/>
      <c r="BP225" s="166"/>
      <c r="BQ225" s="174"/>
    </row>
    <row r="226" spans="1:69" s="122" customFormat="1" ht="18.75" hidden="1" x14ac:dyDescent="0.25">
      <c r="A226" s="181"/>
      <c r="B226" s="182"/>
      <c r="C226" s="182"/>
      <c r="D226" s="182"/>
      <c r="E226" s="183" t="s">
        <v>47</v>
      </c>
      <c r="F226" s="184"/>
      <c r="G226" s="305"/>
      <c r="H226" s="186"/>
      <c r="I226" s="140"/>
      <c r="J226" s="140"/>
      <c r="K226" s="140"/>
      <c r="L226" s="187">
        <v>3162</v>
      </c>
      <c r="M226" s="188"/>
      <c r="N226" s="188"/>
      <c r="O226" s="189"/>
      <c r="P226" s="163"/>
      <c r="Q226" s="163"/>
      <c r="R226" s="163"/>
      <c r="S226" s="163"/>
      <c r="T226" s="163"/>
      <c r="U226" s="163"/>
      <c r="V226" s="123"/>
      <c r="W226" s="124"/>
      <c r="X226" s="125"/>
      <c r="Y226" s="126"/>
      <c r="BP226" s="166"/>
      <c r="BQ226" s="174"/>
    </row>
    <row r="227" spans="1:69" s="122" customFormat="1" ht="67.5" x14ac:dyDescent="0.25">
      <c r="A227" s="242" t="s">
        <v>438</v>
      </c>
      <c r="B227" s="243" t="s">
        <v>1693</v>
      </c>
      <c r="C227" s="368" t="s">
        <v>1694</v>
      </c>
      <c r="D227" s="368"/>
      <c r="E227" s="368"/>
      <c r="F227" s="244" t="s">
        <v>437</v>
      </c>
      <c r="G227" s="319">
        <v>5</v>
      </c>
      <c r="H227" s="171">
        <v>24.82</v>
      </c>
      <c r="I227" s="171"/>
      <c r="J227" s="171">
        <v>24.82</v>
      </c>
      <c r="K227" s="172" t="s">
        <v>42</v>
      </c>
      <c r="L227" s="171">
        <v>1062</v>
      </c>
      <c r="M227" s="171"/>
      <c r="N227" s="173"/>
      <c r="O227" s="171">
        <v>1062</v>
      </c>
      <c r="P227" s="163">
        <v>1.052</v>
      </c>
      <c r="Q227" s="163">
        <v>1.0209999999999999</v>
      </c>
      <c r="R227" s="163">
        <v>1.0349999999999999</v>
      </c>
      <c r="S227" s="163">
        <v>1.0249999999999999</v>
      </c>
      <c r="T227" s="163">
        <v>1.02</v>
      </c>
      <c r="U227" s="163">
        <v>1.03</v>
      </c>
      <c r="V227" s="248">
        <f t="shared" ref="V227:V290" si="13">O227*P227*Q227*R227*S227*T227*U227</f>
        <v>1271.3572685102883</v>
      </c>
      <c r="W227" s="249">
        <v>1.2</v>
      </c>
      <c r="X227" s="250">
        <f t="shared" ref="X227:X290" si="14">V227*W227</f>
        <v>1525.628722212346</v>
      </c>
      <c r="Y227" s="252">
        <f t="shared" ref="Y227:Y290" si="15">X227/G227</f>
        <v>305.12574444246923</v>
      </c>
      <c r="BP227" s="166"/>
      <c r="BQ227" s="174" t="s">
        <v>1694</v>
      </c>
    </row>
    <row r="228" spans="1:69" s="122" customFormat="1" ht="18.75" hidden="1" x14ac:dyDescent="0.25">
      <c r="A228" s="371" t="s">
        <v>2170</v>
      </c>
      <c r="B228" s="372"/>
      <c r="C228" s="372"/>
      <c r="D228" s="372"/>
      <c r="E228" s="372"/>
      <c r="F228" s="372"/>
      <c r="G228" s="372"/>
      <c r="H228" s="372"/>
      <c r="I228" s="372"/>
      <c r="J228" s="372"/>
      <c r="K228" s="372"/>
      <c r="L228" s="372"/>
      <c r="M228" s="372"/>
      <c r="N228" s="372"/>
      <c r="O228" s="373"/>
      <c r="P228" s="163"/>
      <c r="Q228" s="163"/>
      <c r="R228" s="163"/>
      <c r="S228" s="163"/>
      <c r="T228" s="163"/>
      <c r="U228" s="163"/>
      <c r="V228" s="123"/>
      <c r="W228" s="124"/>
      <c r="X228" s="125"/>
      <c r="Y228" s="126"/>
      <c r="BP228" s="166" t="s">
        <v>2170</v>
      </c>
      <c r="BQ228" s="174"/>
    </row>
    <row r="229" spans="1:69" s="122" customFormat="1" ht="67.5" hidden="1" x14ac:dyDescent="0.25">
      <c r="A229" s="167" t="s">
        <v>1457</v>
      </c>
      <c r="B229" s="168" t="s">
        <v>372</v>
      </c>
      <c r="C229" s="370" t="s">
        <v>373</v>
      </c>
      <c r="D229" s="370"/>
      <c r="E229" s="370"/>
      <c r="F229" s="169" t="s">
        <v>374</v>
      </c>
      <c r="G229" s="310">
        <v>12.676920000000001</v>
      </c>
      <c r="H229" s="171" t="s">
        <v>1696</v>
      </c>
      <c r="I229" s="171" t="s">
        <v>376</v>
      </c>
      <c r="J229" s="171">
        <v>57.29</v>
      </c>
      <c r="K229" s="172" t="s">
        <v>42</v>
      </c>
      <c r="L229" s="171">
        <v>408613</v>
      </c>
      <c r="M229" s="171">
        <v>332053</v>
      </c>
      <c r="N229" s="173" t="s">
        <v>2171</v>
      </c>
      <c r="O229" s="171">
        <v>6218</v>
      </c>
      <c r="P229" s="163">
        <v>1.052</v>
      </c>
      <c r="Q229" s="163">
        <v>1.0209999999999999</v>
      </c>
      <c r="R229" s="163">
        <v>1.0349999999999999</v>
      </c>
      <c r="S229" s="163">
        <v>1.0249999999999999</v>
      </c>
      <c r="T229" s="163">
        <v>1.02</v>
      </c>
      <c r="U229" s="163">
        <v>1.03</v>
      </c>
      <c r="V229" s="123">
        <f t="shared" si="13"/>
        <v>7443.7848357786943</v>
      </c>
      <c r="W229" s="124">
        <v>1.2</v>
      </c>
      <c r="X229" s="125">
        <f t="shared" si="14"/>
        <v>8932.5418029344328</v>
      </c>
      <c r="Y229" s="126">
        <f t="shared" si="15"/>
        <v>704.63028897669403</v>
      </c>
      <c r="BP229" s="166"/>
      <c r="BQ229" s="174" t="s">
        <v>373</v>
      </c>
    </row>
    <row r="230" spans="1:69" s="122" customFormat="1" ht="18.75" hidden="1" x14ac:dyDescent="0.25">
      <c r="A230" s="175"/>
      <c r="B230" s="176"/>
      <c r="C230" s="177" t="s">
        <v>2172</v>
      </c>
      <c r="D230" s="178"/>
      <c r="E230" s="178"/>
      <c r="F230" s="179"/>
      <c r="G230" s="307"/>
      <c r="H230" s="178"/>
      <c r="I230" s="178"/>
      <c r="J230" s="178"/>
      <c r="K230" s="178"/>
      <c r="L230" s="178"/>
      <c r="M230" s="178"/>
      <c r="N230" s="178"/>
      <c r="O230" s="180"/>
      <c r="P230" s="163"/>
      <c r="Q230" s="163"/>
      <c r="R230" s="163"/>
      <c r="S230" s="163"/>
      <c r="T230" s="163"/>
      <c r="U230" s="163"/>
      <c r="V230" s="123"/>
      <c r="W230" s="124"/>
      <c r="X230" s="125"/>
      <c r="Y230" s="126"/>
      <c r="BP230" s="166"/>
      <c r="BQ230" s="174"/>
    </row>
    <row r="231" spans="1:69" s="122" customFormat="1" ht="18.75" hidden="1" x14ac:dyDescent="0.25">
      <c r="A231" s="181"/>
      <c r="B231" s="182"/>
      <c r="C231" s="182"/>
      <c r="D231" s="182"/>
      <c r="E231" s="183" t="s">
        <v>2173</v>
      </c>
      <c r="F231" s="184"/>
      <c r="G231" s="305"/>
      <c r="H231" s="186"/>
      <c r="I231" s="140"/>
      <c r="J231" s="140"/>
      <c r="K231" s="140"/>
      <c r="L231" s="187">
        <v>331859</v>
      </c>
      <c r="M231" s="188"/>
      <c r="N231" s="188"/>
      <c r="O231" s="189"/>
      <c r="P231" s="163"/>
      <c r="Q231" s="163"/>
      <c r="R231" s="163"/>
      <c r="S231" s="163"/>
      <c r="T231" s="163"/>
      <c r="U231" s="163"/>
      <c r="V231" s="123"/>
      <c r="W231" s="124"/>
      <c r="X231" s="125"/>
      <c r="Y231" s="126"/>
      <c r="BP231" s="166"/>
      <c r="BQ231" s="174"/>
    </row>
    <row r="232" spans="1:69" s="122" customFormat="1" ht="18.75" hidden="1" x14ac:dyDescent="0.25">
      <c r="A232" s="181"/>
      <c r="B232" s="182"/>
      <c r="C232" s="182"/>
      <c r="D232" s="182"/>
      <c r="E232" s="183" t="s">
        <v>2174</v>
      </c>
      <c r="F232" s="184"/>
      <c r="G232" s="305"/>
      <c r="H232" s="186"/>
      <c r="I232" s="140"/>
      <c r="J232" s="140"/>
      <c r="K232" s="140"/>
      <c r="L232" s="187">
        <v>174483</v>
      </c>
      <c r="M232" s="188"/>
      <c r="N232" s="188"/>
      <c r="O232" s="189"/>
      <c r="P232" s="163"/>
      <c r="Q232" s="163"/>
      <c r="R232" s="163"/>
      <c r="S232" s="163"/>
      <c r="T232" s="163"/>
      <c r="U232" s="163"/>
      <c r="V232" s="123"/>
      <c r="W232" s="124"/>
      <c r="X232" s="125"/>
      <c r="Y232" s="126"/>
      <c r="BP232" s="166"/>
      <c r="BQ232" s="174"/>
    </row>
    <row r="233" spans="1:69" s="122" customFormat="1" ht="18.75" hidden="1" x14ac:dyDescent="0.25">
      <c r="A233" s="181"/>
      <c r="B233" s="182"/>
      <c r="C233" s="182"/>
      <c r="D233" s="182"/>
      <c r="E233" s="183" t="s">
        <v>47</v>
      </c>
      <c r="F233" s="184"/>
      <c r="G233" s="305"/>
      <c r="H233" s="186"/>
      <c r="I233" s="140"/>
      <c r="J233" s="140"/>
      <c r="K233" s="140"/>
      <c r="L233" s="187">
        <v>914955</v>
      </c>
      <c r="M233" s="188"/>
      <c r="N233" s="188"/>
      <c r="O233" s="189"/>
      <c r="P233" s="163"/>
      <c r="Q233" s="163"/>
      <c r="R233" s="163"/>
      <c r="S233" s="163"/>
      <c r="T233" s="163"/>
      <c r="U233" s="163"/>
      <c r="V233" s="123"/>
      <c r="W233" s="124"/>
      <c r="X233" s="125"/>
      <c r="Y233" s="126"/>
      <c r="BP233" s="166"/>
      <c r="BQ233" s="174"/>
    </row>
    <row r="234" spans="1:69" s="122" customFormat="1" ht="67.5" x14ac:dyDescent="0.25">
      <c r="A234" s="242" t="s">
        <v>450</v>
      </c>
      <c r="B234" s="243" t="s">
        <v>1701</v>
      </c>
      <c r="C234" s="368" t="s">
        <v>2175</v>
      </c>
      <c r="D234" s="368"/>
      <c r="E234" s="368"/>
      <c r="F234" s="244" t="s">
        <v>437</v>
      </c>
      <c r="G234" s="319">
        <v>286</v>
      </c>
      <c r="H234" s="171">
        <v>8588.49</v>
      </c>
      <c r="I234" s="171"/>
      <c r="J234" s="171">
        <v>8588.49</v>
      </c>
      <c r="K234" s="172" t="s">
        <v>42</v>
      </c>
      <c r="L234" s="171">
        <v>21025998</v>
      </c>
      <c r="M234" s="171"/>
      <c r="N234" s="173"/>
      <c r="O234" s="171">
        <v>21025998</v>
      </c>
      <c r="P234" s="163">
        <v>1.052</v>
      </c>
      <c r="Q234" s="163">
        <v>1.0209999999999999</v>
      </c>
      <c r="R234" s="163">
        <v>1.0349999999999999</v>
      </c>
      <c r="S234" s="163">
        <v>1.0249999999999999</v>
      </c>
      <c r="T234" s="163">
        <v>1.02</v>
      </c>
      <c r="U234" s="163">
        <v>1.03</v>
      </c>
      <c r="V234" s="248">
        <f t="shared" si="13"/>
        <v>25170956.106386807</v>
      </c>
      <c r="W234" s="249">
        <v>1.2</v>
      </c>
      <c r="X234" s="250">
        <f t="shared" si="14"/>
        <v>30205147.327664167</v>
      </c>
      <c r="Y234" s="251">
        <f t="shared" si="15"/>
        <v>105612.40324358101</v>
      </c>
      <c r="BP234" s="166"/>
      <c r="BQ234" s="174" t="s">
        <v>2175</v>
      </c>
    </row>
    <row r="235" spans="1:69" s="122" customFormat="1" ht="18.75" hidden="1" x14ac:dyDescent="0.25">
      <c r="A235" s="175"/>
      <c r="B235" s="176"/>
      <c r="C235" s="177" t="s">
        <v>2176</v>
      </c>
      <c r="D235" s="178"/>
      <c r="E235" s="178"/>
      <c r="F235" s="179"/>
      <c r="G235" s="307"/>
      <c r="H235" s="178"/>
      <c r="I235" s="178"/>
      <c r="J235" s="178"/>
      <c r="K235" s="178"/>
      <c r="L235" s="178"/>
      <c r="M235" s="178"/>
      <c r="N235" s="178"/>
      <c r="O235" s="180"/>
      <c r="P235" s="163"/>
      <c r="Q235" s="163"/>
      <c r="R235" s="163"/>
      <c r="S235" s="163"/>
      <c r="T235" s="163"/>
      <c r="U235" s="163"/>
      <c r="V235" s="123"/>
      <c r="W235" s="124"/>
      <c r="X235" s="125"/>
      <c r="Y235" s="126"/>
      <c r="BP235" s="166"/>
      <c r="BQ235" s="174"/>
    </row>
    <row r="236" spans="1:69" s="122" customFormat="1" ht="67.5" x14ac:dyDescent="0.25">
      <c r="A236" s="242" t="s">
        <v>1708</v>
      </c>
      <c r="B236" s="243" t="s">
        <v>1701</v>
      </c>
      <c r="C236" s="368" t="s">
        <v>2177</v>
      </c>
      <c r="D236" s="368"/>
      <c r="E236" s="368"/>
      <c r="F236" s="244" t="s">
        <v>437</v>
      </c>
      <c r="G236" s="319">
        <v>15</v>
      </c>
      <c r="H236" s="171">
        <v>4240.3900000000003</v>
      </c>
      <c r="I236" s="171"/>
      <c r="J236" s="171">
        <v>4240.3900000000003</v>
      </c>
      <c r="K236" s="172" t="s">
        <v>42</v>
      </c>
      <c r="L236" s="171">
        <v>544466</v>
      </c>
      <c r="M236" s="171"/>
      <c r="N236" s="173"/>
      <c r="O236" s="171">
        <v>544466</v>
      </c>
      <c r="P236" s="163">
        <v>1.052</v>
      </c>
      <c r="Q236" s="163">
        <v>1.0209999999999999</v>
      </c>
      <c r="R236" s="163">
        <v>1.0349999999999999</v>
      </c>
      <c r="S236" s="163">
        <v>1.0249999999999999</v>
      </c>
      <c r="T236" s="163">
        <v>1.02</v>
      </c>
      <c r="U236" s="163">
        <v>1.03</v>
      </c>
      <c r="V236" s="248">
        <f t="shared" si="13"/>
        <v>651799.25287827011</v>
      </c>
      <c r="W236" s="249">
        <v>1.2</v>
      </c>
      <c r="X236" s="250">
        <f t="shared" si="14"/>
        <v>782159.10345392406</v>
      </c>
      <c r="Y236" s="251">
        <f t="shared" si="15"/>
        <v>52143.940230261607</v>
      </c>
      <c r="BP236" s="166"/>
      <c r="BQ236" s="174" t="s">
        <v>2177</v>
      </c>
    </row>
    <row r="237" spans="1:69" s="122" customFormat="1" ht="18.75" hidden="1" x14ac:dyDescent="0.25">
      <c r="A237" s="175"/>
      <c r="B237" s="176"/>
      <c r="C237" s="177" t="s">
        <v>1705</v>
      </c>
      <c r="D237" s="178"/>
      <c r="E237" s="178"/>
      <c r="F237" s="179"/>
      <c r="G237" s="307"/>
      <c r="H237" s="178"/>
      <c r="I237" s="178"/>
      <c r="J237" s="178"/>
      <c r="K237" s="178"/>
      <c r="L237" s="178"/>
      <c r="M237" s="178"/>
      <c r="N237" s="178"/>
      <c r="O237" s="180"/>
      <c r="P237" s="163"/>
      <c r="Q237" s="163"/>
      <c r="R237" s="163"/>
      <c r="S237" s="163"/>
      <c r="T237" s="163"/>
      <c r="U237" s="163"/>
      <c r="V237" s="123"/>
      <c r="W237" s="124"/>
      <c r="X237" s="125"/>
      <c r="Y237" s="126"/>
      <c r="BP237" s="166"/>
      <c r="BQ237" s="174"/>
    </row>
    <row r="238" spans="1:69" s="122" customFormat="1" ht="67.5" x14ac:dyDescent="0.25">
      <c r="A238" s="242" t="s">
        <v>462</v>
      </c>
      <c r="B238" s="243" t="s">
        <v>1701</v>
      </c>
      <c r="C238" s="368" t="s">
        <v>2178</v>
      </c>
      <c r="D238" s="368"/>
      <c r="E238" s="368"/>
      <c r="F238" s="244" t="s">
        <v>437</v>
      </c>
      <c r="G238" s="319">
        <v>4</v>
      </c>
      <c r="H238" s="171">
        <v>4624.66</v>
      </c>
      <c r="I238" s="171"/>
      <c r="J238" s="171">
        <v>4624.66</v>
      </c>
      <c r="K238" s="172" t="s">
        <v>42</v>
      </c>
      <c r="L238" s="171">
        <v>158348</v>
      </c>
      <c r="M238" s="171"/>
      <c r="N238" s="173"/>
      <c r="O238" s="171">
        <v>158348</v>
      </c>
      <c r="P238" s="163">
        <v>1.052</v>
      </c>
      <c r="Q238" s="163">
        <v>1.0209999999999999</v>
      </c>
      <c r="R238" s="163">
        <v>1.0349999999999999</v>
      </c>
      <c r="S238" s="163">
        <v>1.0249999999999999</v>
      </c>
      <c r="T238" s="163">
        <v>1.02</v>
      </c>
      <c r="U238" s="163">
        <v>1.03</v>
      </c>
      <c r="V238" s="248">
        <f t="shared" si="13"/>
        <v>189563.91784752088</v>
      </c>
      <c r="W238" s="249">
        <v>1.2</v>
      </c>
      <c r="X238" s="250">
        <f t="shared" si="14"/>
        <v>227476.70141702503</v>
      </c>
      <c r="Y238" s="251">
        <f t="shared" si="15"/>
        <v>56869.175354256258</v>
      </c>
      <c r="BP238" s="166"/>
      <c r="BQ238" s="174" t="s">
        <v>2178</v>
      </c>
    </row>
    <row r="239" spans="1:69" s="122" customFormat="1" ht="18.75" hidden="1" x14ac:dyDescent="0.25">
      <c r="A239" s="175"/>
      <c r="B239" s="176"/>
      <c r="C239" s="177" t="s">
        <v>1726</v>
      </c>
      <c r="D239" s="178"/>
      <c r="E239" s="178"/>
      <c r="F239" s="179"/>
      <c r="G239" s="307"/>
      <c r="H239" s="178"/>
      <c r="I239" s="178"/>
      <c r="J239" s="178"/>
      <c r="K239" s="178"/>
      <c r="L239" s="178"/>
      <c r="M239" s="178"/>
      <c r="N239" s="178"/>
      <c r="O239" s="180"/>
      <c r="P239" s="163"/>
      <c r="Q239" s="163"/>
      <c r="R239" s="163"/>
      <c r="S239" s="163"/>
      <c r="T239" s="163"/>
      <c r="U239" s="163"/>
      <c r="V239" s="123"/>
      <c r="W239" s="124"/>
      <c r="X239" s="125"/>
      <c r="Y239" s="126"/>
      <c r="BP239" s="166"/>
      <c r="BQ239" s="174"/>
    </row>
    <row r="240" spans="1:69" s="122" customFormat="1" ht="67.5" x14ac:dyDescent="0.25">
      <c r="A240" s="242" t="s">
        <v>464</v>
      </c>
      <c r="B240" s="243" t="s">
        <v>1701</v>
      </c>
      <c r="C240" s="368" t="s">
        <v>2179</v>
      </c>
      <c r="D240" s="368"/>
      <c r="E240" s="368"/>
      <c r="F240" s="244" t="s">
        <v>437</v>
      </c>
      <c r="G240" s="319">
        <v>15</v>
      </c>
      <c r="H240" s="171">
        <v>1821.18</v>
      </c>
      <c r="I240" s="171"/>
      <c r="J240" s="171">
        <v>1821.18</v>
      </c>
      <c r="K240" s="172" t="s">
        <v>42</v>
      </c>
      <c r="L240" s="171">
        <v>233840</v>
      </c>
      <c r="M240" s="171"/>
      <c r="N240" s="173"/>
      <c r="O240" s="171">
        <v>233840</v>
      </c>
      <c r="P240" s="163">
        <v>1.052</v>
      </c>
      <c r="Q240" s="163">
        <v>1.0209999999999999</v>
      </c>
      <c r="R240" s="163">
        <v>1.0349999999999999</v>
      </c>
      <c r="S240" s="163">
        <v>1.0249999999999999</v>
      </c>
      <c r="T240" s="163">
        <v>1.02</v>
      </c>
      <c r="U240" s="163">
        <v>1.03</v>
      </c>
      <c r="V240" s="248">
        <f t="shared" si="13"/>
        <v>279938.02605315048</v>
      </c>
      <c r="W240" s="249">
        <v>1.2</v>
      </c>
      <c r="X240" s="250">
        <f t="shared" si="14"/>
        <v>335925.63126378058</v>
      </c>
      <c r="Y240" s="251">
        <f t="shared" si="15"/>
        <v>22395.04208425204</v>
      </c>
      <c r="BP240" s="166"/>
      <c r="BQ240" s="174" t="s">
        <v>2179</v>
      </c>
    </row>
    <row r="241" spans="1:69" s="122" customFormat="1" ht="67.5" x14ac:dyDescent="0.25">
      <c r="A241" s="242" t="s">
        <v>466</v>
      </c>
      <c r="B241" s="243" t="s">
        <v>1701</v>
      </c>
      <c r="C241" s="368" t="s">
        <v>2180</v>
      </c>
      <c r="D241" s="368"/>
      <c r="E241" s="368"/>
      <c r="F241" s="244" t="s">
        <v>437</v>
      </c>
      <c r="G241" s="319">
        <v>2</v>
      </c>
      <c r="H241" s="171">
        <v>1170.25</v>
      </c>
      <c r="I241" s="171"/>
      <c r="J241" s="171">
        <v>1170.25</v>
      </c>
      <c r="K241" s="172" t="s">
        <v>42</v>
      </c>
      <c r="L241" s="171">
        <v>20035</v>
      </c>
      <c r="M241" s="171"/>
      <c r="N241" s="173"/>
      <c r="O241" s="171">
        <v>20035</v>
      </c>
      <c r="P241" s="163">
        <v>1.052</v>
      </c>
      <c r="Q241" s="163">
        <v>1.0209999999999999</v>
      </c>
      <c r="R241" s="163">
        <v>1.0349999999999999</v>
      </c>
      <c r="S241" s="163">
        <v>1.0249999999999999</v>
      </c>
      <c r="T241" s="163">
        <v>1.02</v>
      </c>
      <c r="U241" s="163">
        <v>1.03</v>
      </c>
      <c r="V241" s="248">
        <f t="shared" si="13"/>
        <v>23984.597810361232</v>
      </c>
      <c r="W241" s="249">
        <v>1.2</v>
      </c>
      <c r="X241" s="250">
        <f t="shared" si="14"/>
        <v>28781.517372433478</v>
      </c>
      <c r="Y241" s="251">
        <f t="shared" si="15"/>
        <v>14390.758686216739</v>
      </c>
      <c r="BP241" s="166"/>
      <c r="BQ241" s="174" t="s">
        <v>2180</v>
      </c>
    </row>
    <row r="242" spans="1:69" s="122" customFormat="1" ht="67.5" x14ac:dyDescent="0.25">
      <c r="A242" s="242" t="s">
        <v>469</v>
      </c>
      <c r="B242" s="243" t="s">
        <v>1701</v>
      </c>
      <c r="C242" s="368" t="s">
        <v>2181</v>
      </c>
      <c r="D242" s="368"/>
      <c r="E242" s="368"/>
      <c r="F242" s="244" t="s">
        <v>437</v>
      </c>
      <c r="G242" s="319">
        <v>7</v>
      </c>
      <c r="H242" s="171">
        <v>4115.3</v>
      </c>
      <c r="I242" s="171"/>
      <c r="J242" s="171">
        <v>4115.3</v>
      </c>
      <c r="K242" s="172" t="s">
        <v>42</v>
      </c>
      <c r="L242" s="171">
        <v>246589</v>
      </c>
      <c r="M242" s="171"/>
      <c r="N242" s="173"/>
      <c r="O242" s="171">
        <v>246589</v>
      </c>
      <c r="P242" s="163">
        <v>1.052</v>
      </c>
      <c r="Q242" s="163">
        <v>1.0209999999999999</v>
      </c>
      <c r="R242" s="163">
        <v>1.0349999999999999</v>
      </c>
      <c r="S242" s="163">
        <v>1.0249999999999999</v>
      </c>
      <c r="T242" s="163">
        <v>1.02</v>
      </c>
      <c r="U242" s="163">
        <v>1.03</v>
      </c>
      <c r="V242" s="248">
        <f t="shared" si="13"/>
        <v>295200.29894979612</v>
      </c>
      <c r="W242" s="249">
        <v>1.2</v>
      </c>
      <c r="X242" s="250">
        <f t="shared" si="14"/>
        <v>354240.35873975535</v>
      </c>
      <c r="Y242" s="251">
        <f t="shared" si="15"/>
        <v>50605.765534250764</v>
      </c>
      <c r="BP242" s="166"/>
      <c r="BQ242" s="174" t="s">
        <v>2181</v>
      </c>
    </row>
    <row r="243" spans="1:69" s="122" customFormat="1" ht="67.5" x14ac:dyDescent="0.25">
      <c r="A243" s="242" t="s">
        <v>478</v>
      </c>
      <c r="B243" s="243" t="s">
        <v>1701</v>
      </c>
      <c r="C243" s="368" t="s">
        <v>2182</v>
      </c>
      <c r="D243" s="368"/>
      <c r="E243" s="368"/>
      <c r="F243" s="244" t="s">
        <v>437</v>
      </c>
      <c r="G243" s="319">
        <v>796</v>
      </c>
      <c r="H243" s="171">
        <v>415.9</v>
      </c>
      <c r="I243" s="171"/>
      <c r="J243" s="171">
        <v>415.9</v>
      </c>
      <c r="K243" s="172" t="s">
        <v>42</v>
      </c>
      <c r="L243" s="171">
        <v>2833843</v>
      </c>
      <c r="M243" s="171"/>
      <c r="N243" s="173"/>
      <c r="O243" s="171">
        <v>2833843</v>
      </c>
      <c r="P243" s="163">
        <v>1.052</v>
      </c>
      <c r="Q243" s="163">
        <v>1.0209999999999999</v>
      </c>
      <c r="R243" s="163">
        <v>1.0349999999999999</v>
      </c>
      <c r="S243" s="163">
        <v>1.0249999999999999</v>
      </c>
      <c r="T243" s="163">
        <v>1.02</v>
      </c>
      <c r="U243" s="163">
        <v>1.03</v>
      </c>
      <c r="V243" s="248">
        <f t="shared" si="13"/>
        <v>3392492.3689896432</v>
      </c>
      <c r="W243" s="249">
        <v>1.2</v>
      </c>
      <c r="X243" s="250">
        <f t="shared" si="14"/>
        <v>4070990.8427875717</v>
      </c>
      <c r="Y243" s="251">
        <f t="shared" si="15"/>
        <v>5114.3101040044867</v>
      </c>
      <c r="BP243" s="166"/>
      <c r="BQ243" s="174" t="s">
        <v>2182</v>
      </c>
    </row>
    <row r="244" spans="1:69" s="122" customFormat="1" ht="67.5" x14ac:dyDescent="0.25">
      <c r="A244" s="242" t="s">
        <v>480</v>
      </c>
      <c r="B244" s="243" t="s">
        <v>1701</v>
      </c>
      <c r="C244" s="368" t="s">
        <v>2183</v>
      </c>
      <c r="D244" s="368"/>
      <c r="E244" s="368"/>
      <c r="F244" s="244" t="s">
        <v>437</v>
      </c>
      <c r="G244" s="319">
        <v>112</v>
      </c>
      <c r="H244" s="171">
        <v>131.83000000000001</v>
      </c>
      <c r="I244" s="171"/>
      <c r="J244" s="171">
        <v>131.83000000000001</v>
      </c>
      <c r="K244" s="172" t="s">
        <v>42</v>
      </c>
      <c r="L244" s="171">
        <v>126388</v>
      </c>
      <c r="M244" s="171"/>
      <c r="N244" s="173"/>
      <c r="O244" s="171">
        <v>126388</v>
      </c>
      <c r="P244" s="163">
        <v>1.052</v>
      </c>
      <c r="Q244" s="163">
        <v>1.0209999999999999</v>
      </c>
      <c r="R244" s="163">
        <v>1.0349999999999999</v>
      </c>
      <c r="S244" s="163">
        <v>1.0249999999999999</v>
      </c>
      <c r="T244" s="163">
        <v>1.02</v>
      </c>
      <c r="U244" s="163">
        <v>1.03</v>
      </c>
      <c r="V244" s="248">
        <f t="shared" si="13"/>
        <v>151303.48630176866</v>
      </c>
      <c r="W244" s="249">
        <v>1.2</v>
      </c>
      <c r="X244" s="250">
        <f t="shared" si="14"/>
        <v>181564.18356212237</v>
      </c>
      <c r="Y244" s="251">
        <f t="shared" si="15"/>
        <v>1621.108781804664</v>
      </c>
      <c r="BP244" s="166"/>
      <c r="BQ244" s="174" t="s">
        <v>2183</v>
      </c>
    </row>
    <row r="245" spans="1:69" s="122" customFormat="1" ht="67.5" hidden="1" x14ac:dyDescent="0.25">
      <c r="A245" s="167" t="s">
        <v>482</v>
      </c>
      <c r="B245" s="168" t="s">
        <v>534</v>
      </c>
      <c r="C245" s="370" t="s">
        <v>535</v>
      </c>
      <c r="D245" s="370"/>
      <c r="E245" s="370"/>
      <c r="F245" s="169" t="s">
        <v>174</v>
      </c>
      <c r="G245" s="308">
        <v>5.72</v>
      </c>
      <c r="H245" s="171" t="s">
        <v>536</v>
      </c>
      <c r="I245" s="171" t="s">
        <v>58</v>
      </c>
      <c r="J245" s="171">
        <v>2.4700000000000002</v>
      </c>
      <c r="K245" s="172" t="s">
        <v>42</v>
      </c>
      <c r="L245" s="171">
        <v>5620</v>
      </c>
      <c r="M245" s="171">
        <v>5298</v>
      </c>
      <c r="N245" s="173" t="s">
        <v>2184</v>
      </c>
      <c r="O245" s="171">
        <v>121</v>
      </c>
      <c r="P245" s="163">
        <v>1.052</v>
      </c>
      <c r="Q245" s="163">
        <v>1.0209999999999999</v>
      </c>
      <c r="R245" s="163">
        <v>1.0349999999999999</v>
      </c>
      <c r="S245" s="163">
        <v>1.0249999999999999</v>
      </c>
      <c r="T245" s="163">
        <v>1.02</v>
      </c>
      <c r="U245" s="163">
        <v>1.03</v>
      </c>
      <c r="V245" s="123">
        <f t="shared" si="13"/>
        <v>144.85332343667125</v>
      </c>
      <c r="W245" s="124">
        <v>1.2</v>
      </c>
      <c r="X245" s="125">
        <f t="shared" si="14"/>
        <v>173.8239881240055</v>
      </c>
      <c r="Y245" s="126">
        <f t="shared" si="15"/>
        <v>30.388809112588376</v>
      </c>
      <c r="BP245" s="166"/>
      <c r="BQ245" s="174" t="s">
        <v>535</v>
      </c>
    </row>
    <row r="246" spans="1:69" s="122" customFormat="1" ht="18.75" hidden="1" x14ac:dyDescent="0.25">
      <c r="A246" s="175"/>
      <c r="B246" s="176"/>
      <c r="C246" s="177" t="s">
        <v>2185</v>
      </c>
      <c r="D246" s="178"/>
      <c r="E246" s="178"/>
      <c r="F246" s="179"/>
      <c r="G246" s="307"/>
      <c r="H246" s="178"/>
      <c r="I246" s="178"/>
      <c r="J246" s="178"/>
      <c r="K246" s="178"/>
      <c r="L246" s="178"/>
      <c r="M246" s="178"/>
      <c r="N246" s="178"/>
      <c r="O246" s="180"/>
      <c r="P246" s="163"/>
      <c r="Q246" s="163"/>
      <c r="R246" s="163"/>
      <c r="S246" s="163"/>
      <c r="T246" s="163"/>
      <c r="U246" s="163"/>
      <c r="V246" s="123"/>
      <c r="W246" s="124"/>
      <c r="X246" s="125"/>
      <c r="Y246" s="126"/>
      <c r="BP246" s="166"/>
      <c r="BQ246" s="174"/>
    </row>
    <row r="247" spans="1:69" s="122" customFormat="1" ht="18.75" hidden="1" x14ac:dyDescent="0.25">
      <c r="A247" s="181"/>
      <c r="B247" s="182"/>
      <c r="C247" s="182"/>
      <c r="D247" s="182"/>
      <c r="E247" s="183" t="s">
        <v>2186</v>
      </c>
      <c r="F247" s="184"/>
      <c r="G247" s="305"/>
      <c r="H247" s="186"/>
      <c r="I247" s="140"/>
      <c r="J247" s="140"/>
      <c r="K247" s="140"/>
      <c r="L247" s="187">
        <v>5175</v>
      </c>
      <c r="M247" s="188"/>
      <c r="N247" s="188"/>
      <c r="O247" s="189"/>
      <c r="P247" s="163"/>
      <c r="Q247" s="163"/>
      <c r="R247" s="163"/>
      <c r="S247" s="163"/>
      <c r="T247" s="163"/>
      <c r="U247" s="163"/>
      <c r="V247" s="123"/>
      <c r="W247" s="124"/>
      <c r="X247" s="125"/>
      <c r="Y247" s="126"/>
      <c r="BP247" s="166"/>
      <c r="BQ247" s="174"/>
    </row>
    <row r="248" spans="1:69" s="122" customFormat="1" ht="18.75" hidden="1" x14ac:dyDescent="0.25">
      <c r="A248" s="181"/>
      <c r="B248" s="182"/>
      <c r="C248" s="182"/>
      <c r="D248" s="182"/>
      <c r="E248" s="183" t="s">
        <v>2187</v>
      </c>
      <c r="F248" s="184"/>
      <c r="G248" s="305"/>
      <c r="H248" s="186"/>
      <c r="I248" s="140"/>
      <c r="J248" s="140"/>
      <c r="K248" s="140"/>
      <c r="L248" s="187">
        <v>2721</v>
      </c>
      <c r="M248" s="188"/>
      <c r="N248" s="188"/>
      <c r="O248" s="189"/>
      <c r="P248" s="163"/>
      <c r="Q248" s="163"/>
      <c r="R248" s="163"/>
      <c r="S248" s="163"/>
      <c r="T248" s="163"/>
      <c r="U248" s="163"/>
      <c r="V248" s="123"/>
      <c r="W248" s="124"/>
      <c r="X248" s="125"/>
      <c r="Y248" s="126"/>
      <c r="BP248" s="166"/>
      <c r="BQ248" s="174"/>
    </row>
    <row r="249" spans="1:69" s="122" customFormat="1" ht="18.75" hidden="1" x14ac:dyDescent="0.25">
      <c r="A249" s="181"/>
      <c r="B249" s="182"/>
      <c r="C249" s="182"/>
      <c r="D249" s="182"/>
      <c r="E249" s="183" t="s">
        <v>47</v>
      </c>
      <c r="F249" s="184"/>
      <c r="G249" s="305"/>
      <c r="H249" s="186"/>
      <c r="I249" s="140"/>
      <c r="J249" s="140"/>
      <c r="K249" s="140"/>
      <c r="L249" s="187">
        <v>13516</v>
      </c>
      <c r="M249" s="188"/>
      <c r="N249" s="188"/>
      <c r="O249" s="189"/>
      <c r="P249" s="163"/>
      <c r="Q249" s="163"/>
      <c r="R249" s="163"/>
      <c r="S249" s="163"/>
      <c r="T249" s="163"/>
      <c r="U249" s="163"/>
      <c r="V249" s="123"/>
      <c r="W249" s="124"/>
      <c r="X249" s="125"/>
      <c r="Y249" s="126"/>
      <c r="BP249" s="166"/>
      <c r="BQ249" s="174"/>
    </row>
    <row r="250" spans="1:69" s="122" customFormat="1" ht="67.5" x14ac:dyDescent="0.25">
      <c r="A250" s="242" t="s">
        <v>484</v>
      </c>
      <c r="B250" s="243" t="s">
        <v>1715</v>
      </c>
      <c r="C250" s="368" t="s">
        <v>2188</v>
      </c>
      <c r="D250" s="368"/>
      <c r="E250" s="368"/>
      <c r="F250" s="244" t="s">
        <v>437</v>
      </c>
      <c r="G250" s="319">
        <v>572</v>
      </c>
      <c r="H250" s="171">
        <v>291.27</v>
      </c>
      <c r="I250" s="171"/>
      <c r="J250" s="171">
        <v>291.27</v>
      </c>
      <c r="K250" s="172" t="s">
        <v>42</v>
      </c>
      <c r="L250" s="171">
        <v>1426151</v>
      </c>
      <c r="M250" s="171"/>
      <c r="N250" s="173"/>
      <c r="O250" s="171">
        <v>1426151</v>
      </c>
      <c r="P250" s="163">
        <v>1.052</v>
      </c>
      <c r="Q250" s="163">
        <v>1.0209999999999999</v>
      </c>
      <c r="R250" s="163">
        <v>1.0349999999999999</v>
      </c>
      <c r="S250" s="163">
        <v>1.0249999999999999</v>
      </c>
      <c r="T250" s="163">
        <v>1.02</v>
      </c>
      <c r="U250" s="163">
        <v>1.03</v>
      </c>
      <c r="V250" s="248">
        <f t="shared" si="13"/>
        <v>1707295.1410953072</v>
      </c>
      <c r="W250" s="249">
        <v>1.2</v>
      </c>
      <c r="X250" s="250">
        <f t="shared" si="14"/>
        <v>2048754.1693143686</v>
      </c>
      <c r="Y250" s="251">
        <f t="shared" si="15"/>
        <v>3581.7380582419032</v>
      </c>
      <c r="BP250" s="166"/>
      <c r="BQ250" s="174" t="s">
        <v>2188</v>
      </c>
    </row>
    <row r="251" spans="1:69" s="122" customFormat="1" ht="67.5" hidden="1" x14ac:dyDescent="0.25">
      <c r="A251" s="167" t="s">
        <v>486</v>
      </c>
      <c r="B251" s="168" t="s">
        <v>1727</v>
      </c>
      <c r="C251" s="370" t="s">
        <v>1728</v>
      </c>
      <c r="D251" s="370"/>
      <c r="E251" s="370"/>
      <c r="F251" s="169" t="s">
        <v>174</v>
      </c>
      <c r="G251" s="304">
        <v>1</v>
      </c>
      <c r="H251" s="171" t="s">
        <v>1729</v>
      </c>
      <c r="I251" s="171" t="s">
        <v>421</v>
      </c>
      <c r="J251" s="171">
        <v>67.47</v>
      </c>
      <c r="K251" s="172" t="s">
        <v>42</v>
      </c>
      <c r="L251" s="171">
        <v>13271</v>
      </c>
      <c r="M251" s="171">
        <v>10737</v>
      </c>
      <c r="N251" s="173" t="s">
        <v>2189</v>
      </c>
      <c r="O251" s="171">
        <v>578</v>
      </c>
      <c r="P251" s="163">
        <v>1.052</v>
      </c>
      <c r="Q251" s="163">
        <v>1.0209999999999999</v>
      </c>
      <c r="R251" s="163">
        <v>1.0349999999999999</v>
      </c>
      <c r="S251" s="163">
        <v>1.0249999999999999</v>
      </c>
      <c r="T251" s="163">
        <v>1.02</v>
      </c>
      <c r="U251" s="163">
        <v>1.03</v>
      </c>
      <c r="V251" s="123">
        <f t="shared" si="13"/>
        <v>691.94397476360325</v>
      </c>
      <c r="W251" s="124">
        <v>1.2</v>
      </c>
      <c r="X251" s="125">
        <f t="shared" si="14"/>
        <v>830.33276971632392</v>
      </c>
      <c r="Y251" s="126">
        <f t="shared" si="15"/>
        <v>830.33276971632392</v>
      </c>
      <c r="BP251" s="166"/>
      <c r="BQ251" s="174" t="s">
        <v>1728</v>
      </c>
    </row>
    <row r="252" spans="1:69" s="122" customFormat="1" ht="18.75" hidden="1" x14ac:dyDescent="0.25">
      <c r="A252" s="175"/>
      <c r="B252" s="176"/>
      <c r="C252" s="177" t="s">
        <v>2190</v>
      </c>
      <c r="D252" s="178"/>
      <c r="E252" s="178"/>
      <c r="F252" s="179"/>
      <c r="G252" s="307"/>
      <c r="H252" s="178"/>
      <c r="I252" s="178"/>
      <c r="J252" s="178"/>
      <c r="K252" s="178"/>
      <c r="L252" s="178"/>
      <c r="M252" s="178"/>
      <c r="N252" s="178"/>
      <c r="O252" s="180"/>
      <c r="P252" s="163"/>
      <c r="Q252" s="163"/>
      <c r="R252" s="163"/>
      <c r="S252" s="163"/>
      <c r="T252" s="163"/>
      <c r="U252" s="163"/>
      <c r="V252" s="123"/>
      <c r="W252" s="124"/>
      <c r="X252" s="125"/>
      <c r="Y252" s="126"/>
      <c r="BP252" s="166"/>
      <c r="BQ252" s="174"/>
    </row>
    <row r="253" spans="1:69" s="122" customFormat="1" ht="18.75" hidden="1" x14ac:dyDescent="0.25">
      <c r="A253" s="181"/>
      <c r="B253" s="182"/>
      <c r="C253" s="182"/>
      <c r="D253" s="182"/>
      <c r="E253" s="183" t="s">
        <v>2191</v>
      </c>
      <c r="F253" s="184"/>
      <c r="G253" s="305"/>
      <c r="H253" s="186"/>
      <c r="I253" s="140"/>
      <c r="J253" s="140"/>
      <c r="K253" s="140"/>
      <c r="L253" s="187">
        <v>10421</v>
      </c>
      <c r="M253" s="188"/>
      <c r="N253" s="188"/>
      <c r="O253" s="189"/>
      <c r="P253" s="163"/>
      <c r="Q253" s="163"/>
      <c r="R253" s="163"/>
      <c r="S253" s="163"/>
      <c r="T253" s="163"/>
      <c r="U253" s="163"/>
      <c r="V253" s="123"/>
      <c r="W253" s="124"/>
      <c r="X253" s="125"/>
      <c r="Y253" s="126"/>
      <c r="BP253" s="166"/>
      <c r="BQ253" s="174"/>
    </row>
    <row r="254" spans="1:69" s="122" customFormat="1" ht="18.75" hidden="1" x14ac:dyDescent="0.25">
      <c r="A254" s="181"/>
      <c r="B254" s="182"/>
      <c r="C254" s="182"/>
      <c r="D254" s="182"/>
      <c r="E254" s="183" t="s">
        <v>2192</v>
      </c>
      <c r="F254" s="184"/>
      <c r="G254" s="305"/>
      <c r="H254" s="186"/>
      <c r="I254" s="140"/>
      <c r="J254" s="140"/>
      <c r="K254" s="140"/>
      <c r="L254" s="187">
        <v>5479</v>
      </c>
      <c r="M254" s="188"/>
      <c r="N254" s="188"/>
      <c r="O254" s="189"/>
      <c r="P254" s="163"/>
      <c r="Q254" s="163"/>
      <c r="R254" s="163"/>
      <c r="S254" s="163"/>
      <c r="T254" s="163"/>
      <c r="U254" s="163"/>
      <c r="V254" s="123"/>
      <c r="W254" s="124"/>
      <c r="X254" s="125"/>
      <c r="Y254" s="126"/>
      <c r="BP254" s="166"/>
      <c r="BQ254" s="174"/>
    </row>
    <row r="255" spans="1:69" s="122" customFormat="1" ht="18.75" hidden="1" x14ac:dyDescent="0.25">
      <c r="A255" s="181"/>
      <c r="B255" s="182"/>
      <c r="C255" s="182"/>
      <c r="D255" s="182"/>
      <c r="E255" s="183" t="s">
        <v>47</v>
      </c>
      <c r="F255" s="184"/>
      <c r="G255" s="305"/>
      <c r="H255" s="186"/>
      <c r="I255" s="140"/>
      <c r="J255" s="140"/>
      <c r="K255" s="140"/>
      <c r="L255" s="187">
        <v>29171</v>
      </c>
      <c r="M255" s="188"/>
      <c r="N255" s="188"/>
      <c r="O255" s="189"/>
      <c r="P255" s="163"/>
      <c r="Q255" s="163"/>
      <c r="R255" s="163"/>
      <c r="S255" s="163"/>
      <c r="T255" s="163"/>
      <c r="U255" s="163"/>
      <c r="V255" s="123"/>
      <c r="W255" s="124"/>
      <c r="X255" s="125"/>
      <c r="Y255" s="126"/>
      <c r="BP255" s="166"/>
      <c r="BQ255" s="174"/>
    </row>
    <row r="256" spans="1:69" s="122" customFormat="1" ht="67.5" x14ac:dyDescent="0.25">
      <c r="A256" s="242" t="s">
        <v>487</v>
      </c>
      <c r="B256" s="243" t="s">
        <v>1734</v>
      </c>
      <c r="C256" s="368" t="s">
        <v>2193</v>
      </c>
      <c r="D256" s="368"/>
      <c r="E256" s="368"/>
      <c r="F256" s="244" t="s">
        <v>437</v>
      </c>
      <c r="G256" s="319">
        <v>80</v>
      </c>
      <c r="H256" s="171">
        <v>199.47</v>
      </c>
      <c r="I256" s="171"/>
      <c r="J256" s="171">
        <v>199.47</v>
      </c>
      <c r="K256" s="172" t="s">
        <v>42</v>
      </c>
      <c r="L256" s="171">
        <v>136597</v>
      </c>
      <c r="M256" s="171"/>
      <c r="N256" s="173"/>
      <c r="O256" s="171">
        <v>136597</v>
      </c>
      <c r="P256" s="163">
        <v>1.052</v>
      </c>
      <c r="Q256" s="163">
        <v>1.0209999999999999</v>
      </c>
      <c r="R256" s="163">
        <v>1.0349999999999999</v>
      </c>
      <c r="S256" s="163">
        <v>1.0249999999999999</v>
      </c>
      <c r="T256" s="163">
        <v>1.02</v>
      </c>
      <c r="U256" s="163">
        <v>1.03</v>
      </c>
      <c r="V256" s="248">
        <f t="shared" si="13"/>
        <v>163525.03654114864</v>
      </c>
      <c r="W256" s="249">
        <v>1.2</v>
      </c>
      <c r="X256" s="250">
        <f t="shared" si="14"/>
        <v>196230.04384937836</v>
      </c>
      <c r="Y256" s="251">
        <f t="shared" si="15"/>
        <v>2452.8755481172293</v>
      </c>
      <c r="BP256" s="166"/>
      <c r="BQ256" s="174" t="s">
        <v>2193</v>
      </c>
    </row>
    <row r="257" spans="1:69" s="122" customFormat="1" ht="67.5" x14ac:dyDescent="0.25">
      <c r="A257" s="242" t="s">
        <v>488</v>
      </c>
      <c r="B257" s="243" t="s">
        <v>1734</v>
      </c>
      <c r="C257" s="368" t="s">
        <v>2194</v>
      </c>
      <c r="D257" s="368"/>
      <c r="E257" s="368"/>
      <c r="F257" s="244" t="s">
        <v>437</v>
      </c>
      <c r="G257" s="319">
        <v>20</v>
      </c>
      <c r="H257" s="171">
        <v>145.88</v>
      </c>
      <c r="I257" s="171"/>
      <c r="J257" s="171">
        <v>145.88</v>
      </c>
      <c r="K257" s="172" t="s">
        <v>42</v>
      </c>
      <c r="L257" s="171">
        <v>24975</v>
      </c>
      <c r="M257" s="171"/>
      <c r="N257" s="173"/>
      <c r="O257" s="171">
        <v>24975</v>
      </c>
      <c r="P257" s="163">
        <v>1.052</v>
      </c>
      <c r="Q257" s="163">
        <v>1.0209999999999999</v>
      </c>
      <c r="R257" s="163">
        <v>1.0349999999999999</v>
      </c>
      <c r="S257" s="163">
        <v>1.0249999999999999</v>
      </c>
      <c r="T257" s="163">
        <v>1.02</v>
      </c>
      <c r="U257" s="163">
        <v>1.03</v>
      </c>
      <c r="V257" s="248">
        <f t="shared" si="13"/>
        <v>29898.444238271612</v>
      </c>
      <c r="W257" s="249">
        <v>1.2</v>
      </c>
      <c r="X257" s="250">
        <f t="shared" si="14"/>
        <v>35878.133085925932</v>
      </c>
      <c r="Y257" s="251">
        <f t="shared" si="15"/>
        <v>1793.9066542962967</v>
      </c>
      <c r="BP257" s="166"/>
      <c r="BQ257" s="174" t="s">
        <v>2194</v>
      </c>
    </row>
    <row r="258" spans="1:69" s="122" customFormat="1" ht="67.5" x14ac:dyDescent="0.25">
      <c r="A258" s="242" t="s">
        <v>490</v>
      </c>
      <c r="B258" s="243" t="s">
        <v>1737</v>
      </c>
      <c r="C258" s="368" t="s">
        <v>1738</v>
      </c>
      <c r="D258" s="368"/>
      <c r="E258" s="368"/>
      <c r="F258" s="244" t="s">
        <v>437</v>
      </c>
      <c r="G258" s="319">
        <v>200</v>
      </c>
      <c r="H258" s="171">
        <v>269.10000000000002</v>
      </c>
      <c r="I258" s="171"/>
      <c r="J258" s="171">
        <v>269.10000000000002</v>
      </c>
      <c r="K258" s="172" t="s">
        <v>42</v>
      </c>
      <c r="L258" s="171">
        <v>460699</v>
      </c>
      <c r="M258" s="171"/>
      <c r="N258" s="173"/>
      <c r="O258" s="171">
        <v>460699</v>
      </c>
      <c r="P258" s="163">
        <v>1.052</v>
      </c>
      <c r="Q258" s="163">
        <v>1.0209999999999999</v>
      </c>
      <c r="R258" s="163">
        <v>1.0349999999999999</v>
      </c>
      <c r="S258" s="163">
        <v>1.0249999999999999</v>
      </c>
      <c r="T258" s="163">
        <v>1.02</v>
      </c>
      <c r="U258" s="163">
        <v>1.03</v>
      </c>
      <c r="V258" s="248">
        <f t="shared" si="13"/>
        <v>551518.85333843809</v>
      </c>
      <c r="W258" s="249">
        <v>1.2</v>
      </c>
      <c r="X258" s="250">
        <f t="shared" si="14"/>
        <v>661822.62400612573</v>
      </c>
      <c r="Y258" s="251">
        <f t="shared" si="15"/>
        <v>3309.1131200306286</v>
      </c>
      <c r="BP258" s="166"/>
      <c r="BQ258" s="174" t="s">
        <v>1738</v>
      </c>
    </row>
    <row r="259" spans="1:69" s="122" customFormat="1" ht="67.5" x14ac:dyDescent="0.25">
      <c r="A259" s="242" t="s">
        <v>492</v>
      </c>
      <c r="B259" s="243" t="s">
        <v>1791</v>
      </c>
      <c r="C259" s="368" t="s">
        <v>2195</v>
      </c>
      <c r="D259" s="368"/>
      <c r="E259" s="368"/>
      <c r="F259" s="244" t="s">
        <v>437</v>
      </c>
      <c r="G259" s="319">
        <v>1344</v>
      </c>
      <c r="H259" s="171">
        <v>8.49</v>
      </c>
      <c r="I259" s="171"/>
      <c r="J259" s="171">
        <v>8.49</v>
      </c>
      <c r="K259" s="172" t="s">
        <v>42</v>
      </c>
      <c r="L259" s="171">
        <v>97674</v>
      </c>
      <c r="M259" s="171"/>
      <c r="N259" s="173"/>
      <c r="O259" s="171">
        <v>97674</v>
      </c>
      <c r="P259" s="163">
        <v>1.052</v>
      </c>
      <c r="Q259" s="163">
        <v>1.0209999999999999</v>
      </c>
      <c r="R259" s="163">
        <v>1.0349999999999999</v>
      </c>
      <c r="S259" s="163">
        <v>1.0249999999999999</v>
      </c>
      <c r="T259" s="163">
        <v>1.02</v>
      </c>
      <c r="U259" s="163">
        <v>1.03</v>
      </c>
      <c r="V259" s="248">
        <f t="shared" si="13"/>
        <v>116928.95465581348</v>
      </c>
      <c r="W259" s="249">
        <v>1.2</v>
      </c>
      <c r="X259" s="250">
        <f t="shared" si="14"/>
        <v>140314.74558697618</v>
      </c>
      <c r="Y259" s="251">
        <f t="shared" si="15"/>
        <v>104.40085237126203</v>
      </c>
      <c r="BP259" s="166"/>
      <c r="BQ259" s="174" t="s">
        <v>2195</v>
      </c>
    </row>
    <row r="260" spans="1:69" s="122" customFormat="1" ht="67.5" x14ac:dyDescent="0.25">
      <c r="A260" s="242" t="s">
        <v>493</v>
      </c>
      <c r="B260" s="243" t="s">
        <v>1741</v>
      </c>
      <c r="C260" s="368" t="s">
        <v>1742</v>
      </c>
      <c r="D260" s="368"/>
      <c r="E260" s="368"/>
      <c r="F260" s="244" t="s">
        <v>437</v>
      </c>
      <c r="G260" s="319">
        <v>928</v>
      </c>
      <c r="H260" s="171">
        <v>14.59</v>
      </c>
      <c r="I260" s="171"/>
      <c r="J260" s="171">
        <v>14.59</v>
      </c>
      <c r="K260" s="172" t="s">
        <v>42</v>
      </c>
      <c r="L260" s="171">
        <v>115898</v>
      </c>
      <c r="M260" s="171"/>
      <c r="N260" s="173"/>
      <c r="O260" s="171">
        <v>115898</v>
      </c>
      <c r="P260" s="163">
        <v>1.052</v>
      </c>
      <c r="Q260" s="163">
        <v>1.0209999999999999</v>
      </c>
      <c r="R260" s="163">
        <v>1.0349999999999999</v>
      </c>
      <c r="S260" s="163">
        <v>1.0249999999999999</v>
      </c>
      <c r="T260" s="163">
        <v>1.02</v>
      </c>
      <c r="U260" s="163">
        <v>1.03</v>
      </c>
      <c r="V260" s="248">
        <f t="shared" si="13"/>
        <v>138745.54115424238</v>
      </c>
      <c r="W260" s="249">
        <v>1.2</v>
      </c>
      <c r="X260" s="250">
        <f t="shared" si="14"/>
        <v>166494.64938509086</v>
      </c>
      <c r="Y260" s="251">
        <f t="shared" si="15"/>
        <v>179.41233769945137</v>
      </c>
      <c r="BP260" s="166"/>
      <c r="BQ260" s="174" t="s">
        <v>1742</v>
      </c>
    </row>
    <row r="261" spans="1:69" s="122" customFormat="1" ht="67.5" x14ac:dyDescent="0.25">
      <c r="A261" s="242" t="s">
        <v>494</v>
      </c>
      <c r="B261" s="243" t="s">
        <v>1743</v>
      </c>
      <c r="C261" s="368" t="s">
        <v>1744</v>
      </c>
      <c r="D261" s="368"/>
      <c r="E261" s="368"/>
      <c r="F261" s="244" t="s">
        <v>437</v>
      </c>
      <c r="G261" s="319">
        <v>50</v>
      </c>
      <c r="H261" s="171">
        <v>70.83</v>
      </c>
      <c r="I261" s="171"/>
      <c r="J261" s="171">
        <v>70.83</v>
      </c>
      <c r="K261" s="172" t="s">
        <v>42</v>
      </c>
      <c r="L261" s="171">
        <v>30315</v>
      </c>
      <c r="M261" s="171"/>
      <c r="N261" s="173"/>
      <c r="O261" s="171">
        <v>30315</v>
      </c>
      <c r="P261" s="163">
        <v>1.052</v>
      </c>
      <c r="Q261" s="163">
        <v>1.0209999999999999</v>
      </c>
      <c r="R261" s="163">
        <v>1.0349999999999999</v>
      </c>
      <c r="S261" s="163">
        <v>1.0249999999999999</v>
      </c>
      <c r="T261" s="163">
        <v>1.02</v>
      </c>
      <c r="U261" s="163">
        <v>1.03</v>
      </c>
      <c r="V261" s="248">
        <f t="shared" si="13"/>
        <v>36291.144627956106</v>
      </c>
      <c r="W261" s="249">
        <v>1.2</v>
      </c>
      <c r="X261" s="250">
        <f t="shared" si="14"/>
        <v>43549.373553547324</v>
      </c>
      <c r="Y261" s="251">
        <f t="shared" si="15"/>
        <v>870.98747107094653</v>
      </c>
      <c r="BP261" s="166"/>
      <c r="BQ261" s="174" t="s">
        <v>1744</v>
      </c>
    </row>
    <row r="262" spans="1:69" s="122" customFormat="1" ht="67.5" x14ac:dyDescent="0.25">
      <c r="A262" s="242" t="s">
        <v>495</v>
      </c>
      <c r="B262" s="243" t="s">
        <v>2196</v>
      </c>
      <c r="C262" s="368" t="s">
        <v>2197</v>
      </c>
      <c r="D262" s="368"/>
      <c r="E262" s="368"/>
      <c r="F262" s="244" t="s">
        <v>437</v>
      </c>
      <c r="G262" s="319">
        <v>20</v>
      </c>
      <c r="H262" s="171">
        <v>55.53</v>
      </c>
      <c r="I262" s="171"/>
      <c r="J262" s="171">
        <v>55.53</v>
      </c>
      <c r="K262" s="172" t="s">
        <v>42</v>
      </c>
      <c r="L262" s="171">
        <v>9507</v>
      </c>
      <c r="M262" s="171"/>
      <c r="N262" s="173"/>
      <c r="O262" s="171">
        <v>9507</v>
      </c>
      <c r="P262" s="163">
        <v>1.052</v>
      </c>
      <c r="Q262" s="163">
        <v>1.0209999999999999</v>
      </c>
      <c r="R262" s="163">
        <v>1.0349999999999999</v>
      </c>
      <c r="S262" s="163">
        <v>1.0249999999999999</v>
      </c>
      <c r="T262" s="163">
        <v>1.02</v>
      </c>
      <c r="U262" s="163">
        <v>1.03</v>
      </c>
      <c r="V262" s="248">
        <f t="shared" si="13"/>
        <v>11381.161536466394</v>
      </c>
      <c r="W262" s="249">
        <v>1.2</v>
      </c>
      <c r="X262" s="250">
        <f t="shared" si="14"/>
        <v>13657.393843759672</v>
      </c>
      <c r="Y262" s="251">
        <f t="shared" si="15"/>
        <v>682.86969218798356</v>
      </c>
      <c r="BP262" s="166"/>
      <c r="BQ262" s="174" t="s">
        <v>2197</v>
      </c>
    </row>
    <row r="263" spans="1:69" s="122" customFormat="1" ht="67.5" hidden="1" x14ac:dyDescent="0.25">
      <c r="A263" s="167" t="s">
        <v>496</v>
      </c>
      <c r="B263" s="168" t="s">
        <v>1747</v>
      </c>
      <c r="C263" s="370" t="s">
        <v>1748</v>
      </c>
      <c r="D263" s="370"/>
      <c r="E263" s="370"/>
      <c r="F263" s="169" t="s">
        <v>238</v>
      </c>
      <c r="G263" s="309">
        <v>0.6</v>
      </c>
      <c r="H263" s="171" t="s">
        <v>1749</v>
      </c>
      <c r="I263" s="171" t="s">
        <v>1750</v>
      </c>
      <c r="J263" s="171">
        <v>358.16</v>
      </c>
      <c r="K263" s="172" t="s">
        <v>42</v>
      </c>
      <c r="L263" s="171">
        <v>13018</v>
      </c>
      <c r="M263" s="171">
        <v>9468</v>
      </c>
      <c r="N263" s="173" t="s">
        <v>2198</v>
      </c>
      <c r="O263" s="171">
        <v>1840</v>
      </c>
      <c r="P263" s="163">
        <v>1.052</v>
      </c>
      <c r="Q263" s="163">
        <v>1.0209999999999999</v>
      </c>
      <c r="R263" s="163">
        <v>1.0349999999999999</v>
      </c>
      <c r="S263" s="163">
        <v>1.0249999999999999</v>
      </c>
      <c r="T263" s="163">
        <v>1.02</v>
      </c>
      <c r="U263" s="163">
        <v>1.03</v>
      </c>
      <c r="V263" s="123">
        <f t="shared" si="13"/>
        <v>2202.7282241609514</v>
      </c>
      <c r="W263" s="124">
        <v>1.2</v>
      </c>
      <c r="X263" s="125">
        <f t="shared" si="14"/>
        <v>2643.2738689931416</v>
      </c>
      <c r="Y263" s="126">
        <f t="shared" si="15"/>
        <v>4405.4564483219028</v>
      </c>
      <c r="BP263" s="166"/>
      <c r="BQ263" s="174" t="s">
        <v>1748</v>
      </c>
    </row>
    <row r="264" spans="1:69" s="122" customFormat="1" ht="18.75" hidden="1" x14ac:dyDescent="0.25">
      <c r="A264" s="175"/>
      <c r="B264" s="176"/>
      <c r="C264" s="177" t="s">
        <v>1303</v>
      </c>
      <c r="D264" s="178"/>
      <c r="E264" s="178"/>
      <c r="F264" s="179"/>
      <c r="G264" s="307"/>
      <c r="H264" s="178"/>
      <c r="I264" s="178"/>
      <c r="J264" s="178"/>
      <c r="K264" s="178"/>
      <c r="L264" s="178"/>
      <c r="M264" s="178"/>
      <c r="N264" s="178"/>
      <c r="O264" s="180"/>
      <c r="P264" s="163"/>
      <c r="Q264" s="163"/>
      <c r="R264" s="163"/>
      <c r="S264" s="163"/>
      <c r="T264" s="163"/>
      <c r="U264" s="163"/>
      <c r="V264" s="123"/>
      <c r="W264" s="124"/>
      <c r="X264" s="125"/>
      <c r="Y264" s="126"/>
      <c r="BP264" s="166"/>
      <c r="BQ264" s="174"/>
    </row>
    <row r="265" spans="1:69" s="122" customFormat="1" ht="18.75" hidden="1" x14ac:dyDescent="0.25">
      <c r="A265" s="181"/>
      <c r="B265" s="182"/>
      <c r="C265" s="182"/>
      <c r="D265" s="182"/>
      <c r="E265" s="183" t="s">
        <v>2199</v>
      </c>
      <c r="F265" s="184"/>
      <c r="G265" s="305"/>
      <c r="H265" s="186"/>
      <c r="I265" s="140"/>
      <c r="J265" s="140"/>
      <c r="K265" s="140"/>
      <c r="L265" s="187">
        <v>9421</v>
      </c>
      <c r="M265" s="188"/>
      <c r="N265" s="188"/>
      <c r="O265" s="189"/>
      <c r="P265" s="163"/>
      <c r="Q265" s="163"/>
      <c r="R265" s="163"/>
      <c r="S265" s="163"/>
      <c r="T265" s="163"/>
      <c r="U265" s="163"/>
      <c r="V265" s="123"/>
      <c r="W265" s="124"/>
      <c r="X265" s="125"/>
      <c r="Y265" s="126"/>
      <c r="BP265" s="166"/>
      <c r="BQ265" s="174"/>
    </row>
    <row r="266" spans="1:69" s="122" customFormat="1" ht="18.75" hidden="1" x14ac:dyDescent="0.25">
      <c r="A266" s="181"/>
      <c r="B266" s="182"/>
      <c r="C266" s="182"/>
      <c r="D266" s="182"/>
      <c r="E266" s="183" t="s">
        <v>2200</v>
      </c>
      <c r="F266" s="184"/>
      <c r="G266" s="305"/>
      <c r="H266" s="186"/>
      <c r="I266" s="140"/>
      <c r="J266" s="140"/>
      <c r="K266" s="140"/>
      <c r="L266" s="187">
        <v>4953</v>
      </c>
      <c r="M266" s="188"/>
      <c r="N266" s="188"/>
      <c r="O266" s="189"/>
      <c r="P266" s="163"/>
      <c r="Q266" s="163"/>
      <c r="R266" s="163"/>
      <c r="S266" s="163"/>
      <c r="T266" s="163"/>
      <c r="U266" s="163"/>
      <c r="V266" s="123"/>
      <c r="W266" s="124"/>
      <c r="X266" s="125"/>
      <c r="Y266" s="126"/>
      <c r="BP266" s="166"/>
      <c r="BQ266" s="174"/>
    </row>
    <row r="267" spans="1:69" s="122" customFormat="1" ht="18.75" hidden="1" x14ac:dyDescent="0.25">
      <c r="A267" s="181"/>
      <c r="B267" s="182"/>
      <c r="C267" s="182"/>
      <c r="D267" s="182"/>
      <c r="E267" s="183" t="s">
        <v>47</v>
      </c>
      <c r="F267" s="184"/>
      <c r="G267" s="305"/>
      <c r="H267" s="186"/>
      <c r="I267" s="140"/>
      <c r="J267" s="140"/>
      <c r="K267" s="140"/>
      <c r="L267" s="187">
        <v>27392</v>
      </c>
      <c r="M267" s="188"/>
      <c r="N267" s="188"/>
      <c r="O267" s="189"/>
      <c r="P267" s="163"/>
      <c r="Q267" s="163"/>
      <c r="R267" s="163"/>
      <c r="S267" s="163"/>
      <c r="T267" s="163"/>
      <c r="U267" s="163"/>
      <c r="V267" s="123"/>
      <c r="W267" s="124"/>
      <c r="X267" s="125"/>
      <c r="Y267" s="126"/>
      <c r="BP267" s="166"/>
      <c r="BQ267" s="174"/>
    </row>
    <row r="268" spans="1:69" s="122" customFormat="1" ht="67.5" x14ac:dyDescent="0.25">
      <c r="A268" s="242" t="s">
        <v>498</v>
      </c>
      <c r="B268" s="243" t="s">
        <v>2201</v>
      </c>
      <c r="C268" s="368" t="s">
        <v>1756</v>
      </c>
      <c r="D268" s="368"/>
      <c r="E268" s="368"/>
      <c r="F268" s="244" t="s">
        <v>265</v>
      </c>
      <c r="G268" s="320">
        <v>61.8</v>
      </c>
      <c r="H268" s="171">
        <v>95.72</v>
      </c>
      <c r="I268" s="171"/>
      <c r="J268" s="171">
        <v>95.72</v>
      </c>
      <c r="K268" s="172" t="s">
        <v>42</v>
      </c>
      <c r="L268" s="171">
        <v>50637</v>
      </c>
      <c r="M268" s="171"/>
      <c r="N268" s="173"/>
      <c r="O268" s="171">
        <v>50637</v>
      </c>
      <c r="P268" s="163">
        <v>1.052</v>
      </c>
      <c r="Q268" s="163">
        <v>1.0209999999999999</v>
      </c>
      <c r="R268" s="163">
        <v>1.0349999999999999</v>
      </c>
      <c r="S268" s="163">
        <v>1.0249999999999999</v>
      </c>
      <c r="T268" s="163">
        <v>1.02</v>
      </c>
      <c r="U268" s="163">
        <v>1.03</v>
      </c>
      <c r="V268" s="248">
        <f t="shared" si="13"/>
        <v>60619.320155890266</v>
      </c>
      <c r="W268" s="249">
        <v>1.2</v>
      </c>
      <c r="X268" s="250">
        <f t="shared" si="14"/>
        <v>72743.184187068313</v>
      </c>
      <c r="Y268" s="251">
        <f t="shared" si="15"/>
        <v>1177.074177784277</v>
      </c>
      <c r="BP268" s="166"/>
      <c r="BQ268" s="174" t="s">
        <v>1756</v>
      </c>
    </row>
    <row r="269" spans="1:69" s="122" customFormat="1" ht="18.75" hidden="1" x14ac:dyDescent="0.25">
      <c r="A269" s="175"/>
      <c r="B269" s="176"/>
      <c r="C269" s="177" t="s">
        <v>2202</v>
      </c>
      <c r="D269" s="178"/>
      <c r="E269" s="178"/>
      <c r="F269" s="179"/>
      <c r="G269" s="307"/>
      <c r="H269" s="178"/>
      <c r="I269" s="178"/>
      <c r="J269" s="178"/>
      <c r="K269" s="178"/>
      <c r="L269" s="178"/>
      <c r="M269" s="178"/>
      <c r="N269" s="178"/>
      <c r="O269" s="180"/>
      <c r="P269" s="163"/>
      <c r="Q269" s="163"/>
      <c r="R269" s="163"/>
      <c r="S269" s="163"/>
      <c r="T269" s="163"/>
      <c r="U269" s="163"/>
      <c r="V269" s="123"/>
      <c r="W269" s="124"/>
      <c r="X269" s="125"/>
      <c r="Y269" s="126"/>
      <c r="BP269" s="166"/>
      <c r="BQ269" s="174"/>
    </row>
    <row r="270" spans="1:69" s="122" customFormat="1" ht="67.5" hidden="1" x14ac:dyDescent="0.25">
      <c r="A270" s="167" t="s">
        <v>500</v>
      </c>
      <c r="B270" s="168" t="s">
        <v>1757</v>
      </c>
      <c r="C270" s="370" t="s">
        <v>1758</v>
      </c>
      <c r="D270" s="370"/>
      <c r="E270" s="370"/>
      <c r="F270" s="169" t="s">
        <v>238</v>
      </c>
      <c r="G270" s="308">
        <v>11.25</v>
      </c>
      <c r="H270" s="171" t="s">
        <v>1759</v>
      </c>
      <c r="I270" s="171" t="s">
        <v>1760</v>
      </c>
      <c r="J270" s="171">
        <v>603.04999999999995</v>
      </c>
      <c r="K270" s="172" t="s">
        <v>42</v>
      </c>
      <c r="L270" s="171">
        <v>228160</v>
      </c>
      <c r="M270" s="171">
        <v>144272</v>
      </c>
      <c r="N270" s="173" t="s">
        <v>2203</v>
      </c>
      <c r="O270" s="171">
        <v>58074</v>
      </c>
      <c r="P270" s="163">
        <v>1.052</v>
      </c>
      <c r="Q270" s="163">
        <v>1.0209999999999999</v>
      </c>
      <c r="R270" s="163">
        <v>1.0349999999999999</v>
      </c>
      <c r="S270" s="163">
        <v>1.0249999999999999</v>
      </c>
      <c r="T270" s="163">
        <v>1.02</v>
      </c>
      <c r="U270" s="163">
        <v>1.03</v>
      </c>
      <c r="V270" s="123">
        <f t="shared" si="13"/>
        <v>69522.412440175598</v>
      </c>
      <c r="W270" s="124">
        <v>1.2</v>
      </c>
      <c r="X270" s="125">
        <f t="shared" si="14"/>
        <v>83426.894928210721</v>
      </c>
      <c r="Y270" s="126">
        <f t="shared" si="15"/>
        <v>7415.7239936187307</v>
      </c>
      <c r="BP270" s="166"/>
      <c r="BQ270" s="174" t="s">
        <v>1758</v>
      </c>
    </row>
    <row r="271" spans="1:69" s="122" customFormat="1" ht="18.75" hidden="1" x14ac:dyDescent="0.25">
      <c r="A271" s="175"/>
      <c r="B271" s="176"/>
      <c r="C271" s="177" t="s">
        <v>2204</v>
      </c>
      <c r="D271" s="178"/>
      <c r="E271" s="178"/>
      <c r="F271" s="179"/>
      <c r="G271" s="307"/>
      <c r="H271" s="178"/>
      <c r="I271" s="178"/>
      <c r="J271" s="178"/>
      <c r="K271" s="178"/>
      <c r="L271" s="178"/>
      <c r="M271" s="178"/>
      <c r="N271" s="178"/>
      <c r="O271" s="180"/>
      <c r="P271" s="163"/>
      <c r="Q271" s="163"/>
      <c r="R271" s="163"/>
      <c r="S271" s="163"/>
      <c r="T271" s="163"/>
      <c r="U271" s="163"/>
      <c r="V271" s="123"/>
      <c r="W271" s="124"/>
      <c r="X271" s="125"/>
      <c r="Y271" s="126"/>
      <c r="BP271" s="166"/>
      <c r="BQ271" s="174"/>
    </row>
    <row r="272" spans="1:69" s="122" customFormat="1" ht="18.75" hidden="1" x14ac:dyDescent="0.25">
      <c r="A272" s="181"/>
      <c r="B272" s="182"/>
      <c r="C272" s="182"/>
      <c r="D272" s="182"/>
      <c r="E272" s="183" t="s">
        <v>2205</v>
      </c>
      <c r="F272" s="184"/>
      <c r="G272" s="305"/>
      <c r="H272" s="186"/>
      <c r="I272" s="140"/>
      <c r="J272" s="140"/>
      <c r="K272" s="140"/>
      <c r="L272" s="187">
        <v>141193</v>
      </c>
      <c r="M272" s="188"/>
      <c r="N272" s="188"/>
      <c r="O272" s="189"/>
      <c r="P272" s="163"/>
      <c r="Q272" s="163"/>
      <c r="R272" s="163"/>
      <c r="S272" s="163"/>
      <c r="T272" s="163"/>
      <c r="U272" s="163"/>
      <c r="V272" s="123"/>
      <c r="W272" s="124"/>
      <c r="X272" s="125"/>
      <c r="Y272" s="126"/>
      <c r="BP272" s="166"/>
      <c r="BQ272" s="174"/>
    </row>
    <row r="273" spans="1:69" s="122" customFormat="1" ht="18.75" hidden="1" x14ac:dyDescent="0.25">
      <c r="A273" s="181"/>
      <c r="B273" s="182"/>
      <c r="C273" s="182"/>
      <c r="D273" s="182"/>
      <c r="E273" s="183" t="s">
        <v>2206</v>
      </c>
      <c r="F273" s="184"/>
      <c r="G273" s="305"/>
      <c r="H273" s="186"/>
      <c r="I273" s="140"/>
      <c r="J273" s="140"/>
      <c r="K273" s="140"/>
      <c r="L273" s="187">
        <v>74236</v>
      </c>
      <c r="M273" s="188"/>
      <c r="N273" s="188"/>
      <c r="O273" s="189"/>
      <c r="P273" s="163"/>
      <c r="Q273" s="163"/>
      <c r="R273" s="163"/>
      <c r="S273" s="163"/>
      <c r="T273" s="163"/>
      <c r="U273" s="163"/>
      <c r="V273" s="123"/>
      <c r="W273" s="124"/>
      <c r="X273" s="125"/>
      <c r="Y273" s="126"/>
      <c r="BP273" s="166"/>
      <c r="BQ273" s="174"/>
    </row>
    <row r="274" spans="1:69" s="122" customFormat="1" ht="18.75" hidden="1" x14ac:dyDescent="0.25">
      <c r="A274" s="181"/>
      <c r="B274" s="182"/>
      <c r="C274" s="182"/>
      <c r="D274" s="182"/>
      <c r="E274" s="183" t="s">
        <v>47</v>
      </c>
      <c r="F274" s="184"/>
      <c r="G274" s="305"/>
      <c r="H274" s="186"/>
      <c r="I274" s="140"/>
      <c r="J274" s="140"/>
      <c r="K274" s="140"/>
      <c r="L274" s="187">
        <v>443589</v>
      </c>
      <c r="M274" s="188"/>
      <c r="N274" s="188"/>
      <c r="O274" s="189"/>
      <c r="P274" s="163"/>
      <c r="Q274" s="163"/>
      <c r="R274" s="163"/>
      <c r="S274" s="163"/>
      <c r="T274" s="163"/>
      <c r="U274" s="163"/>
      <c r="V274" s="123"/>
      <c r="W274" s="124"/>
      <c r="X274" s="125"/>
      <c r="Y274" s="126"/>
      <c r="BP274" s="166"/>
      <c r="BQ274" s="174"/>
    </row>
    <row r="275" spans="1:69" s="122" customFormat="1" ht="67.5" x14ac:dyDescent="0.25">
      <c r="A275" s="242" t="s">
        <v>502</v>
      </c>
      <c r="B275" s="243" t="s">
        <v>1765</v>
      </c>
      <c r="C275" s="368" t="s">
        <v>1766</v>
      </c>
      <c r="D275" s="368"/>
      <c r="E275" s="368"/>
      <c r="F275" s="244" t="s">
        <v>265</v>
      </c>
      <c r="G275" s="321">
        <v>1158.75</v>
      </c>
      <c r="H275" s="171">
        <v>131.01</v>
      </c>
      <c r="I275" s="171"/>
      <c r="J275" s="171">
        <v>131.01</v>
      </c>
      <c r="K275" s="172" t="s">
        <v>42</v>
      </c>
      <c r="L275" s="171">
        <v>1299475</v>
      </c>
      <c r="M275" s="171"/>
      <c r="N275" s="173"/>
      <c r="O275" s="171">
        <v>1299475</v>
      </c>
      <c r="P275" s="163">
        <v>1.052</v>
      </c>
      <c r="Q275" s="163">
        <v>1.0209999999999999</v>
      </c>
      <c r="R275" s="163">
        <v>1.0349999999999999</v>
      </c>
      <c r="S275" s="163">
        <v>1.0249999999999999</v>
      </c>
      <c r="T275" s="163">
        <v>1.02</v>
      </c>
      <c r="U275" s="163">
        <v>1.03</v>
      </c>
      <c r="V275" s="248">
        <f t="shared" si="13"/>
        <v>1555646.8799410611</v>
      </c>
      <c r="W275" s="249">
        <v>1.2</v>
      </c>
      <c r="X275" s="250">
        <f t="shared" si="14"/>
        <v>1866776.2559292733</v>
      </c>
      <c r="Y275" s="251">
        <f t="shared" si="15"/>
        <v>1611.0258950845939</v>
      </c>
      <c r="BP275" s="166"/>
      <c r="BQ275" s="174" t="s">
        <v>1766</v>
      </c>
    </row>
    <row r="276" spans="1:69" s="122" customFormat="1" ht="18.75" hidden="1" x14ac:dyDescent="0.25">
      <c r="A276" s="175"/>
      <c r="B276" s="176"/>
      <c r="C276" s="177" t="s">
        <v>2207</v>
      </c>
      <c r="D276" s="178"/>
      <c r="E276" s="178"/>
      <c r="F276" s="179"/>
      <c r="G276" s="307"/>
      <c r="H276" s="178"/>
      <c r="I276" s="178"/>
      <c r="J276" s="178"/>
      <c r="K276" s="178"/>
      <c r="L276" s="178"/>
      <c r="M276" s="178"/>
      <c r="N276" s="178"/>
      <c r="O276" s="180"/>
      <c r="P276" s="163"/>
      <c r="Q276" s="163"/>
      <c r="R276" s="163"/>
      <c r="S276" s="163"/>
      <c r="T276" s="163"/>
      <c r="U276" s="163"/>
      <c r="V276" s="123"/>
      <c r="W276" s="124"/>
      <c r="X276" s="125"/>
      <c r="Y276" s="126"/>
      <c r="BP276" s="166"/>
      <c r="BQ276" s="174"/>
    </row>
    <row r="277" spans="1:69" s="122" customFormat="1" ht="67.5" x14ac:dyDescent="0.25">
      <c r="A277" s="242" t="s">
        <v>504</v>
      </c>
      <c r="B277" s="243" t="s">
        <v>1767</v>
      </c>
      <c r="C277" s="368" t="s">
        <v>1768</v>
      </c>
      <c r="D277" s="368"/>
      <c r="E277" s="368"/>
      <c r="F277" s="244" t="s">
        <v>437</v>
      </c>
      <c r="G277" s="319">
        <v>195</v>
      </c>
      <c r="H277" s="171">
        <v>977.82</v>
      </c>
      <c r="I277" s="171"/>
      <c r="J277" s="171">
        <v>977.82</v>
      </c>
      <c r="K277" s="172" t="s">
        <v>42</v>
      </c>
      <c r="L277" s="171">
        <v>1632177</v>
      </c>
      <c r="M277" s="171"/>
      <c r="N277" s="173"/>
      <c r="O277" s="171">
        <v>1632177</v>
      </c>
      <c r="P277" s="163">
        <v>1.052</v>
      </c>
      <c r="Q277" s="163">
        <v>1.0209999999999999</v>
      </c>
      <c r="R277" s="163">
        <v>1.0349999999999999</v>
      </c>
      <c r="S277" s="163">
        <v>1.0249999999999999</v>
      </c>
      <c r="T277" s="163">
        <v>1.02</v>
      </c>
      <c r="U277" s="163">
        <v>1.03</v>
      </c>
      <c r="V277" s="248">
        <f t="shared" si="13"/>
        <v>1953936.0569164942</v>
      </c>
      <c r="W277" s="249">
        <v>1.2</v>
      </c>
      <c r="X277" s="250">
        <f t="shared" si="14"/>
        <v>2344723.2682997929</v>
      </c>
      <c r="Y277" s="251">
        <f t="shared" si="15"/>
        <v>12024.221888716887</v>
      </c>
      <c r="BP277" s="166"/>
      <c r="BQ277" s="174" t="s">
        <v>1768</v>
      </c>
    </row>
    <row r="278" spans="1:69" s="122" customFormat="1" ht="67.5" x14ac:dyDescent="0.25">
      <c r="A278" s="242" t="s">
        <v>506</v>
      </c>
      <c r="B278" s="243" t="s">
        <v>1769</v>
      </c>
      <c r="C278" s="368" t="s">
        <v>1770</v>
      </c>
      <c r="D278" s="368"/>
      <c r="E278" s="368"/>
      <c r="F278" s="244" t="s">
        <v>437</v>
      </c>
      <c r="G278" s="319">
        <v>150</v>
      </c>
      <c r="H278" s="171">
        <v>72.86</v>
      </c>
      <c r="I278" s="171"/>
      <c r="J278" s="171">
        <v>72.86</v>
      </c>
      <c r="K278" s="172" t="s">
        <v>42</v>
      </c>
      <c r="L278" s="171">
        <v>93552</v>
      </c>
      <c r="M278" s="171"/>
      <c r="N278" s="173"/>
      <c r="O278" s="171">
        <v>93552</v>
      </c>
      <c r="P278" s="163">
        <v>1.052</v>
      </c>
      <c r="Q278" s="163">
        <v>1.0209999999999999</v>
      </c>
      <c r="R278" s="163">
        <v>1.0349999999999999</v>
      </c>
      <c r="S278" s="163">
        <v>1.0249999999999999</v>
      </c>
      <c r="T278" s="163">
        <v>1.02</v>
      </c>
      <c r="U278" s="163">
        <v>1.03</v>
      </c>
      <c r="V278" s="248">
        <f t="shared" si="13"/>
        <v>111994.36457973115</v>
      </c>
      <c r="W278" s="249">
        <v>1.2</v>
      </c>
      <c r="X278" s="250">
        <f t="shared" si="14"/>
        <v>134393.23749567737</v>
      </c>
      <c r="Y278" s="251">
        <f t="shared" si="15"/>
        <v>895.95491663784912</v>
      </c>
      <c r="BP278" s="166"/>
      <c r="BQ278" s="174" t="s">
        <v>1770</v>
      </c>
    </row>
    <row r="279" spans="1:69" s="122" customFormat="1" ht="67.5" x14ac:dyDescent="0.25">
      <c r="A279" s="242" t="s">
        <v>508</v>
      </c>
      <c r="B279" s="243" t="s">
        <v>1771</v>
      </c>
      <c r="C279" s="368" t="s">
        <v>1772</v>
      </c>
      <c r="D279" s="368"/>
      <c r="E279" s="368"/>
      <c r="F279" s="244" t="s">
        <v>437</v>
      </c>
      <c r="G279" s="319">
        <v>2310</v>
      </c>
      <c r="H279" s="171">
        <v>2.96</v>
      </c>
      <c r="I279" s="171"/>
      <c r="J279" s="171">
        <v>2.96</v>
      </c>
      <c r="K279" s="172" t="s">
        <v>42</v>
      </c>
      <c r="L279" s="171">
        <v>58530</v>
      </c>
      <c r="M279" s="171"/>
      <c r="N279" s="173"/>
      <c r="O279" s="171">
        <v>58530</v>
      </c>
      <c r="P279" s="163">
        <v>1.052</v>
      </c>
      <c r="Q279" s="163">
        <v>1.0209999999999999</v>
      </c>
      <c r="R279" s="163">
        <v>1.0349999999999999</v>
      </c>
      <c r="S279" s="163">
        <v>1.0249999999999999</v>
      </c>
      <c r="T279" s="163">
        <v>1.02</v>
      </c>
      <c r="U279" s="163">
        <v>1.03</v>
      </c>
      <c r="V279" s="248">
        <f t="shared" si="13"/>
        <v>70068.305956598095</v>
      </c>
      <c r="W279" s="249">
        <v>1.2</v>
      </c>
      <c r="X279" s="250">
        <f t="shared" si="14"/>
        <v>84081.967147917705</v>
      </c>
      <c r="Y279" s="251">
        <f t="shared" si="15"/>
        <v>36.399119977453552</v>
      </c>
      <c r="BP279" s="166"/>
      <c r="BQ279" s="174" t="s">
        <v>1772</v>
      </c>
    </row>
    <row r="280" spans="1:69" s="122" customFormat="1" ht="67.5" x14ac:dyDescent="0.25">
      <c r="A280" s="242" t="s">
        <v>510</v>
      </c>
      <c r="B280" s="243" t="s">
        <v>1773</v>
      </c>
      <c r="C280" s="368" t="s">
        <v>1774</v>
      </c>
      <c r="D280" s="368"/>
      <c r="E280" s="368"/>
      <c r="F280" s="244" t="s">
        <v>437</v>
      </c>
      <c r="G280" s="319">
        <v>500</v>
      </c>
      <c r="H280" s="171">
        <v>6.03</v>
      </c>
      <c r="I280" s="171"/>
      <c r="J280" s="171">
        <v>6.03</v>
      </c>
      <c r="K280" s="172" t="s">
        <v>42</v>
      </c>
      <c r="L280" s="171">
        <v>25808</v>
      </c>
      <c r="M280" s="171"/>
      <c r="N280" s="173"/>
      <c r="O280" s="171">
        <v>25808</v>
      </c>
      <c r="P280" s="163">
        <v>1.052</v>
      </c>
      <c r="Q280" s="163">
        <v>1.0209999999999999</v>
      </c>
      <c r="R280" s="163">
        <v>1.0349999999999999</v>
      </c>
      <c r="S280" s="163">
        <v>1.0249999999999999</v>
      </c>
      <c r="T280" s="163">
        <v>1.02</v>
      </c>
      <c r="U280" s="163">
        <v>1.03</v>
      </c>
      <c r="V280" s="248">
        <f t="shared" si="13"/>
        <v>30895.657613666215</v>
      </c>
      <c r="W280" s="249">
        <v>1.2</v>
      </c>
      <c r="X280" s="250">
        <f t="shared" si="14"/>
        <v>37074.789136399457</v>
      </c>
      <c r="Y280" s="251">
        <f t="shared" si="15"/>
        <v>74.149578272798919</v>
      </c>
      <c r="BP280" s="166"/>
      <c r="BQ280" s="174" t="s">
        <v>1774</v>
      </c>
    </row>
    <row r="281" spans="1:69" s="122" customFormat="1" ht="67.5" x14ac:dyDescent="0.25">
      <c r="A281" s="242" t="s">
        <v>511</v>
      </c>
      <c r="B281" s="243" t="s">
        <v>1776</v>
      </c>
      <c r="C281" s="368" t="s">
        <v>1883</v>
      </c>
      <c r="D281" s="368"/>
      <c r="E281" s="368"/>
      <c r="F281" s="244" t="s">
        <v>437</v>
      </c>
      <c r="G281" s="319">
        <v>10224</v>
      </c>
      <c r="H281" s="171">
        <v>4.17</v>
      </c>
      <c r="I281" s="171"/>
      <c r="J281" s="171">
        <v>4.17</v>
      </c>
      <c r="K281" s="172" t="s">
        <v>42</v>
      </c>
      <c r="L281" s="171">
        <v>364948</v>
      </c>
      <c r="M281" s="171"/>
      <c r="N281" s="173"/>
      <c r="O281" s="171">
        <v>364948</v>
      </c>
      <c r="P281" s="163">
        <v>1.052</v>
      </c>
      <c r="Q281" s="163">
        <v>1.0209999999999999</v>
      </c>
      <c r="R281" s="163">
        <v>1.0349999999999999</v>
      </c>
      <c r="S281" s="163">
        <v>1.0249999999999999</v>
      </c>
      <c r="T281" s="163">
        <v>1.02</v>
      </c>
      <c r="U281" s="163">
        <v>1.03</v>
      </c>
      <c r="V281" s="248">
        <f t="shared" si="13"/>
        <v>436891.98910385382</v>
      </c>
      <c r="W281" s="249">
        <v>1.2</v>
      </c>
      <c r="X281" s="250">
        <f t="shared" si="14"/>
        <v>524270.38692462456</v>
      </c>
      <c r="Y281" s="251">
        <f t="shared" si="15"/>
        <v>51.278402476978144</v>
      </c>
      <c r="BP281" s="166"/>
      <c r="BQ281" s="174" t="s">
        <v>1883</v>
      </c>
    </row>
    <row r="282" spans="1:69" s="122" customFormat="1" ht="67.5" x14ac:dyDescent="0.25">
      <c r="A282" s="242" t="s">
        <v>515</v>
      </c>
      <c r="B282" s="243" t="s">
        <v>1778</v>
      </c>
      <c r="C282" s="368" t="s">
        <v>1884</v>
      </c>
      <c r="D282" s="368"/>
      <c r="E282" s="368"/>
      <c r="F282" s="244" t="s">
        <v>437</v>
      </c>
      <c r="G282" s="319">
        <v>10224</v>
      </c>
      <c r="H282" s="171">
        <v>1.17</v>
      </c>
      <c r="I282" s="171"/>
      <c r="J282" s="171">
        <v>1.17</v>
      </c>
      <c r="K282" s="172" t="s">
        <v>42</v>
      </c>
      <c r="L282" s="171">
        <v>102395</v>
      </c>
      <c r="M282" s="171"/>
      <c r="N282" s="173"/>
      <c r="O282" s="171">
        <v>102395</v>
      </c>
      <c r="P282" s="163">
        <v>1.052</v>
      </c>
      <c r="Q282" s="163">
        <v>1.0209999999999999</v>
      </c>
      <c r="R282" s="163">
        <v>1.0349999999999999</v>
      </c>
      <c r="S282" s="163">
        <v>1.0249999999999999</v>
      </c>
      <c r="T282" s="163">
        <v>1.02</v>
      </c>
      <c r="U282" s="163">
        <v>1.03</v>
      </c>
      <c r="V282" s="248">
        <f t="shared" si="13"/>
        <v>122580.62853965252</v>
      </c>
      <c r="W282" s="249">
        <v>1.2</v>
      </c>
      <c r="X282" s="250">
        <f t="shared" si="14"/>
        <v>147096.75424758301</v>
      </c>
      <c r="Y282" s="251">
        <f t="shared" si="15"/>
        <v>14.387397715921656</v>
      </c>
      <c r="BP282" s="166"/>
      <c r="BQ282" s="174" t="s">
        <v>1884</v>
      </c>
    </row>
    <row r="283" spans="1:69" s="122" customFormat="1" ht="67.5" x14ac:dyDescent="0.25">
      <c r="A283" s="242" t="s">
        <v>517</v>
      </c>
      <c r="B283" s="243" t="s">
        <v>1780</v>
      </c>
      <c r="C283" s="368" t="s">
        <v>1885</v>
      </c>
      <c r="D283" s="368"/>
      <c r="E283" s="368"/>
      <c r="F283" s="244" t="s">
        <v>437</v>
      </c>
      <c r="G283" s="319">
        <v>10224</v>
      </c>
      <c r="H283" s="171">
        <v>0.34</v>
      </c>
      <c r="I283" s="171"/>
      <c r="J283" s="171">
        <v>0.34</v>
      </c>
      <c r="K283" s="172" t="s">
        <v>42</v>
      </c>
      <c r="L283" s="171">
        <v>29756</v>
      </c>
      <c r="M283" s="171"/>
      <c r="N283" s="173"/>
      <c r="O283" s="171">
        <v>29756</v>
      </c>
      <c r="P283" s="163">
        <v>1.052</v>
      </c>
      <c r="Q283" s="163">
        <v>1.0209999999999999</v>
      </c>
      <c r="R283" s="163">
        <v>1.0349999999999999</v>
      </c>
      <c r="S283" s="163">
        <v>1.0249999999999999</v>
      </c>
      <c r="T283" s="163">
        <v>1.02</v>
      </c>
      <c r="U283" s="163">
        <v>1.03</v>
      </c>
      <c r="V283" s="248">
        <f t="shared" si="13"/>
        <v>35621.946216376782</v>
      </c>
      <c r="W283" s="249">
        <v>1.2</v>
      </c>
      <c r="X283" s="250">
        <f t="shared" si="14"/>
        <v>42746.335459652139</v>
      </c>
      <c r="Y283" s="251">
        <f t="shared" si="15"/>
        <v>4.1809796028611244</v>
      </c>
      <c r="BP283" s="166"/>
      <c r="BQ283" s="174" t="s">
        <v>1885</v>
      </c>
    </row>
    <row r="284" spans="1:69" s="122" customFormat="1" ht="67.5" x14ac:dyDescent="0.25">
      <c r="A284" s="242" t="s">
        <v>522</v>
      </c>
      <c r="B284" s="243" t="s">
        <v>1778</v>
      </c>
      <c r="C284" s="368" t="s">
        <v>2208</v>
      </c>
      <c r="D284" s="368"/>
      <c r="E284" s="368"/>
      <c r="F284" s="244" t="s">
        <v>437</v>
      </c>
      <c r="G284" s="319">
        <v>600</v>
      </c>
      <c r="H284" s="171">
        <v>2.31</v>
      </c>
      <c r="I284" s="171"/>
      <c r="J284" s="171">
        <v>2.31</v>
      </c>
      <c r="K284" s="172" t="s">
        <v>42</v>
      </c>
      <c r="L284" s="171">
        <v>11864</v>
      </c>
      <c r="M284" s="171"/>
      <c r="N284" s="173"/>
      <c r="O284" s="171">
        <v>11864</v>
      </c>
      <c r="P284" s="163">
        <v>1.052</v>
      </c>
      <c r="Q284" s="163">
        <v>1.0209999999999999</v>
      </c>
      <c r="R284" s="163">
        <v>1.0349999999999999</v>
      </c>
      <c r="S284" s="163">
        <v>1.0249999999999999</v>
      </c>
      <c r="T284" s="163">
        <v>1.02</v>
      </c>
      <c r="U284" s="163">
        <v>1.03</v>
      </c>
      <c r="V284" s="248">
        <f t="shared" si="13"/>
        <v>14202.808506220394</v>
      </c>
      <c r="W284" s="249">
        <v>1.2</v>
      </c>
      <c r="X284" s="250">
        <f t="shared" si="14"/>
        <v>17043.370207464472</v>
      </c>
      <c r="Y284" s="251">
        <f t="shared" si="15"/>
        <v>28.405617012440786</v>
      </c>
      <c r="BP284" s="166"/>
      <c r="BQ284" s="174" t="s">
        <v>2208</v>
      </c>
    </row>
    <row r="285" spans="1:69" s="122" customFormat="1" ht="67.5" x14ac:dyDescent="0.25">
      <c r="A285" s="242" t="s">
        <v>1785</v>
      </c>
      <c r="B285" s="243" t="s">
        <v>1780</v>
      </c>
      <c r="C285" s="368" t="s">
        <v>2209</v>
      </c>
      <c r="D285" s="368"/>
      <c r="E285" s="368"/>
      <c r="F285" s="244" t="s">
        <v>437</v>
      </c>
      <c r="G285" s="319">
        <v>600</v>
      </c>
      <c r="H285" s="171">
        <v>6.23</v>
      </c>
      <c r="I285" s="171"/>
      <c r="J285" s="171">
        <v>6.23</v>
      </c>
      <c r="K285" s="172" t="s">
        <v>42</v>
      </c>
      <c r="L285" s="171">
        <v>31997</v>
      </c>
      <c r="M285" s="171"/>
      <c r="N285" s="173"/>
      <c r="O285" s="171">
        <v>31997</v>
      </c>
      <c r="P285" s="163">
        <v>1.052</v>
      </c>
      <c r="Q285" s="163">
        <v>1.0209999999999999</v>
      </c>
      <c r="R285" s="163">
        <v>1.0349999999999999</v>
      </c>
      <c r="S285" s="163">
        <v>1.0249999999999999</v>
      </c>
      <c r="T285" s="163">
        <v>1.02</v>
      </c>
      <c r="U285" s="163">
        <v>1.03</v>
      </c>
      <c r="V285" s="248">
        <f t="shared" si="13"/>
        <v>38304.725537216298</v>
      </c>
      <c r="W285" s="249">
        <v>1.2</v>
      </c>
      <c r="X285" s="250">
        <f t="shared" si="14"/>
        <v>45965.670644659556</v>
      </c>
      <c r="Y285" s="251">
        <f t="shared" si="15"/>
        <v>76.609451074432599</v>
      </c>
      <c r="BP285" s="166"/>
      <c r="BQ285" s="174" t="s">
        <v>2209</v>
      </c>
    </row>
    <row r="286" spans="1:69" s="122" customFormat="1" ht="67.5" x14ac:dyDescent="0.25">
      <c r="A286" s="242" t="s">
        <v>529</v>
      </c>
      <c r="B286" s="243" t="s">
        <v>1741</v>
      </c>
      <c r="C286" s="368" t="s">
        <v>2210</v>
      </c>
      <c r="D286" s="368"/>
      <c r="E286" s="368"/>
      <c r="F286" s="244" t="s">
        <v>437</v>
      </c>
      <c r="G286" s="319">
        <v>2310</v>
      </c>
      <c r="H286" s="171">
        <v>1.67</v>
      </c>
      <c r="I286" s="171"/>
      <c r="J286" s="171">
        <v>1.67</v>
      </c>
      <c r="K286" s="172" t="s">
        <v>42</v>
      </c>
      <c r="L286" s="171">
        <v>33022</v>
      </c>
      <c r="M286" s="171"/>
      <c r="N286" s="173"/>
      <c r="O286" s="171">
        <v>33022</v>
      </c>
      <c r="P286" s="163">
        <v>1.052</v>
      </c>
      <c r="Q286" s="163">
        <v>1.0209999999999999</v>
      </c>
      <c r="R286" s="163">
        <v>1.0349999999999999</v>
      </c>
      <c r="S286" s="163">
        <v>1.0249999999999999</v>
      </c>
      <c r="T286" s="163">
        <v>1.02</v>
      </c>
      <c r="U286" s="163">
        <v>1.03</v>
      </c>
      <c r="V286" s="248">
        <f t="shared" si="13"/>
        <v>39531.788814262472</v>
      </c>
      <c r="W286" s="249">
        <v>1.2</v>
      </c>
      <c r="X286" s="250">
        <f t="shared" si="14"/>
        <v>47438.146577114967</v>
      </c>
      <c r="Y286" s="251">
        <f t="shared" si="15"/>
        <v>20.53599418922726</v>
      </c>
      <c r="BP286" s="166"/>
      <c r="BQ286" s="174" t="s">
        <v>2210</v>
      </c>
    </row>
    <row r="287" spans="1:69" s="122" customFormat="1" ht="67.5" x14ac:dyDescent="0.25">
      <c r="A287" s="242" t="s">
        <v>531</v>
      </c>
      <c r="B287" s="243" t="s">
        <v>1816</v>
      </c>
      <c r="C287" s="368" t="s">
        <v>1787</v>
      </c>
      <c r="D287" s="368"/>
      <c r="E287" s="368"/>
      <c r="F287" s="244" t="s">
        <v>437</v>
      </c>
      <c r="G287" s="319">
        <v>2310</v>
      </c>
      <c r="H287" s="171">
        <v>3.01</v>
      </c>
      <c r="I287" s="171"/>
      <c r="J287" s="171">
        <v>3.01</v>
      </c>
      <c r="K287" s="172" t="s">
        <v>42</v>
      </c>
      <c r="L287" s="171">
        <v>59519</v>
      </c>
      <c r="M287" s="171"/>
      <c r="N287" s="173"/>
      <c r="O287" s="171">
        <v>59519</v>
      </c>
      <c r="P287" s="163">
        <v>1.052</v>
      </c>
      <c r="Q287" s="163">
        <v>1.0209999999999999</v>
      </c>
      <c r="R287" s="163">
        <v>1.0349999999999999</v>
      </c>
      <c r="S287" s="163">
        <v>1.0249999999999999</v>
      </c>
      <c r="T287" s="163">
        <v>1.02</v>
      </c>
      <c r="U287" s="163">
        <v>1.03</v>
      </c>
      <c r="V287" s="248">
        <f t="shared" si="13"/>
        <v>71252.272377084621</v>
      </c>
      <c r="W287" s="249">
        <v>1.2</v>
      </c>
      <c r="X287" s="250">
        <f t="shared" si="14"/>
        <v>85502.726852501539</v>
      </c>
      <c r="Y287" s="251">
        <f t="shared" si="15"/>
        <v>37.014167468615383</v>
      </c>
      <c r="BP287" s="166"/>
      <c r="BQ287" s="174" t="s">
        <v>1787</v>
      </c>
    </row>
    <row r="288" spans="1:69" s="122" customFormat="1" ht="67.5" x14ac:dyDescent="0.25">
      <c r="A288" s="242" t="s">
        <v>533</v>
      </c>
      <c r="B288" s="243" t="s">
        <v>1776</v>
      </c>
      <c r="C288" s="368" t="s">
        <v>1789</v>
      </c>
      <c r="D288" s="368"/>
      <c r="E288" s="368"/>
      <c r="F288" s="244" t="s">
        <v>437</v>
      </c>
      <c r="G288" s="319">
        <v>2688</v>
      </c>
      <c r="H288" s="171">
        <v>4.03</v>
      </c>
      <c r="I288" s="171"/>
      <c r="J288" s="171">
        <v>4.03</v>
      </c>
      <c r="K288" s="172" t="s">
        <v>42</v>
      </c>
      <c r="L288" s="171">
        <v>92727</v>
      </c>
      <c r="M288" s="171"/>
      <c r="N288" s="173"/>
      <c r="O288" s="171">
        <v>92727</v>
      </c>
      <c r="P288" s="163">
        <v>1.052</v>
      </c>
      <c r="Q288" s="163">
        <v>1.0209999999999999</v>
      </c>
      <c r="R288" s="163">
        <v>1.0349999999999999</v>
      </c>
      <c r="S288" s="163">
        <v>1.0249999999999999</v>
      </c>
      <c r="T288" s="163">
        <v>1.02</v>
      </c>
      <c r="U288" s="163">
        <v>1.03</v>
      </c>
      <c r="V288" s="248">
        <f t="shared" si="13"/>
        <v>111006.72828357204</v>
      </c>
      <c r="W288" s="249">
        <v>1.2</v>
      </c>
      <c r="X288" s="250">
        <f t="shared" si="14"/>
        <v>133208.07394028644</v>
      </c>
      <c r="Y288" s="251">
        <f t="shared" si="15"/>
        <v>49.556575126594659</v>
      </c>
      <c r="BP288" s="166"/>
      <c r="BQ288" s="174" t="s">
        <v>1789</v>
      </c>
    </row>
    <row r="289" spans="1:69" s="122" customFormat="1" ht="67.5" x14ac:dyDescent="0.25">
      <c r="A289" s="242" t="s">
        <v>541</v>
      </c>
      <c r="B289" s="243" t="s">
        <v>1778</v>
      </c>
      <c r="C289" s="368" t="s">
        <v>1790</v>
      </c>
      <c r="D289" s="368"/>
      <c r="E289" s="368"/>
      <c r="F289" s="244" t="s">
        <v>437</v>
      </c>
      <c r="G289" s="319">
        <v>2688</v>
      </c>
      <c r="H289" s="171">
        <v>2.73</v>
      </c>
      <c r="I289" s="171"/>
      <c r="J289" s="171">
        <v>2.73</v>
      </c>
      <c r="K289" s="172" t="s">
        <v>42</v>
      </c>
      <c r="L289" s="171">
        <v>62815</v>
      </c>
      <c r="M289" s="171"/>
      <c r="N289" s="173"/>
      <c r="O289" s="171">
        <v>62815</v>
      </c>
      <c r="P289" s="163">
        <v>1.052</v>
      </c>
      <c r="Q289" s="163">
        <v>1.0209999999999999</v>
      </c>
      <c r="R289" s="163">
        <v>1.0349999999999999</v>
      </c>
      <c r="S289" s="163">
        <v>1.0249999999999999</v>
      </c>
      <c r="T289" s="163">
        <v>1.02</v>
      </c>
      <c r="U289" s="163">
        <v>1.03</v>
      </c>
      <c r="V289" s="248">
        <f t="shared" si="13"/>
        <v>75198.02902210335</v>
      </c>
      <c r="W289" s="249">
        <v>1.2</v>
      </c>
      <c r="X289" s="250">
        <f t="shared" si="14"/>
        <v>90237.634826524023</v>
      </c>
      <c r="Y289" s="251">
        <f t="shared" si="15"/>
        <v>33.570548670581857</v>
      </c>
      <c r="BP289" s="166"/>
      <c r="BQ289" s="174" t="s">
        <v>1790</v>
      </c>
    </row>
    <row r="290" spans="1:69" s="122" customFormat="1" ht="67.5" x14ac:dyDescent="0.25">
      <c r="A290" s="242" t="s">
        <v>544</v>
      </c>
      <c r="B290" s="243" t="s">
        <v>1791</v>
      </c>
      <c r="C290" s="368" t="s">
        <v>2211</v>
      </c>
      <c r="D290" s="368"/>
      <c r="E290" s="368"/>
      <c r="F290" s="244" t="s">
        <v>437</v>
      </c>
      <c r="G290" s="319">
        <v>30</v>
      </c>
      <c r="H290" s="171">
        <v>1898.95</v>
      </c>
      <c r="I290" s="171"/>
      <c r="J290" s="171">
        <v>1898.95</v>
      </c>
      <c r="K290" s="172" t="s">
        <v>42</v>
      </c>
      <c r="L290" s="171">
        <v>487650</v>
      </c>
      <c r="M290" s="171"/>
      <c r="N290" s="173"/>
      <c r="O290" s="171">
        <v>487650</v>
      </c>
      <c r="P290" s="163">
        <v>1.052</v>
      </c>
      <c r="Q290" s="163">
        <v>1.0209999999999999</v>
      </c>
      <c r="R290" s="163">
        <v>1.0349999999999999</v>
      </c>
      <c r="S290" s="163">
        <v>1.0249999999999999</v>
      </c>
      <c r="T290" s="163">
        <v>1.02</v>
      </c>
      <c r="U290" s="163">
        <v>1.03</v>
      </c>
      <c r="V290" s="248">
        <f t="shared" si="13"/>
        <v>583782.83614787401</v>
      </c>
      <c r="W290" s="249">
        <v>1.2</v>
      </c>
      <c r="X290" s="250">
        <f t="shared" si="14"/>
        <v>700539.40337744879</v>
      </c>
      <c r="Y290" s="251">
        <f t="shared" si="15"/>
        <v>23351.313445914959</v>
      </c>
      <c r="BP290" s="166"/>
      <c r="BQ290" s="174" t="s">
        <v>2211</v>
      </c>
    </row>
    <row r="291" spans="1:69" s="122" customFormat="1" ht="67.5" hidden="1" x14ac:dyDescent="0.25">
      <c r="A291" s="167" t="s">
        <v>546</v>
      </c>
      <c r="B291" s="168" t="s">
        <v>534</v>
      </c>
      <c r="C291" s="370" t="s">
        <v>535</v>
      </c>
      <c r="D291" s="370"/>
      <c r="E291" s="370"/>
      <c r="F291" s="169" t="s">
        <v>174</v>
      </c>
      <c r="G291" s="308">
        <v>0.41</v>
      </c>
      <c r="H291" s="171" t="s">
        <v>536</v>
      </c>
      <c r="I291" s="171" t="s">
        <v>58</v>
      </c>
      <c r="J291" s="171">
        <v>2.4700000000000002</v>
      </c>
      <c r="K291" s="172" t="s">
        <v>42</v>
      </c>
      <c r="L291" s="171">
        <v>403</v>
      </c>
      <c r="M291" s="171">
        <v>380</v>
      </c>
      <c r="N291" s="173" t="s">
        <v>2212</v>
      </c>
      <c r="O291" s="171">
        <v>9</v>
      </c>
      <c r="P291" s="163">
        <v>1.052</v>
      </c>
      <c r="Q291" s="163">
        <v>1.0209999999999999</v>
      </c>
      <c r="R291" s="163">
        <v>1.0349999999999999</v>
      </c>
      <c r="S291" s="163">
        <v>1.0249999999999999</v>
      </c>
      <c r="T291" s="163">
        <v>1.02</v>
      </c>
      <c r="U291" s="163">
        <v>1.03</v>
      </c>
      <c r="V291" s="123">
        <f t="shared" ref="V291:V354" si="16">O291*P291*Q291*R291*S291*T291*U291</f>
        <v>10.774214139917699</v>
      </c>
      <c r="W291" s="124">
        <v>1.2</v>
      </c>
      <c r="X291" s="125">
        <f t="shared" ref="X291:X354" si="17">V291*W291</f>
        <v>12.929056967901239</v>
      </c>
      <c r="Y291" s="126">
        <f t="shared" ref="Y291:Y354" si="18">X291/G291</f>
        <v>31.534285287564</v>
      </c>
      <c r="BP291" s="166"/>
      <c r="BQ291" s="174" t="s">
        <v>535</v>
      </c>
    </row>
    <row r="292" spans="1:69" s="122" customFormat="1" ht="18.75" hidden="1" x14ac:dyDescent="0.25">
      <c r="A292" s="175"/>
      <c r="B292" s="176"/>
      <c r="C292" s="177" t="s">
        <v>2213</v>
      </c>
      <c r="D292" s="178"/>
      <c r="E292" s="178"/>
      <c r="F292" s="179"/>
      <c r="G292" s="307"/>
      <c r="H292" s="178"/>
      <c r="I292" s="178"/>
      <c r="J292" s="178"/>
      <c r="K292" s="178"/>
      <c r="L292" s="178"/>
      <c r="M292" s="178"/>
      <c r="N292" s="178"/>
      <c r="O292" s="180"/>
      <c r="P292" s="163"/>
      <c r="Q292" s="163"/>
      <c r="R292" s="163"/>
      <c r="S292" s="163"/>
      <c r="T292" s="163"/>
      <c r="U292" s="163"/>
      <c r="V292" s="123"/>
      <c r="W292" s="124"/>
      <c r="X292" s="125"/>
      <c r="Y292" s="126"/>
      <c r="BP292" s="166"/>
      <c r="BQ292" s="174"/>
    </row>
    <row r="293" spans="1:69" s="122" customFormat="1" ht="18.75" hidden="1" x14ac:dyDescent="0.25">
      <c r="A293" s="181"/>
      <c r="B293" s="182"/>
      <c r="C293" s="182"/>
      <c r="D293" s="182"/>
      <c r="E293" s="183" t="s">
        <v>2214</v>
      </c>
      <c r="F293" s="184"/>
      <c r="G293" s="305"/>
      <c r="H293" s="186"/>
      <c r="I293" s="140"/>
      <c r="J293" s="140"/>
      <c r="K293" s="140"/>
      <c r="L293" s="187">
        <v>372</v>
      </c>
      <c r="M293" s="188"/>
      <c r="N293" s="188"/>
      <c r="O293" s="189"/>
      <c r="P293" s="163"/>
      <c r="Q293" s="163"/>
      <c r="R293" s="163"/>
      <c r="S293" s="163"/>
      <c r="T293" s="163"/>
      <c r="U293" s="163"/>
      <c r="V293" s="123"/>
      <c r="W293" s="124"/>
      <c r="X293" s="125"/>
      <c r="Y293" s="126"/>
      <c r="BP293" s="166"/>
      <c r="BQ293" s="174"/>
    </row>
    <row r="294" spans="1:69" s="122" customFormat="1" ht="18.75" hidden="1" x14ac:dyDescent="0.25">
      <c r="A294" s="181"/>
      <c r="B294" s="182"/>
      <c r="C294" s="182"/>
      <c r="D294" s="182"/>
      <c r="E294" s="183" t="s">
        <v>2215</v>
      </c>
      <c r="F294" s="184"/>
      <c r="G294" s="305"/>
      <c r="H294" s="186"/>
      <c r="I294" s="140"/>
      <c r="J294" s="140"/>
      <c r="K294" s="140"/>
      <c r="L294" s="187">
        <v>195</v>
      </c>
      <c r="M294" s="188"/>
      <c r="N294" s="188"/>
      <c r="O294" s="189"/>
      <c r="P294" s="163"/>
      <c r="Q294" s="163"/>
      <c r="R294" s="163"/>
      <c r="S294" s="163"/>
      <c r="T294" s="163"/>
      <c r="U294" s="163"/>
      <c r="V294" s="123"/>
      <c r="W294" s="124"/>
      <c r="X294" s="125"/>
      <c r="Y294" s="126"/>
      <c r="BP294" s="166"/>
      <c r="BQ294" s="174"/>
    </row>
    <row r="295" spans="1:69" s="122" customFormat="1" ht="18.75" hidden="1" x14ac:dyDescent="0.25">
      <c r="A295" s="181"/>
      <c r="B295" s="182"/>
      <c r="C295" s="182"/>
      <c r="D295" s="182"/>
      <c r="E295" s="183" t="s">
        <v>47</v>
      </c>
      <c r="F295" s="184"/>
      <c r="G295" s="305"/>
      <c r="H295" s="186"/>
      <c r="I295" s="140"/>
      <c r="J295" s="140"/>
      <c r="K295" s="140"/>
      <c r="L295" s="187">
        <v>970</v>
      </c>
      <c r="M295" s="188"/>
      <c r="N295" s="188"/>
      <c r="O295" s="189"/>
      <c r="P295" s="163"/>
      <c r="Q295" s="163"/>
      <c r="R295" s="163"/>
      <c r="S295" s="163"/>
      <c r="T295" s="163"/>
      <c r="U295" s="163"/>
      <c r="V295" s="123"/>
      <c r="W295" s="124"/>
      <c r="X295" s="125"/>
      <c r="Y295" s="126"/>
      <c r="BP295" s="166"/>
      <c r="BQ295" s="174"/>
    </row>
    <row r="296" spans="1:69" s="122" customFormat="1" ht="67.5" x14ac:dyDescent="0.25">
      <c r="A296" s="242" t="s">
        <v>554</v>
      </c>
      <c r="B296" s="243" t="s">
        <v>1715</v>
      </c>
      <c r="C296" s="368" t="s">
        <v>1797</v>
      </c>
      <c r="D296" s="368"/>
      <c r="E296" s="368"/>
      <c r="F296" s="244" t="s">
        <v>437</v>
      </c>
      <c r="G296" s="319">
        <v>41</v>
      </c>
      <c r="H296" s="171">
        <v>3226.6</v>
      </c>
      <c r="I296" s="171"/>
      <c r="J296" s="171">
        <v>3226.6</v>
      </c>
      <c r="K296" s="172" t="s">
        <v>42</v>
      </c>
      <c r="L296" s="171">
        <v>1132408</v>
      </c>
      <c r="M296" s="171"/>
      <c r="N296" s="173"/>
      <c r="O296" s="171">
        <v>1132408</v>
      </c>
      <c r="P296" s="163">
        <v>1.052</v>
      </c>
      <c r="Q296" s="163">
        <v>1.0209999999999999</v>
      </c>
      <c r="R296" s="163">
        <v>1.0349999999999999</v>
      </c>
      <c r="S296" s="163">
        <v>1.0249999999999999</v>
      </c>
      <c r="T296" s="163">
        <v>1.02</v>
      </c>
      <c r="U296" s="163">
        <v>1.03</v>
      </c>
      <c r="V296" s="248">
        <f t="shared" si="16"/>
        <v>1355645.1428617688</v>
      </c>
      <c r="W296" s="249">
        <v>1.2</v>
      </c>
      <c r="X296" s="250">
        <f t="shared" si="17"/>
        <v>1626774.1714341226</v>
      </c>
      <c r="Y296" s="251">
        <f t="shared" si="18"/>
        <v>39677.418815466408</v>
      </c>
      <c r="BP296" s="166"/>
      <c r="BQ296" s="174" t="s">
        <v>1797</v>
      </c>
    </row>
    <row r="297" spans="1:69" s="122" customFormat="1" ht="67.5" x14ac:dyDescent="0.25">
      <c r="A297" s="242" t="s">
        <v>556</v>
      </c>
      <c r="B297" s="243" t="s">
        <v>1734</v>
      </c>
      <c r="C297" s="368" t="s">
        <v>1798</v>
      </c>
      <c r="D297" s="368"/>
      <c r="E297" s="368"/>
      <c r="F297" s="244" t="s">
        <v>437</v>
      </c>
      <c r="G297" s="319">
        <v>41</v>
      </c>
      <c r="H297" s="171">
        <v>534</v>
      </c>
      <c r="I297" s="171"/>
      <c r="J297" s="171">
        <v>534</v>
      </c>
      <c r="K297" s="172" t="s">
        <v>42</v>
      </c>
      <c r="L297" s="171">
        <v>187413</v>
      </c>
      <c r="M297" s="171"/>
      <c r="N297" s="173"/>
      <c r="O297" s="171">
        <v>187413</v>
      </c>
      <c r="P297" s="163">
        <v>1.052</v>
      </c>
      <c r="Q297" s="163">
        <v>1.0209999999999999</v>
      </c>
      <c r="R297" s="163">
        <v>1.0349999999999999</v>
      </c>
      <c r="S297" s="163">
        <v>1.0249999999999999</v>
      </c>
      <c r="T297" s="163">
        <v>1.02</v>
      </c>
      <c r="U297" s="163">
        <v>1.03</v>
      </c>
      <c r="V297" s="248">
        <f t="shared" si="16"/>
        <v>224358.64384493281</v>
      </c>
      <c r="W297" s="249">
        <v>1.2</v>
      </c>
      <c r="X297" s="250">
        <f t="shared" si="17"/>
        <v>269230.37261391937</v>
      </c>
      <c r="Y297" s="251">
        <f t="shared" si="18"/>
        <v>6566.5944539980337</v>
      </c>
      <c r="BP297" s="166"/>
      <c r="BQ297" s="174" t="s">
        <v>1798</v>
      </c>
    </row>
    <row r="298" spans="1:69" s="122" customFormat="1" ht="67.5" x14ac:dyDescent="0.25">
      <c r="A298" s="242" t="s">
        <v>558</v>
      </c>
      <c r="B298" s="243" t="s">
        <v>1769</v>
      </c>
      <c r="C298" s="368" t="s">
        <v>1799</v>
      </c>
      <c r="D298" s="368"/>
      <c r="E298" s="368"/>
      <c r="F298" s="244" t="s">
        <v>437</v>
      </c>
      <c r="G298" s="319">
        <v>164</v>
      </c>
      <c r="H298" s="171">
        <v>163.74</v>
      </c>
      <c r="I298" s="171"/>
      <c r="J298" s="171">
        <v>163.74</v>
      </c>
      <c r="K298" s="172" t="s">
        <v>42</v>
      </c>
      <c r="L298" s="171">
        <v>229865</v>
      </c>
      <c r="M298" s="171"/>
      <c r="N298" s="173"/>
      <c r="O298" s="171">
        <v>229865</v>
      </c>
      <c r="P298" s="163">
        <v>1.052</v>
      </c>
      <c r="Q298" s="163">
        <v>1.0209999999999999</v>
      </c>
      <c r="R298" s="163">
        <v>1.0349999999999999</v>
      </c>
      <c r="S298" s="163">
        <v>1.0249999999999999</v>
      </c>
      <c r="T298" s="163">
        <v>1.02</v>
      </c>
      <c r="U298" s="163">
        <v>1.03</v>
      </c>
      <c r="V298" s="248">
        <f t="shared" si="16"/>
        <v>275179.41480802023</v>
      </c>
      <c r="W298" s="249">
        <v>1.2</v>
      </c>
      <c r="X298" s="250">
        <f t="shared" si="17"/>
        <v>330215.29776962427</v>
      </c>
      <c r="Y298" s="251">
        <f t="shared" si="18"/>
        <v>2013.5079132294163</v>
      </c>
      <c r="BP298" s="166"/>
      <c r="BQ298" s="174" t="s">
        <v>1799</v>
      </c>
    </row>
    <row r="299" spans="1:69" s="122" customFormat="1" ht="67.5" x14ac:dyDescent="0.25">
      <c r="A299" s="242" t="s">
        <v>567</v>
      </c>
      <c r="B299" s="243" t="s">
        <v>1769</v>
      </c>
      <c r="C299" s="368" t="s">
        <v>1800</v>
      </c>
      <c r="D299" s="368"/>
      <c r="E299" s="368"/>
      <c r="F299" s="244" t="s">
        <v>437</v>
      </c>
      <c r="G299" s="319">
        <v>164</v>
      </c>
      <c r="H299" s="171">
        <v>114.93</v>
      </c>
      <c r="I299" s="171"/>
      <c r="J299" s="171">
        <v>114.93</v>
      </c>
      <c r="K299" s="172" t="s">
        <v>42</v>
      </c>
      <c r="L299" s="171">
        <v>161343</v>
      </c>
      <c r="M299" s="171"/>
      <c r="N299" s="173"/>
      <c r="O299" s="171">
        <v>161343</v>
      </c>
      <c r="P299" s="163">
        <v>1.052</v>
      </c>
      <c r="Q299" s="163">
        <v>1.0209999999999999</v>
      </c>
      <c r="R299" s="163">
        <v>1.0349999999999999</v>
      </c>
      <c r="S299" s="163">
        <v>1.0249999999999999</v>
      </c>
      <c r="T299" s="163">
        <v>1.02</v>
      </c>
      <c r="U299" s="163">
        <v>1.03</v>
      </c>
      <c r="V299" s="248">
        <f t="shared" si="16"/>
        <v>193149.33688630455</v>
      </c>
      <c r="W299" s="249">
        <v>1.2</v>
      </c>
      <c r="X299" s="250">
        <f t="shared" si="17"/>
        <v>231779.20426356545</v>
      </c>
      <c r="Y299" s="251">
        <f t="shared" si="18"/>
        <v>1413.2878308753991</v>
      </c>
      <c r="BP299" s="166"/>
      <c r="BQ299" s="174" t="s">
        <v>1800</v>
      </c>
    </row>
    <row r="300" spans="1:69" s="122" customFormat="1" ht="67.5" x14ac:dyDescent="0.25">
      <c r="A300" s="242" t="s">
        <v>569</v>
      </c>
      <c r="B300" s="243" t="s">
        <v>1801</v>
      </c>
      <c r="C300" s="368" t="s">
        <v>1802</v>
      </c>
      <c r="D300" s="368"/>
      <c r="E300" s="368"/>
      <c r="F300" s="244" t="s">
        <v>437</v>
      </c>
      <c r="G300" s="319">
        <v>410</v>
      </c>
      <c r="H300" s="171">
        <v>21.47</v>
      </c>
      <c r="I300" s="171"/>
      <c r="J300" s="171">
        <v>21.47</v>
      </c>
      <c r="K300" s="172" t="s">
        <v>42</v>
      </c>
      <c r="L300" s="171">
        <v>75351</v>
      </c>
      <c r="M300" s="171"/>
      <c r="N300" s="173"/>
      <c r="O300" s="171">
        <v>75351</v>
      </c>
      <c r="P300" s="163">
        <v>1.052</v>
      </c>
      <c r="Q300" s="163">
        <v>1.0209999999999999</v>
      </c>
      <c r="R300" s="163">
        <v>1.0349999999999999</v>
      </c>
      <c r="S300" s="163">
        <v>1.0249999999999999</v>
      </c>
      <c r="T300" s="163">
        <v>1.02</v>
      </c>
      <c r="U300" s="163">
        <v>1.03</v>
      </c>
      <c r="V300" s="248">
        <f t="shared" si="16"/>
        <v>90205.312184104274</v>
      </c>
      <c r="W300" s="249">
        <v>1.2</v>
      </c>
      <c r="X300" s="250">
        <f t="shared" si="17"/>
        <v>108246.37462092513</v>
      </c>
      <c r="Y300" s="251">
        <f t="shared" si="18"/>
        <v>264.01554785591492</v>
      </c>
      <c r="BP300" s="166"/>
      <c r="BQ300" s="174" t="s">
        <v>1802</v>
      </c>
    </row>
    <row r="301" spans="1:69" s="122" customFormat="1" ht="67.5" hidden="1" x14ac:dyDescent="0.25">
      <c r="A301" s="167" t="s">
        <v>1808</v>
      </c>
      <c r="B301" s="168" t="s">
        <v>418</v>
      </c>
      <c r="C301" s="370" t="s">
        <v>419</v>
      </c>
      <c r="D301" s="370"/>
      <c r="E301" s="370"/>
      <c r="F301" s="169" t="s">
        <v>174</v>
      </c>
      <c r="G301" s="308">
        <v>0.63</v>
      </c>
      <c r="H301" s="171" t="s">
        <v>420</v>
      </c>
      <c r="I301" s="171" t="s">
        <v>421</v>
      </c>
      <c r="J301" s="171">
        <v>77.400000000000006</v>
      </c>
      <c r="K301" s="172" t="s">
        <v>42</v>
      </c>
      <c r="L301" s="171">
        <v>8414</v>
      </c>
      <c r="M301" s="171">
        <v>6764</v>
      </c>
      <c r="N301" s="173" t="s">
        <v>2216</v>
      </c>
      <c r="O301" s="171">
        <v>418</v>
      </c>
      <c r="P301" s="163">
        <v>1.052</v>
      </c>
      <c r="Q301" s="163">
        <v>1.0209999999999999</v>
      </c>
      <c r="R301" s="163">
        <v>1.0349999999999999</v>
      </c>
      <c r="S301" s="163">
        <v>1.0249999999999999</v>
      </c>
      <c r="T301" s="163">
        <v>1.02</v>
      </c>
      <c r="U301" s="163">
        <v>1.03</v>
      </c>
      <c r="V301" s="123">
        <f t="shared" si="16"/>
        <v>500.40239005395534</v>
      </c>
      <c r="W301" s="124">
        <v>1.2</v>
      </c>
      <c r="X301" s="125">
        <f t="shared" si="17"/>
        <v>600.48286806474641</v>
      </c>
      <c r="Y301" s="126">
        <f t="shared" si="18"/>
        <v>953.14740962658163</v>
      </c>
      <c r="BP301" s="166"/>
      <c r="BQ301" s="174" t="s">
        <v>419</v>
      </c>
    </row>
    <row r="302" spans="1:69" s="122" customFormat="1" ht="18.75" hidden="1" x14ac:dyDescent="0.25">
      <c r="A302" s="175"/>
      <c r="B302" s="176"/>
      <c r="C302" s="177" t="s">
        <v>2217</v>
      </c>
      <c r="D302" s="178"/>
      <c r="E302" s="178"/>
      <c r="F302" s="179"/>
      <c r="G302" s="307"/>
      <c r="H302" s="178"/>
      <c r="I302" s="178"/>
      <c r="J302" s="178"/>
      <c r="K302" s="178"/>
      <c r="L302" s="178"/>
      <c r="M302" s="178"/>
      <c r="N302" s="178"/>
      <c r="O302" s="180"/>
      <c r="P302" s="163"/>
      <c r="Q302" s="163"/>
      <c r="R302" s="163"/>
      <c r="S302" s="163"/>
      <c r="T302" s="163"/>
      <c r="U302" s="163"/>
      <c r="V302" s="123"/>
      <c r="W302" s="124"/>
      <c r="X302" s="125"/>
      <c r="Y302" s="126"/>
      <c r="BP302" s="166"/>
      <c r="BQ302" s="174"/>
    </row>
    <row r="303" spans="1:69" s="122" customFormat="1" ht="18.75" hidden="1" x14ac:dyDescent="0.25">
      <c r="A303" s="181"/>
      <c r="B303" s="182"/>
      <c r="C303" s="182"/>
      <c r="D303" s="182"/>
      <c r="E303" s="183" t="s">
        <v>2218</v>
      </c>
      <c r="F303" s="184"/>
      <c r="G303" s="305"/>
      <c r="H303" s="186"/>
      <c r="I303" s="140"/>
      <c r="J303" s="140"/>
      <c r="K303" s="140"/>
      <c r="L303" s="187">
        <v>6565</v>
      </c>
      <c r="M303" s="188"/>
      <c r="N303" s="188"/>
      <c r="O303" s="189"/>
      <c r="P303" s="163"/>
      <c r="Q303" s="163"/>
      <c r="R303" s="163"/>
      <c r="S303" s="163"/>
      <c r="T303" s="163"/>
      <c r="U303" s="163"/>
      <c r="V303" s="123"/>
      <c r="W303" s="124"/>
      <c r="X303" s="125"/>
      <c r="Y303" s="126"/>
      <c r="BP303" s="166"/>
      <c r="BQ303" s="174"/>
    </row>
    <row r="304" spans="1:69" s="122" customFormat="1" ht="18.75" hidden="1" x14ac:dyDescent="0.25">
      <c r="A304" s="181"/>
      <c r="B304" s="182"/>
      <c r="C304" s="182"/>
      <c r="D304" s="182"/>
      <c r="E304" s="183" t="s">
        <v>2219</v>
      </c>
      <c r="F304" s="184"/>
      <c r="G304" s="305"/>
      <c r="H304" s="186"/>
      <c r="I304" s="140"/>
      <c r="J304" s="140"/>
      <c r="K304" s="140"/>
      <c r="L304" s="187">
        <v>3452</v>
      </c>
      <c r="M304" s="188"/>
      <c r="N304" s="188"/>
      <c r="O304" s="189"/>
      <c r="P304" s="163"/>
      <c r="Q304" s="163"/>
      <c r="R304" s="163"/>
      <c r="S304" s="163"/>
      <c r="T304" s="163"/>
      <c r="U304" s="163"/>
      <c r="V304" s="123"/>
      <c r="W304" s="124"/>
      <c r="X304" s="125"/>
      <c r="Y304" s="126"/>
      <c r="BP304" s="166"/>
      <c r="BQ304" s="174"/>
    </row>
    <row r="305" spans="1:69" s="122" customFormat="1" ht="18.75" hidden="1" x14ac:dyDescent="0.25">
      <c r="A305" s="181"/>
      <c r="B305" s="182"/>
      <c r="C305" s="182"/>
      <c r="D305" s="182"/>
      <c r="E305" s="183" t="s">
        <v>47</v>
      </c>
      <c r="F305" s="184"/>
      <c r="G305" s="305"/>
      <c r="H305" s="186"/>
      <c r="I305" s="140"/>
      <c r="J305" s="140"/>
      <c r="K305" s="140"/>
      <c r="L305" s="187">
        <v>18431</v>
      </c>
      <c r="M305" s="188"/>
      <c r="N305" s="188"/>
      <c r="O305" s="189"/>
      <c r="P305" s="163"/>
      <c r="Q305" s="163"/>
      <c r="R305" s="163"/>
      <c r="S305" s="163"/>
      <c r="T305" s="163"/>
      <c r="U305" s="163"/>
      <c r="V305" s="123"/>
      <c r="W305" s="124"/>
      <c r="X305" s="125"/>
      <c r="Y305" s="126"/>
      <c r="BP305" s="166"/>
      <c r="BQ305" s="174"/>
    </row>
    <row r="306" spans="1:69" s="122" customFormat="1" ht="67.5" x14ac:dyDescent="0.25">
      <c r="A306" s="242" t="s">
        <v>577</v>
      </c>
      <c r="B306" s="243" t="s">
        <v>1734</v>
      </c>
      <c r="C306" s="368" t="s">
        <v>2220</v>
      </c>
      <c r="D306" s="368"/>
      <c r="E306" s="368"/>
      <c r="F306" s="244" t="s">
        <v>437</v>
      </c>
      <c r="G306" s="319">
        <v>41</v>
      </c>
      <c r="H306" s="171">
        <v>498.66</v>
      </c>
      <c r="I306" s="171"/>
      <c r="J306" s="171">
        <v>498.66</v>
      </c>
      <c r="K306" s="172" t="s">
        <v>42</v>
      </c>
      <c r="L306" s="171">
        <v>175010</v>
      </c>
      <c r="M306" s="171"/>
      <c r="N306" s="173"/>
      <c r="O306" s="171">
        <v>175010</v>
      </c>
      <c r="P306" s="163">
        <v>1.052</v>
      </c>
      <c r="Q306" s="163">
        <v>1.0209999999999999</v>
      </c>
      <c r="R306" s="163">
        <v>1.0349999999999999</v>
      </c>
      <c r="S306" s="163">
        <v>1.0249999999999999</v>
      </c>
      <c r="T306" s="163">
        <v>1.02</v>
      </c>
      <c r="U306" s="163">
        <v>1.03</v>
      </c>
      <c r="V306" s="248">
        <f t="shared" si="16"/>
        <v>209510.57962522181</v>
      </c>
      <c r="W306" s="249">
        <v>1.2</v>
      </c>
      <c r="X306" s="250">
        <f t="shared" si="17"/>
        <v>251412.69555026616</v>
      </c>
      <c r="Y306" s="251">
        <f t="shared" si="18"/>
        <v>6132.0169646406384</v>
      </c>
      <c r="BP306" s="166"/>
      <c r="BQ306" s="174" t="s">
        <v>2220</v>
      </c>
    </row>
    <row r="307" spans="1:69" s="122" customFormat="1" ht="67.5" x14ac:dyDescent="0.25">
      <c r="A307" s="242" t="s">
        <v>1812</v>
      </c>
      <c r="B307" s="243" t="s">
        <v>1734</v>
      </c>
      <c r="C307" s="368" t="s">
        <v>2220</v>
      </c>
      <c r="D307" s="368"/>
      <c r="E307" s="368"/>
      <c r="F307" s="244" t="s">
        <v>437</v>
      </c>
      <c r="G307" s="319">
        <v>22</v>
      </c>
      <c r="H307" s="171">
        <v>710.86</v>
      </c>
      <c r="I307" s="171"/>
      <c r="J307" s="171">
        <v>710.86</v>
      </c>
      <c r="K307" s="172" t="s">
        <v>42</v>
      </c>
      <c r="L307" s="171">
        <v>133869</v>
      </c>
      <c r="M307" s="171"/>
      <c r="N307" s="173"/>
      <c r="O307" s="171">
        <v>133869</v>
      </c>
      <c r="P307" s="163">
        <v>1.052</v>
      </c>
      <c r="Q307" s="163">
        <v>1.0209999999999999</v>
      </c>
      <c r="R307" s="163">
        <v>1.0349999999999999</v>
      </c>
      <c r="S307" s="163">
        <v>1.0249999999999999</v>
      </c>
      <c r="T307" s="163">
        <v>1.02</v>
      </c>
      <c r="U307" s="163">
        <v>1.03</v>
      </c>
      <c r="V307" s="248">
        <f t="shared" si="16"/>
        <v>160259.25252184915</v>
      </c>
      <c r="W307" s="249">
        <v>1.2</v>
      </c>
      <c r="X307" s="250">
        <f t="shared" si="17"/>
        <v>192311.10302621897</v>
      </c>
      <c r="Y307" s="251">
        <f t="shared" si="18"/>
        <v>8741.4137739190446</v>
      </c>
      <c r="Z307" s="220"/>
      <c r="BP307" s="166"/>
      <c r="BQ307" s="174" t="s">
        <v>2220</v>
      </c>
    </row>
    <row r="308" spans="1:69" s="122" customFormat="1" ht="67.5" x14ac:dyDescent="0.25">
      <c r="A308" s="242" t="s">
        <v>588</v>
      </c>
      <c r="B308" s="243" t="s">
        <v>1810</v>
      </c>
      <c r="C308" s="368" t="s">
        <v>1811</v>
      </c>
      <c r="D308" s="368"/>
      <c r="E308" s="368"/>
      <c r="F308" s="244" t="s">
        <v>265</v>
      </c>
      <c r="G308" s="319">
        <v>82</v>
      </c>
      <c r="H308" s="171">
        <v>172.41</v>
      </c>
      <c r="I308" s="171"/>
      <c r="J308" s="171">
        <v>172.41</v>
      </c>
      <c r="K308" s="172" t="s">
        <v>42</v>
      </c>
      <c r="L308" s="171">
        <v>121018</v>
      </c>
      <c r="M308" s="171"/>
      <c r="N308" s="173"/>
      <c r="O308" s="171">
        <v>121018</v>
      </c>
      <c r="P308" s="163">
        <v>1.052</v>
      </c>
      <c r="Q308" s="163">
        <v>1.0209999999999999</v>
      </c>
      <c r="R308" s="163">
        <v>1.0349999999999999</v>
      </c>
      <c r="S308" s="163">
        <v>1.0249999999999999</v>
      </c>
      <c r="T308" s="163">
        <v>1.02</v>
      </c>
      <c r="U308" s="163">
        <v>1.03</v>
      </c>
      <c r="V308" s="248">
        <f t="shared" si="16"/>
        <v>144874.87186495107</v>
      </c>
      <c r="W308" s="249">
        <v>1.2</v>
      </c>
      <c r="X308" s="250">
        <f t="shared" si="17"/>
        <v>173849.84623794127</v>
      </c>
      <c r="Y308" s="251">
        <f t="shared" si="18"/>
        <v>2120.1200760724546</v>
      </c>
      <c r="Z308" s="220"/>
      <c r="BP308" s="166"/>
      <c r="BQ308" s="174" t="s">
        <v>1811</v>
      </c>
    </row>
    <row r="309" spans="1:69" s="122" customFormat="1" ht="67.5" x14ac:dyDescent="0.25">
      <c r="A309" s="242" t="s">
        <v>1815</v>
      </c>
      <c r="B309" s="243" t="s">
        <v>1801</v>
      </c>
      <c r="C309" s="368" t="s">
        <v>1813</v>
      </c>
      <c r="D309" s="368"/>
      <c r="E309" s="368"/>
      <c r="F309" s="244" t="s">
        <v>437</v>
      </c>
      <c r="G309" s="319">
        <v>85</v>
      </c>
      <c r="H309" s="171">
        <v>24.43</v>
      </c>
      <c r="I309" s="171"/>
      <c r="J309" s="171">
        <v>24.43</v>
      </c>
      <c r="K309" s="172" t="s">
        <v>42</v>
      </c>
      <c r="L309" s="171">
        <v>17775</v>
      </c>
      <c r="M309" s="171"/>
      <c r="N309" s="173"/>
      <c r="O309" s="171">
        <v>17775</v>
      </c>
      <c r="P309" s="163">
        <v>1.052</v>
      </c>
      <c r="Q309" s="163">
        <v>1.0209999999999999</v>
      </c>
      <c r="R309" s="163">
        <v>1.0349999999999999</v>
      </c>
      <c r="S309" s="163">
        <v>1.0249999999999999</v>
      </c>
      <c r="T309" s="163">
        <v>1.02</v>
      </c>
      <c r="U309" s="163">
        <v>1.03</v>
      </c>
      <c r="V309" s="248">
        <f t="shared" si="16"/>
        <v>21279.072926337452</v>
      </c>
      <c r="W309" s="249">
        <v>1.2</v>
      </c>
      <c r="X309" s="250">
        <f t="shared" si="17"/>
        <v>25534.887511604942</v>
      </c>
      <c r="Y309" s="251">
        <f t="shared" si="18"/>
        <v>300.4104413129993</v>
      </c>
      <c r="Z309" s="220"/>
      <c r="BP309" s="166"/>
      <c r="BQ309" s="174" t="s">
        <v>1813</v>
      </c>
    </row>
    <row r="310" spans="1:69" s="122" customFormat="1" ht="67.5" x14ac:dyDescent="0.25">
      <c r="A310" s="242" t="s">
        <v>600</v>
      </c>
      <c r="B310" s="243" t="s">
        <v>1801</v>
      </c>
      <c r="C310" s="368" t="s">
        <v>1814</v>
      </c>
      <c r="D310" s="368"/>
      <c r="E310" s="368"/>
      <c r="F310" s="244" t="s">
        <v>437</v>
      </c>
      <c r="G310" s="319">
        <v>123</v>
      </c>
      <c r="H310" s="171">
        <v>10.57</v>
      </c>
      <c r="I310" s="171"/>
      <c r="J310" s="171">
        <v>10.57</v>
      </c>
      <c r="K310" s="172" t="s">
        <v>42</v>
      </c>
      <c r="L310" s="171">
        <v>11129</v>
      </c>
      <c r="M310" s="171"/>
      <c r="N310" s="173"/>
      <c r="O310" s="171">
        <v>11129</v>
      </c>
      <c r="P310" s="163">
        <v>1.052</v>
      </c>
      <c r="Q310" s="163">
        <v>1.0209999999999999</v>
      </c>
      <c r="R310" s="163">
        <v>1.0349999999999999</v>
      </c>
      <c r="S310" s="163">
        <v>1.0249999999999999</v>
      </c>
      <c r="T310" s="163">
        <v>1.02</v>
      </c>
      <c r="U310" s="163">
        <v>1.03</v>
      </c>
      <c r="V310" s="248">
        <f t="shared" si="16"/>
        <v>13322.914351460451</v>
      </c>
      <c r="W310" s="249">
        <v>1.2</v>
      </c>
      <c r="X310" s="250">
        <f t="shared" si="17"/>
        <v>15987.497221752541</v>
      </c>
      <c r="Y310" s="251">
        <f t="shared" si="18"/>
        <v>129.97965220937024</v>
      </c>
      <c r="Z310" s="220"/>
      <c r="BP310" s="166"/>
      <c r="BQ310" s="174" t="s">
        <v>1814</v>
      </c>
    </row>
    <row r="311" spans="1:69" s="122" customFormat="1" ht="67.5" x14ac:dyDescent="0.25">
      <c r="A311" s="242" t="s">
        <v>1820</v>
      </c>
      <c r="B311" s="243" t="s">
        <v>1816</v>
      </c>
      <c r="C311" s="368" t="s">
        <v>2221</v>
      </c>
      <c r="D311" s="368"/>
      <c r="E311" s="368"/>
      <c r="F311" s="244" t="s">
        <v>437</v>
      </c>
      <c r="G311" s="319">
        <v>250</v>
      </c>
      <c r="H311" s="171">
        <v>723.02</v>
      </c>
      <c r="I311" s="171"/>
      <c r="J311" s="171">
        <v>723.02</v>
      </c>
      <c r="K311" s="172" t="s">
        <v>42</v>
      </c>
      <c r="L311" s="171">
        <v>1547263</v>
      </c>
      <c r="M311" s="171"/>
      <c r="N311" s="173"/>
      <c r="O311" s="171">
        <v>1547263</v>
      </c>
      <c r="P311" s="163">
        <v>1.052</v>
      </c>
      <c r="Q311" s="163">
        <v>1.0209999999999999</v>
      </c>
      <c r="R311" s="163">
        <v>1.0349999999999999</v>
      </c>
      <c r="S311" s="163">
        <v>1.0249999999999999</v>
      </c>
      <c r="T311" s="163">
        <v>1.02</v>
      </c>
      <c r="U311" s="163">
        <v>1.03</v>
      </c>
      <c r="V311" s="248">
        <f t="shared" si="16"/>
        <v>1852282.543641275</v>
      </c>
      <c r="W311" s="249">
        <v>1.2</v>
      </c>
      <c r="X311" s="250">
        <f t="shared" si="17"/>
        <v>2222739.0523695298</v>
      </c>
      <c r="Y311" s="251">
        <f t="shared" si="18"/>
        <v>8890.9562094781195</v>
      </c>
      <c r="Z311" s="220"/>
      <c r="BP311" s="166"/>
      <c r="BQ311" s="174" t="s">
        <v>2221</v>
      </c>
    </row>
    <row r="312" spans="1:69" s="122" customFormat="1" ht="67.5" x14ac:dyDescent="0.25">
      <c r="A312" s="242" t="s">
        <v>611</v>
      </c>
      <c r="B312" s="243" t="s">
        <v>1818</v>
      </c>
      <c r="C312" s="368" t="s">
        <v>1819</v>
      </c>
      <c r="D312" s="368"/>
      <c r="E312" s="368"/>
      <c r="F312" s="244" t="s">
        <v>437</v>
      </c>
      <c r="G312" s="319">
        <v>500</v>
      </c>
      <c r="H312" s="171">
        <v>198.9</v>
      </c>
      <c r="I312" s="171"/>
      <c r="J312" s="171">
        <v>198.9</v>
      </c>
      <c r="K312" s="172" t="s">
        <v>42</v>
      </c>
      <c r="L312" s="171">
        <v>851292</v>
      </c>
      <c r="M312" s="171"/>
      <c r="N312" s="173"/>
      <c r="O312" s="171">
        <v>851292</v>
      </c>
      <c r="P312" s="163">
        <v>1.052</v>
      </c>
      <c r="Q312" s="163">
        <v>1.0209999999999999</v>
      </c>
      <c r="R312" s="163">
        <v>1.0349999999999999</v>
      </c>
      <c r="S312" s="163">
        <v>1.0249999999999999</v>
      </c>
      <c r="T312" s="163">
        <v>1.02</v>
      </c>
      <c r="U312" s="163">
        <v>1.03</v>
      </c>
      <c r="V312" s="248">
        <f t="shared" si="16"/>
        <v>1019111.3670665352</v>
      </c>
      <c r="W312" s="249">
        <v>1.2</v>
      </c>
      <c r="X312" s="250">
        <f t="shared" si="17"/>
        <v>1222933.6404798422</v>
      </c>
      <c r="Y312" s="251">
        <f t="shared" si="18"/>
        <v>2445.8672809596842</v>
      </c>
      <c r="Z312" s="220"/>
      <c r="BP312" s="166"/>
      <c r="BQ312" s="174" t="s">
        <v>1819</v>
      </c>
    </row>
    <row r="313" spans="1:69" s="122" customFormat="1" ht="67.5" x14ac:dyDescent="0.25">
      <c r="A313" s="242" t="s">
        <v>619</v>
      </c>
      <c r="B313" s="243" t="s">
        <v>1776</v>
      </c>
      <c r="C313" s="368" t="s">
        <v>1821</v>
      </c>
      <c r="D313" s="368"/>
      <c r="E313" s="368"/>
      <c r="F313" s="244" t="s">
        <v>437</v>
      </c>
      <c r="G313" s="319">
        <v>500</v>
      </c>
      <c r="H313" s="171">
        <v>318.12</v>
      </c>
      <c r="I313" s="171"/>
      <c r="J313" s="171">
        <v>318.12</v>
      </c>
      <c r="K313" s="172" t="s">
        <v>42</v>
      </c>
      <c r="L313" s="171">
        <v>1361554</v>
      </c>
      <c r="M313" s="171"/>
      <c r="N313" s="173"/>
      <c r="O313" s="171">
        <v>1361554</v>
      </c>
      <c r="P313" s="163">
        <v>1.052</v>
      </c>
      <c r="Q313" s="163">
        <v>1.0209999999999999</v>
      </c>
      <c r="R313" s="163">
        <v>1.0349999999999999</v>
      </c>
      <c r="S313" s="163">
        <v>1.0249999999999999</v>
      </c>
      <c r="T313" s="163">
        <v>1.02</v>
      </c>
      <c r="U313" s="163">
        <v>1.03</v>
      </c>
      <c r="V313" s="248">
        <f t="shared" si="16"/>
        <v>1629963.8176735004</v>
      </c>
      <c r="W313" s="249">
        <v>1.2</v>
      </c>
      <c r="X313" s="250">
        <f t="shared" si="17"/>
        <v>1955956.5812082004</v>
      </c>
      <c r="Y313" s="251">
        <f t="shared" si="18"/>
        <v>3911.9131624164011</v>
      </c>
      <c r="Z313" s="220"/>
      <c r="BP313" s="166"/>
      <c r="BQ313" s="174" t="s">
        <v>1821</v>
      </c>
    </row>
    <row r="314" spans="1:69" s="122" customFormat="1" ht="67.5" x14ac:dyDescent="0.25">
      <c r="A314" s="242" t="s">
        <v>623</v>
      </c>
      <c r="B314" s="243" t="s">
        <v>1778</v>
      </c>
      <c r="C314" s="368" t="s">
        <v>1822</v>
      </c>
      <c r="D314" s="368"/>
      <c r="E314" s="368"/>
      <c r="F314" s="244" t="s">
        <v>437</v>
      </c>
      <c r="G314" s="319">
        <v>500</v>
      </c>
      <c r="H314" s="171">
        <v>85.17</v>
      </c>
      <c r="I314" s="171"/>
      <c r="J314" s="171">
        <v>85.17</v>
      </c>
      <c r="K314" s="172" t="s">
        <v>42</v>
      </c>
      <c r="L314" s="171">
        <v>364528</v>
      </c>
      <c r="M314" s="171"/>
      <c r="N314" s="173"/>
      <c r="O314" s="171">
        <v>364528</v>
      </c>
      <c r="P314" s="163">
        <v>1.052</v>
      </c>
      <c r="Q314" s="163">
        <v>1.0209999999999999</v>
      </c>
      <c r="R314" s="163">
        <v>1.0349999999999999</v>
      </c>
      <c r="S314" s="163">
        <v>1.0249999999999999</v>
      </c>
      <c r="T314" s="163">
        <v>1.02</v>
      </c>
      <c r="U314" s="163">
        <v>1.03</v>
      </c>
      <c r="V314" s="248">
        <f t="shared" si="16"/>
        <v>436389.19244399096</v>
      </c>
      <c r="W314" s="249">
        <v>1.2</v>
      </c>
      <c r="X314" s="250">
        <f t="shared" si="17"/>
        <v>523667.03093278914</v>
      </c>
      <c r="Y314" s="251">
        <f t="shared" si="18"/>
        <v>1047.3340618655782</v>
      </c>
      <c r="Z314" s="220"/>
      <c r="BP314" s="166"/>
      <c r="BQ314" s="174" t="s">
        <v>1822</v>
      </c>
    </row>
    <row r="315" spans="1:69" s="122" customFormat="1" ht="18.75" hidden="1" x14ac:dyDescent="0.25">
      <c r="A315" s="371" t="s">
        <v>2222</v>
      </c>
      <c r="B315" s="372"/>
      <c r="C315" s="372"/>
      <c r="D315" s="372"/>
      <c r="E315" s="372"/>
      <c r="F315" s="372"/>
      <c r="G315" s="372"/>
      <c r="H315" s="372"/>
      <c r="I315" s="372"/>
      <c r="J315" s="372"/>
      <c r="K315" s="372"/>
      <c r="L315" s="372"/>
      <c r="M315" s="372"/>
      <c r="N315" s="372"/>
      <c r="O315" s="373"/>
      <c r="P315" s="163"/>
      <c r="Q315" s="163"/>
      <c r="R315" s="163"/>
      <c r="S315" s="163"/>
      <c r="T315" s="163"/>
      <c r="U315" s="163"/>
      <c r="V315" s="123"/>
      <c r="W315" s="124"/>
      <c r="X315" s="125"/>
      <c r="Y315" s="126"/>
      <c r="Z315" s="291"/>
      <c r="BP315" s="166" t="s">
        <v>2222</v>
      </c>
      <c r="BQ315" s="174"/>
    </row>
    <row r="316" spans="1:69" s="122" customFormat="1" ht="67.5" hidden="1" x14ac:dyDescent="0.25">
      <c r="A316" s="167" t="s">
        <v>627</v>
      </c>
      <c r="B316" s="168" t="s">
        <v>372</v>
      </c>
      <c r="C316" s="370" t="s">
        <v>373</v>
      </c>
      <c r="D316" s="370"/>
      <c r="E316" s="370"/>
      <c r="F316" s="169" t="s">
        <v>374</v>
      </c>
      <c r="G316" s="311">
        <v>15.4975</v>
      </c>
      <c r="H316" s="171" t="s">
        <v>1696</v>
      </c>
      <c r="I316" s="171" t="s">
        <v>376</v>
      </c>
      <c r="J316" s="171">
        <v>57.29</v>
      </c>
      <c r="K316" s="172" t="s">
        <v>42</v>
      </c>
      <c r="L316" s="171">
        <v>499528</v>
      </c>
      <c r="M316" s="171">
        <v>405934</v>
      </c>
      <c r="N316" s="173" t="s">
        <v>2223</v>
      </c>
      <c r="O316" s="171">
        <v>7601</v>
      </c>
      <c r="P316" s="163">
        <v>1.052</v>
      </c>
      <c r="Q316" s="163">
        <v>1.0209999999999999</v>
      </c>
      <c r="R316" s="163">
        <v>1.0349999999999999</v>
      </c>
      <c r="S316" s="163">
        <v>1.0249999999999999</v>
      </c>
      <c r="T316" s="163">
        <v>1.02</v>
      </c>
      <c r="U316" s="163">
        <v>1.03</v>
      </c>
      <c r="V316" s="123">
        <f t="shared" si="16"/>
        <v>9099.4224086127124</v>
      </c>
      <c r="W316" s="124">
        <v>1.2</v>
      </c>
      <c r="X316" s="125">
        <f t="shared" si="17"/>
        <v>10919.306890335254</v>
      </c>
      <c r="Y316" s="126">
        <f t="shared" si="18"/>
        <v>704.58505503050515</v>
      </c>
      <c r="Z316" s="292"/>
      <c r="BP316" s="166"/>
      <c r="BQ316" s="174" t="s">
        <v>373</v>
      </c>
    </row>
    <row r="317" spans="1:69" s="122" customFormat="1" ht="18.75" hidden="1" x14ac:dyDescent="0.25">
      <c r="A317" s="175"/>
      <c r="B317" s="176"/>
      <c r="C317" s="177" t="s">
        <v>2224</v>
      </c>
      <c r="D317" s="178"/>
      <c r="E317" s="178"/>
      <c r="F317" s="179"/>
      <c r="G317" s="307"/>
      <c r="H317" s="178"/>
      <c r="I317" s="178"/>
      <c r="J317" s="178"/>
      <c r="K317" s="178"/>
      <c r="L317" s="178"/>
      <c r="M317" s="178"/>
      <c r="N317" s="178"/>
      <c r="O317" s="180"/>
      <c r="P317" s="163"/>
      <c r="Q317" s="163"/>
      <c r="R317" s="163"/>
      <c r="S317" s="163"/>
      <c r="T317" s="163"/>
      <c r="U317" s="163"/>
      <c r="V317" s="123"/>
      <c r="W317" s="124"/>
      <c r="X317" s="125"/>
      <c r="Y317" s="126"/>
      <c r="Z317" s="291"/>
      <c r="BP317" s="166"/>
      <c r="BQ317" s="174"/>
    </row>
    <row r="318" spans="1:69" s="122" customFormat="1" ht="18.75" hidden="1" x14ac:dyDescent="0.25">
      <c r="A318" s="181"/>
      <c r="B318" s="182"/>
      <c r="C318" s="182"/>
      <c r="D318" s="182"/>
      <c r="E318" s="183" t="s">
        <v>2225</v>
      </c>
      <c r="F318" s="184"/>
      <c r="G318" s="305"/>
      <c r="H318" s="186"/>
      <c r="I318" s="140"/>
      <c r="J318" s="140"/>
      <c r="K318" s="140"/>
      <c r="L318" s="187">
        <v>405698</v>
      </c>
      <c r="M318" s="188"/>
      <c r="N318" s="188"/>
      <c r="O318" s="189"/>
      <c r="P318" s="163"/>
      <c r="Q318" s="163"/>
      <c r="R318" s="163"/>
      <c r="S318" s="163"/>
      <c r="T318" s="163"/>
      <c r="U318" s="163"/>
      <c r="V318" s="123"/>
      <c r="W318" s="124"/>
      <c r="X318" s="125"/>
      <c r="Y318" s="126"/>
      <c r="BP318" s="166"/>
      <c r="BQ318" s="174"/>
    </row>
    <row r="319" spans="1:69" s="122" customFormat="1" ht="18.75" hidden="1" x14ac:dyDescent="0.25">
      <c r="A319" s="181"/>
      <c r="B319" s="182"/>
      <c r="C319" s="182"/>
      <c r="D319" s="182"/>
      <c r="E319" s="183" t="s">
        <v>2226</v>
      </c>
      <c r="F319" s="184"/>
      <c r="G319" s="305"/>
      <c r="H319" s="186"/>
      <c r="I319" s="140"/>
      <c r="J319" s="140"/>
      <c r="K319" s="140"/>
      <c r="L319" s="187">
        <v>213305</v>
      </c>
      <c r="M319" s="188"/>
      <c r="N319" s="188"/>
      <c r="O319" s="189"/>
      <c r="P319" s="163"/>
      <c r="Q319" s="163"/>
      <c r="R319" s="163"/>
      <c r="S319" s="163"/>
      <c r="T319" s="163"/>
      <c r="U319" s="163"/>
      <c r="V319" s="123"/>
      <c r="W319" s="124"/>
      <c r="X319" s="125"/>
      <c r="Y319" s="126"/>
      <c r="Z319" s="292"/>
      <c r="BP319" s="166"/>
      <c r="BQ319" s="174"/>
    </row>
    <row r="320" spans="1:69" s="122" customFormat="1" ht="18.75" hidden="1" x14ac:dyDescent="0.25">
      <c r="A320" s="181"/>
      <c r="B320" s="182"/>
      <c r="C320" s="182"/>
      <c r="D320" s="182"/>
      <c r="E320" s="183" t="s">
        <v>47</v>
      </c>
      <c r="F320" s="184"/>
      <c r="G320" s="305"/>
      <c r="H320" s="186"/>
      <c r="I320" s="140"/>
      <c r="J320" s="140"/>
      <c r="K320" s="140"/>
      <c r="L320" s="187">
        <v>1118531</v>
      </c>
      <c r="M320" s="188"/>
      <c r="N320" s="188"/>
      <c r="O320" s="189"/>
      <c r="P320" s="163"/>
      <c r="Q320" s="163"/>
      <c r="R320" s="163"/>
      <c r="S320" s="163"/>
      <c r="T320" s="163"/>
      <c r="U320" s="163"/>
      <c r="V320" s="123"/>
      <c r="W320" s="124"/>
      <c r="X320" s="125"/>
      <c r="Y320" s="126"/>
      <c r="Z320" s="291"/>
      <c r="BP320" s="166"/>
      <c r="BQ320" s="174"/>
    </row>
    <row r="321" spans="1:69" s="122" customFormat="1" ht="67.5" x14ac:dyDescent="0.25">
      <c r="A321" s="242" t="s">
        <v>629</v>
      </c>
      <c r="B321" s="243" t="s">
        <v>1701</v>
      </c>
      <c r="C321" s="368" t="s">
        <v>2227</v>
      </c>
      <c r="D321" s="368"/>
      <c r="E321" s="368"/>
      <c r="F321" s="244" t="s">
        <v>437</v>
      </c>
      <c r="G321" s="319">
        <v>40</v>
      </c>
      <c r="H321" s="171">
        <v>11149.45</v>
      </c>
      <c r="I321" s="171"/>
      <c r="J321" s="171">
        <v>11149.45</v>
      </c>
      <c r="K321" s="172" t="s">
        <v>42</v>
      </c>
      <c r="L321" s="171">
        <v>3817572</v>
      </c>
      <c r="M321" s="171"/>
      <c r="N321" s="173"/>
      <c r="O321" s="171">
        <v>3817572</v>
      </c>
      <c r="P321" s="163">
        <v>1.052</v>
      </c>
      <c r="Q321" s="163">
        <v>1.0209999999999999</v>
      </c>
      <c r="R321" s="163">
        <v>1.0349999999999999</v>
      </c>
      <c r="S321" s="163">
        <v>1.0249999999999999</v>
      </c>
      <c r="T321" s="163">
        <v>1.02</v>
      </c>
      <c r="U321" s="163">
        <v>1.03</v>
      </c>
      <c r="V321" s="248">
        <f t="shared" si="16"/>
        <v>4570148.6913948767</v>
      </c>
      <c r="W321" s="249">
        <v>1.2</v>
      </c>
      <c r="X321" s="250">
        <f t="shared" si="17"/>
        <v>5484178.4296738515</v>
      </c>
      <c r="Y321" s="251">
        <f t="shared" si="18"/>
        <v>137104.4607418463</v>
      </c>
      <c r="BP321" s="166"/>
      <c r="BQ321" s="174" t="s">
        <v>2227</v>
      </c>
    </row>
    <row r="322" spans="1:69" s="122" customFormat="1" ht="18.75" hidden="1" x14ac:dyDescent="0.25">
      <c r="A322" s="175"/>
      <c r="B322" s="176"/>
      <c r="C322" s="177" t="s">
        <v>2228</v>
      </c>
      <c r="D322" s="178"/>
      <c r="E322" s="178"/>
      <c r="F322" s="179"/>
      <c r="G322" s="307"/>
      <c r="H322" s="178"/>
      <c r="I322" s="178"/>
      <c r="J322" s="178"/>
      <c r="K322" s="178"/>
      <c r="L322" s="178"/>
      <c r="M322" s="178"/>
      <c r="N322" s="178"/>
      <c r="O322" s="180"/>
      <c r="P322" s="163"/>
      <c r="Q322" s="163"/>
      <c r="R322" s="163"/>
      <c r="S322" s="163"/>
      <c r="T322" s="163"/>
      <c r="U322" s="163"/>
      <c r="V322" s="123"/>
      <c r="W322" s="124"/>
      <c r="X322" s="125"/>
      <c r="Y322" s="126"/>
      <c r="Z322" s="213"/>
      <c r="BP322" s="166"/>
      <c r="BQ322" s="174"/>
    </row>
    <row r="323" spans="1:69" s="122" customFormat="1" ht="67.5" x14ac:dyDescent="0.25">
      <c r="A323" s="242" t="s">
        <v>633</v>
      </c>
      <c r="B323" s="243" t="s">
        <v>1791</v>
      </c>
      <c r="C323" s="368" t="s">
        <v>2229</v>
      </c>
      <c r="D323" s="368"/>
      <c r="E323" s="368"/>
      <c r="F323" s="244" t="s">
        <v>437</v>
      </c>
      <c r="G323" s="319">
        <v>160</v>
      </c>
      <c r="H323" s="171">
        <v>1995.72</v>
      </c>
      <c r="I323" s="171"/>
      <c r="J323" s="171">
        <v>1995.72</v>
      </c>
      <c r="K323" s="172" t="s">
        <v>42</v>
      </c>
      <c r="L323" s="171">
        <v>2733338</v>
      </c>
      <c r="M323" s="171"/>
      <c r="N323" s="173"/>
      <c r="O323" s="171">
        <v>2733338</v>
      </c>
      <c r="P323" s="163">
        <v>1.052</v>
      </c>
      <c r="Q323" s="163">
        <v>1.0209999999999999</v>
      </c>
      <c r="R323" s="163">
        <v>1.0349999999999999</v>
      </c>
      <c r="S323" s="163">
        <v>1.0249999999999999</v>
      </c>
      <c r="T323" s="163">
        <v>1.02</v>
      </c>
      <c r="U323" s="163">
        <v>1.03</v>
      </c>
      <c r="V323" s="248">
        <f t="shared" si="16"/>
        <v>3272174.3254193733</v>
      </c>
      <c r="W323" s="249">
        <v>1.2</v>
      </c>
      <c r="X323" s="250">
        <f t="shared" si="17"/>
        <v>3926609.190503248</v>
      </c>
      <c r="Y323" s="251">
        <f t="shared" si="18"/>
        <v>24541.307440645302</v>
      </c>
      <c r="Z323" s="213"/>
      <c r="BP323" s="166"/>
      <c r="BQ323" s="174" t="s">
        <v>2229</v>
      </c>
    </row>
    <row r="324" spans="1:69" s="122" customFormat="1" ht="18.75" hidden="1" x14ac:dyDescent="0.25">
      <c r="A324" s="175"/>
      <c r="B324" s="176"/>
      <c r="C324" s="177" t="s">
        <v>2230</v>
      </c>
      <c r="D324" s="178"/>
      <c r="E324" s="178"/>
      <c r="F324" s="179"/>
      <c r="G324" s="307"/>
      <c r="H324" s="178"/>
      <c r="I324" s="178"/>
      <c r="J324" s="178"/>
      <c r="K324" s="178"/>
      <c r="L324" s="178"/>
      <c r="M324" s="178"/>
      <c r="N324" s="178"/>
      <c r="O324" s="180"/>
      <c r="P324" s="163"/>
      <c r="Q324" s="163"/>
      <c r="R324" s="163"/>
      <c r="S324" s="163"/>
      <c r="T324" s="163"/>
      <c r="U324" s="163"/>
      <c r="V324" s="123"/>
      <c r="W324" s="124"/>
      <c r="X324" s="125"/>
      <c r="Y324" s="126"/>
      <c r="Z324" s="213"/>
      <c r="BP324" s="166"/>
      <c r="BQ324" s="174"/>
    </row>
    <row r="325" spans="1:69" s="122" customFormat="1" ht="67.5" x14ac:dyDescent="0.25">
      <c r="A325" s="242" t="s">
        <v>636</v>
      </c>
      <c r="B325" s="243" t="s">
        <v>1833</v>
      </c>
      <c r="C325" s="368" t="s">
        <v>2231</v>
      </c>
      <c r="D325" s="368"/>
      <c r="E325" s="368"/>
      <c r="F325" s="244" t="s">
        <v>437</v>
      </c>
      <c r="G325" s="319">
        <v>3</v>
      </c>
      <c r="H325" s="171">
        <v>4546.59</v>
      </c>
      <c r="I325" s="171"/>
      <c r="J325" s="171">
        <v>4546.59</v>
      </c>
      <c r="K325" s="172" t="s">
        <v>42</v>
      </c>
      <c r="L325" s="171">
        <v>116756</v>
      </c>
      <c r="M325" s="171"/>
      <c r="N325" s="173"/>
      <c r="O325" s="171">
        <v>116756</v>
      </c>
      <c r="P325" s="163">
        <v>1.052</v>
      </c>
      <c r="Q325" s="163">
        <v>1.0209999999999999</v>
      </c>
      <c r="R325" s="163">
        <v>1.0349999999999999</v>
      </c>
      <c r="S325" s="163">
        <v>1.0249999999999999</v>
      </c>
      <c r="T325" s="163">
        <v>1.02</v>
      </c>
      <c r="U325" s="163">
        <v>1.03</v>
      </c>
      <c r="V325" s="248">
        <f t="shared" si="16"/>
        <v>139772.68290224785</v>
      </c>
      <c r="W325" s="249">
        <v>1.2</v>
      </c>
      <c r="X325" s="250">
        <f t="shared" si="17"/>
        <v>167727.2194826974</v>
      </c>
      <c r="Y325" s="251">
        <f t="shared" si="18"/>
        <v>55909.073160899134</v>
      </c>
      <c r="Z325" s="213"/>
      <c r="BP325" s="166"/>
      <c r="BQ325" s="174" t="s">
        <v>2231</v>
      </c>
    </row>
    <row r="326" spans="1:69" s="122" customFormat="1" ht="67.5" x14ac:dyDescent="0.25">
      <c r="A326" s="242" t="s">
        <v>641</v>
      </c>
      <c r="B326" s="243" t="s">
        <v>1701</v>
      </c>
      <c r="C326" s="368" t="s">
        <v>2232</v>
      </c>
      <c r="D326" s="368"/>
      <c r="E326" s="368"/>
      <c r="F326" s="244" t="s">
        <v>437</v>
      </c>
      <c r="G326" s="319">
        <v>1</v>
      </c>
      <c r="H326" s="171">
        <v>8103.58</v>
      </c>
      <c r="I326" s="171"/>
      <c r="J326" s="171">
        <v>8103.58</v>
      </c>
      <c r="K326" s="172" t="s">
        <v>42</v>
      </c>
      <c r="L326" s="171">
        <v>69367</v>
      </c>
      <c r="M326" s="171"/>
      <c r="N326" s="173"/>
      <c r="O326" s="171">
        <v>69367</v>
      </c>
      <c r="P326" s="163">
        <v>1.052</v>
      </c>
      <c r="Q326" s="163">
        <v>1.0209999999999999</v>
      </c>
      <c r="R326" s="163">
        <v>1.0349999999999999</v>
      </c>
      <c r="S326" s="163">
        <v>1.0249999999999999</v>
      </c>
      <c r="T326" s="163">
        <v>1.02</v>
      </c>
      <c r="U326" s="163">
        <v>1.03</v>
      </c>
      <c r="V326" s="248">
        <f t="shared" si="16"/>
        <v>83041.656915963453</v>
      </c>
      <c r="W326" s="249">
        <v>1.2</v>
      </c>
      <c r="X326" s="250">
        <f t="shared" si="17"/>
        <v>99649.988299156146</v>
      </c>
      <c r="Y326" s="251">
        <f t="shared" si="18"/>
        <v>99649.988299156146</v>
      </c>
      <c r="Z326" s="213"/>
      <c r="BP326" s="166"/>
      <c r="BQ326" s="174" t="s">
        <v>2232</v>
      </c>
    </row>
    <row r="327" spans="1:69" s="122" customFormat="1" ht="67.5" x14ac:dyDescent="0.25">
      <c r="A327" s="242" t="s">
        <v>644</v>
      </c>
      <c r="B327" s="243" t="s">
        <v>1701</v>
      </c>
      <c r="C327" s="368" t="s">
        <v>2233</v>
      </c>
      <c r="D327" s="368"/>
      <c r="E327" s="368"/>
      <c r="F327" s="244" t="s">
        <v>437</v>
      </c>
      <c r="G327" s="320">
        <v>16.5</v>
      </c>
      <c r="H327" s="171">
        <v>10293.31</v>
      </c>
      <c r="I327" s="171"/>
      <c r="J327" s="171">
        <v>10293.31</v>
      </c>
      <c r="K327" s="172" t="s">
        <v>42</v>
      </c>
      <c r="L327" s="171">
        <v>1453827</v>
      </c>
      <c r="M327" s="171"/>
      <c r="N327" s="173"/>
      <c r="O327" s="171">
        <v>1453827</v>
      </c>
      <c r="P327" s="163">
        <v>1.052</v>
      </c>
      <c r="Q327" s="163">
        <v>1.0209999999999999</v>
      </c>
      <c r="R327" s="163">
        <v>1.0349999999999999</v>
      </c>
      <c r="S327" s="163">
        <v>1.0249999999999999</v>
      </c>
      <c r="T327" s="163">
        <v>1.02</v>
      </c>
      <c r="U327" s="163">
        <v>1.03</v>
      </c>
      <c r="V327" s="248">
        <f t="shared" si="16"/>
        <v>1740427.0467104586</v>
      </c>
      <c r="W327" s="249">
        <v>1.2</v>
      </c>
      <c r="X327" s="250">
        <f t="shared" si="17"/>
        <v>2088512.4560525501</v>
      </c>
      <c r="Y327" s="251">
        <f t="shared" si="18"/>
        <v>126576.51248803335</v>
      </c>
      <c r="Z327" s="213"/>
      <c r="BP327" s="166"/>
      <c r="BQ327" s="174" t="s">
        <v>2233</v>
      </c>
    </row>
    <row r="328" spans="1:69" s="122" customFormat="1" ht="18.75" hidden="1" x14ac:dyDescent="0.25">
      <c r="A328" s="175"/>
      <c r="B328" s="176"/>
      <c r="C328" s="177" t="s">
        <v>2234</v>
      </c>
      <c r="D328" s="178"/>
      <c r="E328" s="178"/>
      <c r="F328" s="179"/>
      <c r="G328" s="307"/>
      <c r="H328" s="178"/>
      <c r="I328" s="178"/>
      <c r="J328" s="178"/>
      <c r="K328" s="178"/>
      <c r="L328" s="178"/>
      <c r="M328" s="178"/>
      <c r="N328" s="178"/>
      <c r="O328" s="180"/>
      <c r="P328" s="163"/>
      <c r="Q328" s="163"/>
      <c r="R328" s="163"/>
      <c r="S328" s="163"/>
      <c r="T328" s="163"/>
      <c r="U328" s="163"/>
      <c r="V328" s="123"/>
      <c r="W328" s="124"/>
      <c r="X328" s="125"/>
      <c r="Y328" s="126"/>
      <c r="Z328" s="213"/>
      <c r="BP328" s="166"/>
      <c r="BQ328" s="174"/>
    </row>
    <row r="329" spans="1:69" s="122" customFormat="1" ht="67.5" x14ac:dyDescent="0.25">
      <c r="A329" s="242" t="s">
        <v>647</v>
      </c>
      <c r="B329" s="243" t="s">
        <v>1701</v>
      </c>
      <c r="C329" s="368" t="s">
        <v>2235</v>
      </c>
      <c r="D329" s="368"/>
      <c r="E329" s="368"/>
      <c r="F329" s="244" t="s">
        <v>437</v>
      </c>
      <c r="G329" s="319">
        <v>37</v>
      </c>
      <c r="H329" s="171">
        <v>10295.65</v>
      </c>
      <c r="I329" s="171"/>
      <c r="J329" s="171">
        <v>10295.65</v>
      </c>
      <c r="K329" s="172" t="s">
        <v>42</v>
      </c>
      <c r="L329" s="171">
        <v>3260838</v>
      </c>
      <c r="M329" s="171"/>
      <c r="N329" s="173"/>
      <c r="O329" s="171">
        <v>3260838</v>
      </c>
      <c r="P329" s="163">
        <v>1.052</v>
      </c>
      <c r="Q329" s="163">
        <v>1.0209999999999999</v>
      </c>
      <c r="R329" s="163">
        <v>1.0349999999999999</v>
      </c>
      <c r="S329" s="163">
        <v>1.0249999999999999</v>
      </c>
      <c r="T329" s="163">
        <v>1.02</v>
      </c>
      <c r="U329" s="163">
        <v>1.03</v>
      </c>
      <c r="V329" s="248">
        <f t="shared" si="16"/>
        <v>3903662.9875089936</v>
      </c>
      <c r="W329" s="249">
        <v>1.2</v>
      </c>
      <c r="X329" s="250">
        <f t="shared" si="17"/>
        <v>4684395.5850107921</v>
      </c>
      <c r="Y329" s="251">
        <f t="shared" si="18"/>
        <v>126605.28608137276</v>
      </c>
      <c r="Z329" s="213"/>
      <c r="BP329" s="166"/>
      <c r="BQ329" s="174" t="s">
        <v>2235</v>
      </c>
    </row>
    <row r="330" spans="1:69" s="122" customFormat="1" ht="18.75" hidden="1" x14ac:dyDescent="0.25">
      <c r="A330" s="175"/>
      <c r="B330" s="176"/>
      <c r="C330" s="177" t="s">
        <v>2236</v>
      </c>
      <c r="D330" s="178"/>
      <c r="E330" s="178"/>
      <c r="F330" s="179"/>
      <c r="G330" s="307"/>
      <c r="H330" s="178"/>
      <c r="I330" s="178"/>
      <c r="J330" s="178"/>
      <c r="K330" s="178"/>
      <c r="L330" s="178"/>
      <c r="M330" s="178"/>
      <c r="N330" s="178"/>
      <c r="O330" s="180"/>
      <c r="P330" s="163"/>
      <c r="Q330" s="163"/>
      <c r="R330" s="163"/>
      <c r="S330" s="163"/>
      <c r="T330" s="163"/>
      <c r="U330" s="163"/>
      <c r="V330" s="123"/>
      <c r="W330" s="124"/>
      <c r="X330" s="125"/>
      <c r="Y330" s="126"/>
      <c r="Z330" s="213"/>
      <c r="BP330" s="166"/>
      <c r="BQ330" s="174"/>
    </row>
    <row r="331" spans="1:69" s="122" customFormat="1" ht="67.5" x14ac:dyDescent="0.25">
      <c r="A331" s="242" t="s">
        <v>652</v>
      </c>
      <c r="B331" s="243" t="s">
        <v>1701</v>
      </c>
      <c r="C331" s="368" t="s">
        <v>2237</v>
      </c>
      <c r="D331" s="368"/>
      <c r="E331" s="368"/>
      <c r="F331" s="244" t="s">
        <v>437</v>
      </c>
      <c r="G331" s="319">
        <v>300</v>
      </c>
      <c r="H331" s="171">
        <v>8588.49</v>
      </c>
      <c r="I331" s="171"/>
      <c r="J331" s="171">
        <v>8588.49</v>
      </c>
      <c r="K331" s="172" t="s">
        <v>42</v>
      </c>
      <c r="L331" s="171">
        <v>22055242</v>
      </c>
      <c r="M331" s="171"/>
      <c r="N331" s="173"/>
      <c r="O331" s="171">
        <v>22055242</v>
      </c>
      <c r="P331" s="163">
        <v>1.052</v>
      </c>
      <c r="Q331" s="163">
        <v>1.0209999999999999</v>
      </c>
      <c r="R331" s="163">
        <v>1.0349999999999999</v>
      </c>
      <c r="S331" s="163">
        <v>1.0249999999999999</v>
      </c>
      <c r="T331" s="163">
        <v>1.02</v>
      </c>
      <c r="U331" s="163">
        <v>1.03</v>
      </c>
      <c r="V331" s="248">
        <f t="shared" si="16"/>
        <v>26403100.023967415</v>
      </c>
      <c r="W331" s="249">
        <v>1.2</v>
      </c>
      <c r="X331" s="250">
        <f t="shared" si="17"/>
        <v>31683720.028760895</v>
      </c>
      <c r="Y331" s="251">
        <f t="shared" si="18"/>
        <v>105612.40009586966</v>
      </c>
      <c r="Z331" s="213"/>
      <c r="BP331" s="166"/>
      <c r="BQ331" s="174" t="s">
        <v>2237</v>
      </c>
    </row>
    <row r="332" spans="1:69" s="122" customFormat="1" ht="18.75" hidden="1" x14ac:dyDescent="0.25">
      <c r="A332" s="175"/>
      <c r="B332" s="176"/>
      <c r="C332" s="177" t="s">
        <v>2238</v>
      </c>
      <c r="D332" s="178"/>
      <c r="E332" s="178"/>
      <c r="F332" s="179"/>
      <c r="G332" s="307"/>
      <c r="H332" s="178"/>
      <c r="I332" s="178"/>
      <c r="J332" s="178"/>
      <c r="K332" s="178"/>
      <c r="L332" s="178"/>
      <c r="M332" s="178"/>
      <c r="N332" s="178"/>
      <c r="O332" s="180"/>
      <c r="P332" s="163"/>
      <c r="Q332" s="163"/>
      <c r="R332" s="163"/>
      <c r="S332" s="163"/>
      <c r="T332" s="163"/>
      <c r="U332" s="163"/>
      <c r="V332" s="123"/>
      <c r="W332" s="124"/>
      <c r="X332" s="125"/>
      <c r="Y332" s="126"/>
      <c r="Z332" s="213"/>
      <c r="BP332" s="166"/>
      <c r="BQ332" s="174"/>
    </row>
    <row r="333" spans="1:69" s="122" customFormat="1" ht="67.5" x14ac:dyDescent="0.25">
      <c r="A333" s="242" t="s">
        <v>660</v>
      </c>
      <c r="B333" s="243" t="s">
        <v>1701</v>
      </c>
      <c r="C333" s="368" t="s">
        <v>2239</v>
      </c>
      <c r="D333" s="368"/>
      <c r="E333" s="368"/>
      <c r="F333" s="244" t="s">
        <v>437</v>
      </c>
      <c r="G333" s="319">
        <v>23</v>
      </c>
      <c r="H333" s="171">
        <v>4240.3900000000003</v>
      </c>
      <c r="I333" s="171"/>
      <c r="J333" s="171">
        <v>4240.3900000000003</v>
      </c>
      <c r="K333" s="172" t="s">
        <v>42</v>
      </c>
      <c r="L333" s="171">
        <v>834848</v>
      </c>
      <c r="M333" s="171"/>
      <c r="N333" s="173"/>
      <c r="O333" s="171">
        <v>834848</v>
      </c>
      <c r="P333" s="163">
        <v>1.052</v>
      </c>
      <c r="Q333" s="163">
        <v>1.0209999999999999</v>
      </c>
      <c r="R333" s="163">
        <v>1.0349999999999999</v>
      </c>
      <c r="S333" s="163">
        <v>1.0249999999999999</v>
      </c>
      <c r="T333" s="163">
        <v>1.02</v>
      </c>
      <c r="U333" s="163">
        <v>1.03</v>
      </c>
      <c r="V333" s="248">
        <f t="shared" si="16"/>
        <v>999425.68069800118</v>
      </c>
      <c r="W333" s="249">
        <v>1.2</v>
      </c>
      <c r="X333" s="250">
        <f t="shared" si="17"/>
        <v>1199310.8168376014</v>
      </c>
      <c r="Y333" s="251">
        <f t="shared" si="18"/>
        <v>52143.948558156582</v>
      </c>
      <c r="Z333" s="213"/>
      <c r="BP333" s="166"/>
      <c r="BQ333" s="174" t="s">
        <v>2239</v>
      </c>
    </row>
    <row r="334" spans="1:69" s="122" customFormat="1" ht="18.75" hidden="1" x14ac:dyDescent="0.25">
      <c r="A334" s="175"/>
      <c r="B334" s="176"/>
      <c r="C334" s="177" t="s">
        <v>1854</v>
      </c>
      <c r="D334" s="178"/>
      <c r="E334" s="178"/>
      <c r="F334" s="179"/>
      <c r="G334" s="307"/>
      <c r="H334" s="178"/>
      <c r="I334" s="178"/>
      <c r="J334" s="178"/>
      <c r="K334" s="178"/>
      <c r="L334" s="178"/>
      <c r="M334" s="178"/>
      <c r="N334" s="178"/>
      <c r="O334" s="180"/>
      <c r="P334" s="163"/>
      <c r="Q334" s="163"/>
      <c r="R334" s="163"/>
      <c r="S334" s="163"/>
      <c r="T334" s="163"/>
      <c r="U334" s="163"/>
      <c r="V334" s="123"/>
      <c r="W334" s="124"/>
      <c r="X334" s="125"/>
      <c r="Y334" s="126"/>
      <c r="Z334" s="213"/>
      <c r="BP334" s="166"/>
      <c r="BQ334" s="174"/>
    </row>
    <row r="335" spans="1:69" s="122" customFormat="1" ht="67.5" x14ac:dyDescent="0.25">
      <c r="A335" s="242" t="s">
        <v>662</v>
      </c>
      <c r="B335" s="243" t="s">
        <v>1833</v>
      </c>
      <c r="C335" s="368" t="s">
        <v>2240</v>
      </c>
      <c r="D335" s="368"/>
      <c r="E335" s="368"/>
      <c r="F335" s="244" t="s">
        <v>437</v>
      </c>
      <c r="G335" s="319">
        <v>2</v>
      </c>
      <c r="H335" s="171">
        <v>1170.25</v>
      </c>
      <c r="I335" s="171"/>
      <c r="J335" s="171">
        <v>1170.25</v>
      </c>
      <c r="K335" s="172" t="s">
        <v>42</v>
      </c>
      <c r="L335" s="171">
        <v>20035</v>
      </c>
      <c r="M335" s="171"/>
      <c r="N335" s="173"/>
      <c r="O335" s="171">
        <v>20035</v>
      </c>
      <c r="P335" s="163">
        <v>1.052</v>
      </c>
      <c r="Q335" s="163">
        <v>1.0209999999999999</v>
      </c>
      <c r="R335" s="163">
        <v>1.0349999999999999</v>
      </c>
      <c r="S335" s="163">
        <v>1.0249999999999999</v>
      </c>
      <c r="T335" s="163">
        <v>1.02</v>
      </c>
      <c r="U335" s="163">
        <v>1.03</v>
      </c>
      <c r="V335" s="248">
        <f t="shared" si="16"/>
        <v>23984.597810361232</v>
      </c>
      <c r="W335" s="249">
        <v>1.2</v>
      </c>
      <c r="X335" s="250">
        <f t="shared" si="17"/>
        <v>28781.517372433478</v>
      </c>
      <c r="Y335" s="251">
        <f t="shared" si="18"/>
        <v>14390.758686216739</v>
      </c>
      <c r="Z335" s="213"/>
      <c r="BP335" s="166"/>
      <c r="BQ335" s="174" t="s">
        <v>2240</v>
      </c>
    </row>
    <row r="336" spans="1:69" s="122" customFormat="1" ht="67.5" x14ac:dyDescent="0.25">
      <c r="A336" s="242" t="s">
        <v>669</v>
      </c>
      <c r="B336" s="243" t="s">
        <v>1833</v>
      </c>
      <c r="C336" s="368" t="s">
        <v>2241</v>
      </c>
      <c r="D336" s="368"/>
      <c r="E336" s="368"/>
      <c r="F336" s="244" t="s">
        <v>437</v>
      </c>
      <c r="G336" s="319">
        <v>14</v>
      </c>
      <c r="H336" s="171">
        <v>1821.18</v>
      </c>
      <c r="I336" s="171"/>
      <c r="J336" s="171">
        <v>1821.18</v>
      </c>
      <c r="K336" s="172" t="s">
        <v>42</v>
      </c>
      <c r="L336" s="171">
        <v>218250</v>
      </c>
      <c r="M336" s="171"/>
      <c r="N336" s="173"/>
      <c r="O336" s="171">
        <v>218250</v>
      </c>
      <c r="P336" s="163">
        <v>1.052</v>
      </c>
      <c r="Q336" s="163">
        <v>1.0209999999999999</v>
      </c>
      <c r="R336" s="163">
        <v>1.0349999999999999</v>
      </c>
      <c r="S336" s="163">
        <v>1.0249999999999999</v>
      </c>
      <c r="T336" s="163">
        <v>1.02</v>
      </c>
      <c r="U336" s="163">
        <v>1.03</v>
      </c>
      <c r="V336" s="248">
        <f t="shared" si="16"/>
        <v>261274.69289300416</v>
      </c>
      <c r="W336" s="249">
        <v>1.2</v>
      </c>
      <c r="X336" s="250">
        <f t="shared" si="17"/>
        <v>313529.63147160498</v>
      </c>
      <c r="Y336" s="251">
        <f t="shared" si="18"/>
        <v>22394.973676543214</v>
      </c>
      <c r="Z336" s="213"/>
      <c r="BP336" s="166"/>
      <c r="BQ336" s="174" t="s">
        <v>2241</v>
      </c>
    </row>
    <row r="337" spans="1:69" s="122" customFormat="1" ht="67.5" x14ac:dyDescent="0.25">
      <c r="A337" s="242" t="s">
        <v>671</v>
      </c>
      <c r="B337" s="243" t="s">
        <v>1833</v>
      </c>
      <c r="C337" s="368" t="s">
        <v>2242</v>
      </c>
      <c r="D337" s="368"/>
      <c r="E337" s="368"/>
      <c r="F337" s="244" t="s">
        <v>437</v>
      </c>
      <c r="G337" s="319">
        <v>2</v>
      </c>
      <c r="H337" s="171">
        <v>2130.7199999999998</v>
      </c>
      <c r="I337" s="171"/>
      <c r="J337" s="171">
        <v>2130.7199999999998</v>
      </c>
      <c r="K337" s="172" t="s">
        <v>42</v>
      </c>
      <c r="L337" s="171">
        <v>36478</v>
      </c>
      <c r="M337" s="171"/>
      <c r="N337" s="173"/>
      <c r="O337" s="171">
        <v>36478</v>
      </c>
      <c r="P337" s="163">
        <v>1.052</v>
      </c>
      <c r="Q337" s="163">
        <v>1.0209999999999999</v>
      </c>
      <c r="R337" s="163">
        <v>1.0349999999999999</v>
      </c>
      <c r="S337" s="163">
        <v>1.0249999999999999</v>
      </c>
      <c r="T337" s="163">
        <v>1.02</v>
      </c>
      <c r="U337" s="163">
        <v>1.03</v>
      </c>
      <c r="V337" s="248">
        <f t="shared" si="16"/>
        <v>43669.087043990861</v>
      </c>
      <c r="W337" s="249">
        <v>1.2</v>
      </c>
      <c r="X337" s="250">
        <f t="shared" si="17"/>
        <v>52402.904452789029</v>
      </c>
      <c r="Y337" s="251">
        <f t="shared" si="18"/>
        <v>26201.452226394515</v>
      </c>
      <c r="Z337" s="213"/>
      <c r="BP337" s="166"/>
      <c r="BQ337" s="174" t="s">
        <v>2242</v>
      </c>
    </row>
    <row r="338" spans="1:69" s="122" customFormat="1" ht="67.5" x14ac:dyDescent="0.25">
      <c r="A338" s="242" t="s">
        <v>674</v>
      </c>
      <c r="B338" s="243" t="s">
        <v>1833</v>
      </c>
      <c r="C338" s="368" t="s">
        <v>2243</v>
      </c>
      <c r="D338" s="368"/>
      <c r="E338" s="368"/>
      <c r="F338" s="244" t="s">
        <v>437</v>
      </c>
      <c r="G338" s="319">
        <v>3</v>
      </c>
      <c r="H338" s="171">
        <v>2746.62</v>
      </c>
      <c r="I338" s="171"/>
      <c r="J338" s="171">
        <v>2746.62</v>
      </c>
      <c r="K338" s="172" t="s">
        <v>42</v>
      </c>
      <c r="L338" s="171">
        <v>70533</v>
      </c>
      <c r="M338" s="171"/>
      <c r="N338" s="173"/>
      <c r="O338" s="171">
        <v>70533</v>
      </c>
      <c r="P338" s="163">
        <v>1.052</v>
      </c>
      <c r="Q338" s="163">
        <v>1.0209999999999999</v>
      </c>
      <c r="R338" s="163">
        <v>1.0349999999999999</v>
      </c>
      <c r="S338" s="163">
        <v>1.0249999999999999</v>
      </c>
      <c r="T338" s="163">
        <v>1.02</v>
      </c>
      <c r="U338" s="163">
        <v>1.03</v>
      </c>
      <c r="V338" s="248">
        <f t="shared" si="16"/>
        <v>84437.516214535004</v>
      </c>
      <c r="W338" s="249">
        <v>1.2</v>
      </c>
      <c r="X338" s="250">
        <f t="shared" si="17"/>
        <v>101325.019457442</v>
      </c>
      <c r="Y338" s="251">
        <f t="shared" si="18"/>
        <v>33775.006485814003</v>
      </c>
      <c r="Z338" s="213"/>
      <c r="BP338" s="166"/>
      <c r="BQ338" s="174" t="s">
        <v>2243</v>
      </c>
    </row>
    <row r="339" spans="1:69" s="122" customFormat="1" ht="67.5" x14ac:dyDescent="0.25">
      <c r="A339" s="242" t="s">
        <v>683</v>
      </c>
      <c r="B339" s="243" t="s">
        <v>1701</v>
      </c>
      <c r="C339" s="368" t="s">
        <v>2244</v>
      </c>
      <c r="D339" s="368"/>
      <c r="E339" s="368"/>
      <c r="F339" s="244" t="s">
        <v>437</v>
      </c>
      <c r="G339" s="319">
        <v>2</v>
      </c>
      <c r="H339" s="171">
        <v>4115.3</v>
      </c>
      <c r="I339" s="171"/>
      <c r="J339" s="171">
        <v>4115.3</v>
      </c>
      <c r="K339" s="172" t="s">
        <v>42</v>
      </c>
      <c r="L339" s="171">
        <v>70454</v>
      </c>
      <c r="M339" s="171"/>
      <c r="N339" s="173"/>
      <c r="O339" s="171">
        <v>70454</v>
      </c>
      <c r="P339" s="163">
        <v>1.052</v>
      </c>
      <c r="Q339" s="163">
        <v>1.0209999999999999</v>
      </c>
      <c r="R339" s="163">
        <v>1.0349999999999999</v>
      </c>
      <c r="S339" s="163">
        <v>1.0249999999999999</v>
      </c>
      <c r="T339" s="163">
        <v>1.02</v>
      </c>
      <c r="U339" s="163">
        <v>1.03</v>
      </c>
      <c r="V339" s="248">
        <f t="shared" si="16"/>
        <v>84342.942557084607</v>
      </c>
      <c r="W339" s="249">
        <v>1.2</v>
      </c>
      <c r="X339" s="250">
        <f t="shared" si="17"/>
        <v>101211.53106850153</v>
      </c>
      <c r="Y339" s="251">
        <f t="shared" si="18"/>
        <v>50605.765534250764</v>
      </c>
      <c r="Z339" s="213"/>
      <c r="BP339" s="166"/>
      <c r="BQ339" s="174" t="s">
        <v>2244</v>
      </c>
    </row>
    <row r="340" spans="1:69" s="122" customFormat="1" ht="67.5" x14ac:dyDescent="0.25">
      <c r="A340" s="242" t="s">
        <v>685</v>
      </c>
      <c r="B340" s="243" t="s">
        <v>1701</v>
      </c>
      <c r="C340" s="368" t="s">
        <v>2245</v>
      </c>
      <c r="D340" s="368"/>
      <c r="E340" s="368"/>
      <c r="F340" s="244" t="s">
        <v>437</v>
      </c>
      <c r="G340" s="319">
        <v>1</v>
      </c>
      <c r="H340" s="171">
        <v>4747.92</v>
      </c>
      <c r="I340" s="171"/>
      <c r="J340" s="171">
        <v>4747.92</v>
      </c>
      <c r="K340" s="172" t="s">
        <v>42</v>
      </c>
      <c r="L340" s="171">
        <v>40642</v>
      </c>
      <c r="M340" s="171"/>
      <c r="N340" s="173"/>
      <c r="O340" s="171">
        <v>40642</v>
      </c>
      <c r="P340" s="163">
        <v>1.052</v>
      </c>
      <c r="Q340" s="163">
        <v>1.0209999999999999</v>
      </c>
      <c r="R340" s="163">
        <v>1.0349999999999999</v>
      </c>
      <c r="S340" s="163">
        <v>1.0249999999999999</v>
      </c>
      <c r="T340" s="163">
        <v>1.02</v>
      </c>
      <c r="U340" s="163">
        <v>1.03</v>
      </c>
      <c r="V340" s="248">
        <f t="shared" si="16"/>
        <v>48653.956786059462</v>
      </c>
      <c r="W340" s="249">
        <v>1.2</v>
      </c>
      <c r="X340" s="250">
        <f t="shared" si="17"/>
        <v>58384.748143271354</v>
      </c>
      <c r="Y340" s="251">
        <f t="shared" si="18"/>
        <v>58384.748143271354</v>
      </c>
      <c r="Z340" s="213"/>
      <c r="BP340" s="166"/>
      <c r="BQ340" s="174" t="s">
        <v>2245</v>
      </c>
    </row>
    <row r="341" spans="1:69" s="122" customFormat="1" ht="67.5" x14ac:dyDescent="0.25">
      <c r="A341" s="242" t="s">
        <v>688</v>
      </c>
      <c r="B341" s="243" t="s">
        <v>1701</v>
      </c>
      <c r="C341" s="368" t="s">
        <v>2246</v>
      </c>
      <c r="D341" s="368"/>
      <c r="E341" s="368"/>
      <c r="F341" s="244" t="s">
        <v>437</v>
      </c>
      <c r="G341" s="319">
        <v>5</v>
      </c>
      <c r="H341" s="171">
        <v>5849.63</v>
      </c>
      <c r="I341" s="171"/>
      <c r="J341" s="171">
        <v>5849.63</v>
      </c>
      <c r="K341" s="172" t="s">
        <v>42</v>
      </c>
      <c r="L341" s="171">
        <v>250364</v>
      </c>
      <c r="M341" s="171"/>
      <c r="N341" s="173"/>
      <c r="O341" s="171">
        <v>250364</v>
      </c>
      <c r="P341" s="163">
        <v>1.052</v>
      </c>
      <c r="Q341" s="163">
        <v>1.0209999999999999</v>
      </c>
      <c r="R341" s="163">
        <v>1.0349999999999999</v>
      </c>
      <c r="S341" s="163">
        <v>1.0249999999999999</v>
      </c>
      <c r="T341" s="163">
        <v>1.02</v>
      </c>
      <c r="U341" s="163">
        <v>1.03</v>
      </c>
      <c r="V341" s="248">
        <f t="shared" si="16"/>
        <v>299719.48321403941</v>
      </c>
      <c r="W341" s="249">
        <v>1.2</v>
      </c>
      <c r="X341" s="250">
        <f t="shared" si="17"/>
        <v>359663.37985684728</v>
      </c>
      <c r="Y341" s="251">
        <f t="shared" si="18"/>
        <v>71932.675971369463</v>
      </c>
      <c r="Z341" s="213"/>
      <c r="BP341" s="166"/>
      <c r="BQ341" s="174" t="s">
        <v>2246</v>
      </c>
    </row>
    <row r="342" spans="1:69" s="122" customFormat="1" ht="67.5" x14ac:dyDescent="0.25">
      <c r="A342" s="242" t="s">
        <v>690</v>
      </c>
      <c r="B342" s="243" t="s">
        <v>1701</v>
      </c>
      <c r="C342" s="368" t="s">
        <v>2182</v>
      </c>
      <c r="D342" s="368"/>
      <c r="E342" s="368"/>
      <c r="F342" s="244" t="s">
        <v>437</v>
      </c>
      <c r="G342" s="319">
        <v>908</v>
      </c>
      <c r="H342" s="171">
        <v>415.9</v>
      </c>
      <c r="I342" s="171"/>
      <c r="J342" s="171">
        <v>415.9</v>
      </c>
      <c r="K342" s="172" t="s">
        <v>42</v>
      </c>
      <c r="L342" s="171">
        <v>3232574</v>
      </c>
      <c r="M342" s="171"/>
      <c r="N342" s="173"/>
      <c r="O342" s="171">
        <v>3232574</v>
      </c>
      <c r="P342" s="163">
        <v>1.052</v>
      </c>
      <c r="Q342" s="163">
        <v>1.0209999999999999</v>
      </c>
      <c r="R342" s="163">
        <v>1.0349999999999999</v>
      </c>
      <c r="S342" s="163">
        <v>1.0249999999999999</v>
      </c>
      <c r="T342" s="163">
        <v>1.02</v>
      </c>
      <c r="U342" s="163">
        <v>1.03</v>
      </c>
      <c r="V342" s="248">
        <f t="shared" si="16"/>
        <v>3869827.1665700348</v>
      </c>
      <c r="W342" s="249">
        <v>1.2</v>
      </c>
      <c r="X342" s="250">
        <f t="shared" si="17"/>
        <v>4643792.5998840416</v>
      </c>
      <c r="Y342" s="251">
        <f t="shared" si="18"/>
        <v>5114.3090307092971</v>
      </c>
      <c r="Z342" s="213"/>
      <c r="BP342" s="166"/>
      <c r="BQ342" s="174" t="s">
        <v>2182</v>
      </c>
    </row>
    <row r="343" spans="1:69" s="122" customFormat="1" ht="67.5" x14ac:dyDescent="0.25">
      <c r="A343" s="242" t="s">
        <v>695</v>
      </c>
      <c r="B343" s="243" t="s">
        <v>1701</v>
      </c>
      <c r="C343" s="368" t="s">
        <v>2183</v>
      </c>
      <c r="D343" s="368"/>
      <c r="E343" s="368"/>
      <c r="F343" s="244" t="s">
        <v>437</v>
      </c>
      <c r="G343" s="319">
        <v>524</v>
      </c>
      <c r="H343" s="171">
        <v>131.83000000000001</v>
      </c>
      <c r="I343" s="171"/>
      <c r="J343" s="171">
        <v>131.83000000000001</v>
      </c>
      <c r="K343" s="172" t="s">
        <v>42</v>
      </c>
      <c r="L343" s="171">
        <v>591316</v>
      </c>
      <c r="M343" s="171"/>
      <c r="N343" s="173"/>
      <c r="O343" s="171">
        <v>591316</v>
      </c>
      <c r="P343" s="163">
        <v>1.052</v>
      </c>
      <c r="Q343" s="163">
        <v>1.0209999999999999</v>
      </c>
      <c r="R343" s="163">
        <v>1.0349999999999999</v>
      </c>
      <c r="S343" s="163">
        <v>1.0249999999999999</v>
      </c>
      <c r="T343" s="163">
        <v>1.02</v>
      </c>
      <c r="U343" s="163">
        <v>1.03</v>
      </c>
      <c r="V343" s="248">
        <f t="shared" si="16"/>
        <v>707885.02315106383</v>
      </c>
      <c r="W343" s="249">
        <v>1.2</v>
      </c>
      <c r="X343" s="250">
        <f t="shared" si="17"/>
        <v>849462.02778127661</v>
      </c>
      <c r="Y343" s="251">
        <f t="shared" si="18"/>
        <v>1621.1107400406042</v>
      </c>
      <c r="Z343" s="213"/>
      <c r="BP343" s="166"/>
      <c r="BQ343" s="174" t="s">
        <v>2183</v>
      </c>
    </row>
    <row r="344" spans="1:69" s="122" customFormat="1" ht="67.5" hidden="1" x14ac:dyDescent="0.25">
      <c r="A344" s="167" t="s">
        <v>698</v>
      </c>
      <c r="B344" s="168" t="s">
        <v>534</v>
      </c>
      <c r="C344" s="370" t="s">
        <v>535</v>
      </c>
      <c r="D344" s="370"/>
      <c r="E344" s="370"/>
      <c r="F344" s="169" t="s">
        <v>174</v>
      </c>
      <c r="G344" s="308">
        <v>7.16</v>
      </c>
      <c r="H344" s="171" t="s">
        <v>536</v>
      </c>
      <c r="I344" s="171" t="s">
        <v>58</v>
      </c>
      <c r="J344" s="171">
        <v>2.4700000000000002</v>
      </c>
      <c r="K344" s="172" t="s">
        <v>42</v>
      </c>
      <c r="L344" s="171">
        <v>7035</v>
      </c>
      <c r="M344" s="171">
        <v>6632</v>
      </c>
      <c r="N344" s="173" t="s">
        <v>2247</v>
      </c>
      <c r="O344" s="171">
        <v>151</v>
      </c>
      <c r="P344" s="163">
        <v>1.052</v>
      </c>
      <c r="Q344" s="163">
        <v>1.0209999999999999</v>
      </c>
      <c r="R344" s="163">
        <v>1.0349999999999999</v>
      </c>
      <c r="S344" s="163">
        <v>1.0249999999999999</v>
      </c>
      <c r="T344" s="163">
        <v>1.02</v>
      </c>
      <c r="U344" s="163">
        <v>1.03</v>
      </c>
      <c r="V344" s="123">
        <f t="shared" si="16"/>
        <v>180.76737056973025</v>
      </c>
      <c r="W344" s="124">
        <v>1.2</v>
      </c>
      <c r="X344" s="125">
        <f t="shared" si="17"/>
        <v>216.92084468367628</v>
      </c>
      <c r="Y344" s="126">
        <f t="shared" si="18"/>
        <v>30.296207358055344</v>
      </c>
      <c r="Z344" s="213"/>
      <c r="BP344" s="166"/>
      <c r="BQ344" s="174" t="s">
        <v>535</v>
      </c>
    </row>
    <row r="345" spans="1:69" s="122" customFormat="1" ht="18.75" hidden="1" x14ac:dyDescent="0.25">
      <c r="A345" s="175"/>
      <c r="B345" s="176"/>
      <c r="C345" s="177" t="s">
        <v>2248</v>
      </c>
      <c r="D345" s="178"/>
      <c r="E345" s="178"/>
      <c r="F345" s="179"/>
      <c r="G345" s="307"/>
      <c r="H345" s="178"/>
      <c r="I345" s="178"/>
      <c r="J345" s="178"/>
      <c r="K345" s="178"/>
      <c r="L345" s="178"/>
      <c r="M345" s="178"/>
      <c r="N345" s="178"/>
      <c r="O345" s="180"/>
      <c r="P345" s="163"/>
      <c r="Q345" s="163"/>
      <c r="R345" s="163"/>
      <c r="S345" s="163"/>
      <c r="T345" s="163"/>
      <c r="U345" s="163"/>
      <c r="V345" s="123"/>
      <c r="W345" s="124"/>
      <c r="X345" s="125"/>
      <c r="Y345" s="126"/>
      <c r="Z345" s="213"/>
      <c r="BP345" s="166"/>
      <c r="BQ345" s="174"/>
    </row>
    <row r="346" spans="1:69" s="122" customFormat="1" ht="18.75" hidden="1" x14ac:dyDescent="0.25">
      <c r="A346" s="181"/>
      <c r="B346" s="182"/>
      <c r="C346" s="182"/>
      <c r="D346" s="182"/>
      <c r="E346" s="183" t="s">
        <v>2249</v>
      </c>
      <c r="F346" s="184"/>
      <c r="G346" s="305"/>
      <c r="H346" s="186"/>
      <c r="I346" s="140"/>
      <c r="J346" s="140"/>
      <c r="K346" s="140"/>
      <c r="L346" s="187">
        <v>6478</v>
      </c>
      <c r="M346" s="188"/>
      <c r="N346" s="188"/>
      <c r="O346" s="189"/>
      <c r="P346" s="163"/>
      <c r="Q346" s="163"/>
      <c r="R346" s="163"/>
      <c r="S346" s="163"/>
      <c r="T346" s="163"/>
      <c r="U346" s="163"/>
      <c r="V346" s="123"/>
      <c r="W346" s="124"/>
      <c r="X346" s="125"/>
      <c r="Y346" s="126"/>
      <c r="Z346" s="213"/>
      <c r="BP346" s="166"/>
      <c r="BQ346" s="174"/>
    </row>
    <row r="347" spans="1:69" s="122" customFormat="1" ht="18.75" hidden="1" x14ac:dyDescent="0.25">
      <c r="A347" s="181"/>
      <c r="B347" s="182"/>
      <c r="C347" s="182"/>
      <c r="D347" s="182"/>
      <c r="E347" s="183" t="s">
        <v>2250</v>
      </c>
      <c r="F347" s="184"/>
      <c r="G347" s="305"/>
      <c r="H347" s="186"/>
      <c r="I347" s="140"/>
      <c r="J347" s="140"/>
      <c r="K347" s="140"/>
      <c r="L347" s="187">
        <v>3406</v>
      </c>
      <c r="M347" s="188"/>
      <c r="N347" s="188"/>
      <c r="O347" s="189"/>
      <c r="P347" s="163"/>
      <c r="Q347" s="163"/>
      <c r="R347" s="163"/>
      <c r="S347" s="163"/>
      <c r="T347" s="163"/>
      <c r="U347" s="163"/>
      <c r="V347" s="123"/>
      <c r="W347" s="124"/>
      <c r="X347" s="125"/>
      <c r="Y347" s="126"/>
      <c r="Z347" s="213"/>
      <c r="BP347" s="166"/>
      <c r="BQ347" s="174"/>
    </row>
    <row r="348" spans="1:69" s="122" customFormat="1" ht="18.75" hidden="1" x14ac:dyDescent="0.25">
      <c r="A348" s="181"/>
      <c r="B348" s="182"/>
      <c r="C348" s="182"/>
      <c r="D348" s="182"/>
      <c r="E348" s="183" t="s">
        <v>47</v>
      </c>
      <c r="F348" s="184"/>
      <c r="G348" s="305"/>
      <c r="H348" s="186"/>
      <c r="I348" s="140"/>
      <c r="J348" s="140"/>
      <c r="K348" s="140"/>
      <c r="L348" s="187">
        <v>16919</v>
      </c>
      <c r="M348" s="188"/>
      <c r="N348" s="188"/>
      <c r="O348" s="189"/>
      <c r="P348" s="163"/>
      <c r="Q348" s="163"/>
      <c r="R348" s="163"/>
      <c r="S348" s="163"/>
      <c r="T348" s="163"/>
      <c r="U348" s="163"/>
      <c r="V348" s="123"/>
      <c r="W348" s="124"/>
      <c r="X348" s="125"/>
      <c r="Y348" s="126"/>
      <c r="Z348" s="213"/>
      <c r="BP348" s="166"/>
      <c r="BQ348" s="174"/>
    </row>
    <row r="349" spans="1:69" s="122" customFormat="1" ht="67.5" x14ac:dyDescent="0.25">
      <c r="A349" s="242" t="s">
        <v>700</v>
      </c>
      <c r="B349" s="243" t="s">
        <v>1715</v>
      </c>
      <c r="C349" s="368" t="s">
        <v>2251</v>
      </c>
      <c r="D349" s="368"/>
      <c r="E349" s="368"/>
      <c r="F349" s="244" t="s">
        <v>437</v>
      </c>
      <c r="G349" s="319">
        <v>30</v>
      </c>
      <c r="H349" s="171">
        <v>865.94</v>
      </c>
      <c r="I349" s="171"/>
      <c r="J349" s="171">
        <v>865.94</v>
      </c>
      <c r="K349" s="172" t="s">
        <v>42</v>
      </c>
      <c r="L349" s="171">
        <v>222373</v>
      </c>
      <c r="M349" s="171"/>
      <c r="N349" s="173"/>
      <c r="O349" s="171">
        <v>222373</v>
      </c>
      <c r="P349" s="163">
        <v>1.052</v>
      </c>
      <c r="Q349" s="163">
        <v>1.0209999999999999</v>
      </c>
      <c r="R349" s="163">
        <v>1.0349999999999999</v>
      </c>
      <c r="S349" s="163">
        <v>1.0249999999999999</v>
      </c>
      <c r="T349" s="163">
        <v>1.02</v>
      </c>
      <c r="U349" s="163">
        <v>1.03</v>
      </c>
      <c r="V349" s="248">
        <f t="shared" si="16"/>
        <v>266210.48010399094</v>
      </c>
      <c r="W349" s="249">
        <v>1.2</v>
      </c>
      <c r="X349" s="250">
        <f t="shared" si="17"/>
        <v>319452.57612478914</v>
      </c>
      <c r="Y349" s="251">
        <f t="shared" si="18"/>
        <v>10648.419204159638</v>
      </c>
      <c r="Z349" s="213"/>
      <c r="BP349" s="166"/>
      <c r="BQ349" s="174" t="s">
        <v>2251</v>
      </c>
    </row>
    <row r="350" spans="1:69" s="122" customFormat="1" ht="67.5" x14ac:dyDescent="0.25">
      <c r="A350" s="242" t="s">
        <v>702</v>
      </c>
      <c r="B350" s="243" t="s">
        <v>1715</v>
      </c>
      <c r="C350" s="368" t="s">
        <v>2252</v>
      </c>
      <c r="D350" s="368"/>
      <c r="E350" s="368"/>
      <c r="F350" s="244" t="s">
        <v>437</v>
      </c>
      <c r="G350" s="319">
        <v>50</v>
      </c>
      <c r="H350" s="171">
        <v>781.62</v>
      </c>
      <c r="I350" s="171"/>
      <c r="J350" s="171">
        <v>781.62</v>
      </c>
      <c r="K350" s="172" t="s">
        <v>42</v>
      </c>
      <c r="L350" s="171">
        <v>334533</v>
      </c>
      <c r="M350" s="171"/>
      <c r="N350" s="173"/>
      <c r="O350" s="171">
        <v>334533</v>
      </c>
      <c r="P350" s="163">
        <v>1.052</v>
      </c>
      <c r="Q350" s="163">
        <v>1.0209999999999999</v>
      </c>
      <c r="R350" s="163">
        <v>1.0349999999999999</v>
      </c>
      <c r="S350" s="163">
        <v>1.0249999999999999</v>
      </c>
      <c r="T350" s="163">
        <v>1.02</v>
      </c>
      <c r="U350" s="163">
        <v>1.03</v>
      </c>
      <c r="V350" s="248">
        <f t="shared" si="16"/>
        <v>400481.13098545413</v>
      </c>
      <c r="W350" s="249">
        <v>1.2</v>
      </c>
      <c r="X350" s="250">
        <f t="shared" si="17"/>
        <v>480577.35718254495</v>
      </c>
      <c r="Y350" s="251">
        <f t="shared" si="18"/>
        <v>9611.5471436508997</v>
      </c>
      <c r="Z350" s="213"/>
      <c r="BP350" s="166"/>
      <c r="BQ350" s="174" t="s">
        <v>2252</v>
      </c>
    </row>
    <row r="351" spans="1:69" s="122" customFormat="1" ht="67.5" x14ac:dyDescent="0.25">
      <c r="A351" s="242" t="s">
        <v>705</v>
      </c>
      <c r="B351" s="243" t="s">
        <v>1715</v>
      </c>
      <c r="C351" s="368" t="s">
        <v>2253</v>
      </c>
      <c r="D351" s="368"/>
      <c r="E351" s="368"/>
      <c r="F351" s="244" t="s">
        <v>437</v>
      </c>
      <c r="G351" s="319">
        <v>70</v>
      </c>
      <c r="H351" s="171">
        <v>372.35</v>
      </c>
      <c r="I351" s="171"/>
      <c r="J351" s="171">
        <v>372.35</v>
      </c>
      <c r="K351" s="172" t="s">
        <v>42</v>
      </c>
      <c r="L351" s="171">
        <v>223112</v>
      </c>
      <c r="M351" s="171"/>
      <c r="N351" s="173"/>
      <c r="O351" s="171">
        <v>223112</v>
      </c>
      <c r="P351" s="163">
        <v>1.052</v>
      </c>
      <c r="Q351" s="163">
        <v>1.0209999999999999</v>
      </c>
      <c r="R351" s="163">
        <v>1.0349999999999999</v>
      </c>
      <c r="S351" s="163">
        <v>1.0249999999999999</v>
      </c>
      <c r="T351" s="163">
        <v>1.02</v>
      </c>
      <c r="U351" s="163">
        <v>1.03</v>
      </c>
      <c r="V351" s="248">
        <f t="shared" si="16"/>
        <v>267095.1627983686</v>
      </c>
      <c r="W351" s="249">
        <v>1.2</v>
      </c>
      <c r="X351" s="250">
        <f t="shared" si="17"/>
        <v>320514.19535804231</v>
      </c>
      <c r="Y351" s="251">
        <f t="shared" si="18"/>
        <v>4578.7742194006041</v>
      </c>
      <c r="Z351" s="213"/>
      <c r="BP351" s="166"/>
      <c r="BQ351" s="174" t="s">
        <v>2253</v>
      </c>
    </row>
    <row r="352" spans="1:69" s="122" customFormat="1" ht="67.5" x14ac:dyDescent="0.25">
      <c r="A352" s="242" t="s">
        <v>707</v>
      </c>
      <c r="B352" s="243" t="s">
        <v>1715</v>
      </c>
      <c r="C352" s="368" t="s">
        <v>2254</v>
      </c>
      <c r="D352" s="368"/>
      <c r="E352" s="368"/>
      <c r="F352" s="244" t="s">
        <v>437</v>
      </c>
      <c r="G352" s="319">
        <v>566</v>
      </c>
      <c r="H352" s="171">
        <v>291.27</v>
      </c>
      <c r="I352" s="171"/>
      <c r="J352" s="171">
        <v>291.27</v>
      </c>
      <c r="K352" s="172" t="s">
        <v>42</v>
      </c>
      <c r="L352" s="171">
        <v>1411192</v>
      </c>
      <c r="M352" s="171"/>
      <c r="N352" s="173"/>
      <c r="O352" s="171">
        <v>1411192</v>
      </c>
      <c r="P352" s="163">
        <v>1.052</v>
      </c>
      <c r="Q352" s="163">
        <v>1.0209999999999999</v>
      </c>
      <c r="R352" s="163">
        <v>1.0349999999999999</v>
      </c>
      <c r="S352" s="163">
        <v>1.0249999999999999</v>
      </c>
      <c r="T352" s="163">
        <v>1.02</v>
      </c>
      <c r="U352" s="163">
        <v>1.03</v>
      </c>
      <c r="V352" s="248">
        <f t="shared" si="16"/>
        <v>1689387.2000598595</v>
      </c>
      <c r="W352" s="249">
        <v>1.2</v>
      </c>
      <c r="X352" s="250">
        <f t="shared" si="17"/>
        <v>2027264.6400718314</v>
      </c>
      <c r="Y352" s="251">
        <f t="shared" si="18"/>
        <v>3581.73964677002</v>
      </c>
      <c r="Z352" s="213"/>
      <c r="BP352" s="166"/>
      <c r="BQ352" s="174" t="s">
        <v>2254</v>
      </c>
    </row>
    <row r="353" spans="1:69" s="122" customFormat="1" ht="67.5" x14ac:dyDescent="0.25">
      <c r="A353" s="242" t="s">
        <v>710</v>
      </c>
      <c r="B353" s="243" t="s">
        <v>1866</v>
      </c>
      <c r="C353" s="368" t="s">
        <v>2255</v>
      </c>
      <c r="D353" s="368"/>
      <c r="E353" s="368"/>
      <c r="F353" s="244" t="s">
        <v>437</v>
      </c>
      <c r="G353" s="319">
        <v>12</v>
      </c>
      <c r="H353" s="171">
        <v>1341.71</v>
      </c>
      <c r="I353" s="171"/>
      <c r="J353" s="171">
        <v>1341.71</v>
      </c>
      <c r="K353" s="172" t="s">
        <v>42</v>
      </c>
      <c r="L353" s="171">
        <v>137820</v>
      </c>
      <c r="M353" s="171"/>
      <c r="N353" s="173"/>
      <c r="O353" s="171">
        <v>137820</v>
      </c>
      <c r="P353" s="163">
        <v>1.052</v>
      </c>
      <c r="Q353" s="163">
        <v>1.0209999999999999</v>
      </c>
      <c r="R353" s="163">
        <v>1.0349999999999999</v>
      </c>
      <c r="S353" s="163">
        <v>1.0249999999999999</v>
      </c>
      <c r="T353" s="163">
        <v>1.02</v>
      </c>
      <c r="U353" s="163">
        <v>1.03</v>
      </c>
      <c r="V353" s="248">
        <f t="shared" si="16"/>
        <v>164989.13252927302</v>
      </c>
      <c r="W353" s="249">
        <v>1.2</v>
      </c>
      <c r="X353" s="250">
        <f t="shared" si="17"/>
        <v>197986.95903512763</v>
      </c>
      <c r="Y353" s="251">
        <f t="shared" si="18"/>
        <v>16498.913252927301</v>
      </c>
      <c r="Z353" s="213"/>
      <c r="BP353" s="166"/>
      <c r="BQ353" s="174" t="s">
        <v>2255</v>
      </c>
    </row>
    <row r="354" spans="1:69" s="122" customFormat="1" ht="67.5" hidden="1" x14ac:dyDescent="0.25">
      <c r="A354" s="167" t="s">
        <v>713</v>
      </c>
      <c r="B354" s="168" t="s">
        <v>1727</v>
      </c>
      <c r="C354" s="370" t="s">
        <v>1728</v>
      </c>
      <c r="D354" s="370"/>
      <c r="E354" s="370"/>
      <c r="F354" s="169" t="s">
        <v>174</v>
      </c>
      <c r="G354" s="309">
        <v>1.8</v>
      </c>
      <c r="H354" s="171" t="s">
        <v>1729</v>
      </c>
      <c r="I354" s="171" t="s">
        <v>421</v>
      </c>
      <c r="J354" s="171">
        <v>67.47</v>
      </c>
      <c r="K354" s="172" t="s">
        <v>42</v>
      </c>
      <c r="L354" s="171">
        <v>23887</v>
      </c>
      <c r="M354" s="171">
        <v>19327</v>
      </c>
      <c r="N354" s="173" t="s">
        <v>2256</v>
      </c>
      <c r="O354" s="171">
        <v>1039</v>
      </c>
      <c r="P354" s="163">
        <v>1.052</v>
      </c>
      <c r="Q354" s="163">
        <v>1.0209999999999999</v>
      </c>
      <c r="R354" s="163">
        <v>1.0349999999999999</v>
      </c>
      <c r="S354" s="163">
        <v>1.0249999999999999</v>
      </c>
      <c r="T354" s="163">
        <v>1.02</v>
      </c>
      <c r="U354" s="163">
        <v>1.03</v>
      </c>
      <c r="V354" s="123">
        <f t="shared" si="16"/>
        <v>1243.8231657082765</v>
      </c>
      <c r="W354" s="124">
        <v>1.2</v>
      </c>
      <c r="X354" s="125">
        <f t="shared" si="17"/>
        <v>1492.5877988499317</v>
      </c>
      <c r="Y354" s="126">
        <f t="shared" si="18"/>
        <v>829.21544380551757</v>
      </c>
      <c r="Z354" s="213"/>
      <c r="BP354" s="166"/>
      <c r="BQ354" s="174" t="s">
        <v>1728</v>
      </c>
    </row>
    <row r="355" spans="1:69" s="122" customFormat="1" ht="18.75" hidden="1" x14ac:dyDescent="0.25">
      <c r="A355" s="175"/>
      <c r="B355" s="176"/>
      <c r="C355" s="177" t="s">
        <v>2257</v>
      </c>
      <c r="D355" s="178"/>
      <c r="E355" s="178"/>
      <c r="F355" s="179"/>
      <c r="G355" s="307"/>
      <c r="H355" s="178"/>
      <c r="I355" s="178"/>
      <c r="J355" s="178"/>
      <c r="K355" s="178"/>
      <c r="L355" s="178"/>
      <c r="M355" s="178"/>
      <c r="N355" s="178"/>
      <c r="O355" s="180"/>
      <c r="P355" s="163"/>
      <c r="Q355" s="163"/>
      <c r="R355" s="163"/>
      <c r="S355" s="163"/>
      <c r="T355" s="163"/>
      <c r="U355" s="163"/>
      <c r="V355" s="123"/>
      <c r="W355" s="124"/>
      <c r="X355" s="125"/>
      <c r="Y355" s="126"/>
      <c r="Z355" s="213"/>
      <c r="BP355" s="166"/>
      <c r="BQ355" s="174"/>
    </row>
    <row r="356" spans="1:69" s="122" customFormat="1" ht="18.75" hidden="1" x14ac:dyDescent="0.25">
      <c r="A356" s="181"/>
      <c r="B356" s="182"/>
      <c r="C356" s="182"/>
      <c r="D356" s="182"/>
      <c r="E356" s="183" t="s">
        <v>2258</v>
      </c>
      <c r="F356" s="184"/>
      <c r="G356" s="305"/>
      <c r="H356" s="186"/>
      <c r="I356" s="140"/>
      <c r="J356" s="140"/>
      <c r="K356" s="140"/>
      <c r="L356" s="187">
        <v>18759</v>
      </c>
      <c r="M356" s="188"/>
      <c r="N356" s="188"/>
      <c r="O356" s="189"/>
      <c r="P356" s="163"/>
      <c r="Q356" s="163"/>
      <c r="R356" s="163"/>
      <c r="S356" s="163"/>
      <c r="T356" s="163"/>
      <c r="U356" s="163"/>
      <c r="V356" s="123"/>
      <c r="W356" s="124"/>
      <c r="X356" s="125"/>
      <c r="Y356" s="126"/>
      <c r="Z356" s="213"/>
      <c r="BP356" s="166"/>
      <c r="BQ356" s="174"/>
    </row>
    <row r="357" spans="1:69" s="122" customFormat="1" ht="18.75" hidden="1" x14ac:dyDescent="0.25">
      <c r="A357" s="181"/>
      <c r="B357" s="182"/>
      <c r="C357" s="182"/>
      <c r="D357" s="182"/>
      <c r="E357" s="183" t="s">
        <v>2259</v>
      </c>
      <c r="F357" s="184"/>
      <c r="G357" s="305"/>
      <c r="H357" s="186"/>
      <c r="I357" s="140"/>
      <c r="J357" s="140"/>
      <c r="K357" s="140"/>
      <c r="L357" s="187">
        <v>9863</v>
      </c>
      <c r="M357" s="188"/>
      <c r="N357" s="188"/>
      <c r="O357" s="189"/>
      <c r="P357" s="163"/>
      <c r="Q357" s="163"/>
      <c r="R357" s="163"/>
      <c r="S357" s="163"/>
      <c r="T357" s="163"/>
      <c r="U357" s="163"/>
      <c r="V357" s="123"/>
      <c r="W357" s="124"/>
      <c r="X357" s="125"/>
      <c r="Y357" s="126"/>
      <c r="Z357" s="213"/>
      <c r="BP357" s="166"/>
      <c r="BQ357" s="174"/>
    </row>
    <row r="358" spans="1:69" s="122" customFormat="1" ht="18.75" hidden="1" x14ac:dyDescent="0.25">
      <c r="A358" s="181"/>
      <c r="B358" s="182"/>
      <c r="C358" s="182"/>
      <c r="D358" s="182"/>
      <c r="E358" s="183" t="s">
        <v>47</v>
      </c>
      <c r="F358" s="184"/>
      <c r="G358" s="305"/>
      <c r="H358" s="186"/>
      <c r="I358" s="140"/>
      <c r="J358" s="140"/>
      <c r="K358" s="140"/>
      <c r="L358" s="187">
        <v>52509</v>
      </c>
      <c r="M358" s="188"/>
      <c r="N358" s="188"/>
      <c r="O358" s="189"/>
      <c r="P358" s="163"/>
      <c r="Q358" s="163"/>
      <c r="R358" s="163"/>
      <c r="S358" s="163"/>
      <c r="T358" s="163"/>
      <c r="U358" s="163"/>
      <c r="V358" s="123"/>
      <c r="W358" s="124"/>
      <c r="X358" s="125"/>
      <c r="Y358" s="126"/>
      <c r="Z358" s="213"/>
      <c r="BP358" s="166"/>
      <c r="BQ358" s="174"/>
    </row>
    <row r="359" spans="1:69" s="122" customFormat="1" ht="67.5" x14ac:dyDescent="0.25">
      <c r="A359" s="242" t="s">
        <v>1872</v>
      </c>
      <c r="B359" s="243" t="s">
        <v>1734</v>
      </c>
      <c r="C359" s="368" t="s">
        <v>1873</v>
      </c>
      <c r="D359" s="368"/>
      <c r="E359" s="368"/>
      <c r="F359" s="244" t="s">
        <v>437</v>
      </c>
      <c r="G359" s="319">
        <v>20</v>
      </c>
      <c r="H359" s="171">
        <v>299.2</v>
      </c>
      <c r="I359" s="171"/>
      <c r="J359" s="171">
        <v>299.2</v>
      </c>
      <c r="K359" s="172" t="s">
        <v>42</v>
      </c>
      <c r="L359" s="171">
        <v>51223</v>
      </c>
      <c r="M359" s="171"/>
      <c r="N359" s="173"/>
      <c r="O359" s="171">
        <v>51223</v>
      </c>
      <c r="P359" s="163">
        <v>1.052</v>
      </c>
      <c r="Q359" s="163">
        <v>1.0209999999999999</v>
      </c>
      <c r="R359" s="163">
        <v>1.0349999999999999</v>
      </c>
      <c r="S359" s="163">
        <v>1.0249999999999999</v>
      </c>
      <c r="T359" s="163">
        <v>1.02</v>
      </c>
      <c r="U359" s="163">
        <v>1.03</v>
      </c>
      <c r="V359" s="248">
        <f t="shared" ref="V359:V413" si="19">O359*P359*Q359*R359*S359*T359*U359</f>
        <v>61320.84120988936</v>
      </c>
      <c r="W359" s="249">
        <v>1.2</v>
      </c>
      <c r="X359" s="250">
        <f t="shared" ref="X359:X413" si="20">V359*W359</f>
        <v>73585.009451867227</v>
      </c>
      <c r="Y359" s="251">
        <f t="shared" ref="Y359:Y413" si="21">X359/G359</f>
        <v>3679.2504725933613</v>
      </c>
      <c r="Z359" s="213"/>
      <c r="BP359" s="166"/>
      <c r="BQ359" s="174" t="s">
        <v>1873</v>
      </c>
    </row>
    <row r="360" spans="1:69" s="122" customFormat="1" ht="67.5" x14ac:dyDescent="0.25">
      <c r="A360" s="242" t="s">
        <v>724</v>
      </c>
      <c r="B360" s="243" t="s">
        <v>1734</v>
      </c>
      <c r="C360" s="368" t="s">
        <v>1735</v>
      </c>
      <c r="D360" s="368"/>
      <c r="E360" s="368"/>
      <c r="F360" s="244" t="s">
        <v>437</v>
      </c>
      <c r="G360" s="319">
        <v>25</v>
      </c>
      <c r="H360" s="171">
        <v>199.47</v>
      </c>
      <c r="I360" s="171"/>
      <c r="J360" s="171">
        <v>199.47</v>
      </c>
      <c r="K360" s="172" t="s">
        <v>42</v>
      </c>
      <c r="L360" s="171">
        <v>42687</v>
      </c>
      <c r="M360" s="171"/>
      <c r="N360" s="173"/>
      <c r="O360" s="171">
        <v>42687</v>
      </c>
      <c r="P360" s="163">
        <v>1.052</v>
      </c>
      <c r="Q360" s="163">
        <v>1.0209999999999999</v>
      </c>
      <c r="R360" s="163">
        <v>1.0349999999999999</v>
      </c>
      <c r="S360" s="163">
        <v>1.0249999999999999</v>
      </c>
      <c r="T360" s="163">
        <v>1.02</v>
      </c>
      <c r="U360" s="163">
        <v>1.03</v>
      </c>
      <c r="V360" s="248">
        <f t="shared" si="19"/>
        <v>51102.097665629633</v>
      </c>
      <c r="W360" s="249">
        <v>1.2</v>
      </c>
      <c r="X360" s="250">
        <f t="shared" si="20"/>
        <v>61322.517198755559</v>
      </c>
      <c r="Y360" s="251">
        <f t="shared" si="21"/>
        <v>2452.9006879502222</v>
      </c>
      <c r="Z360" s="213"/>
      <c r="BP360" s="166"/>
      <c r="BQ360" s="174" t="s">
        <v>1735</v>
      </c>
    </row>
    <row r="361" spans="1:69" s="122" customFormat="1" ht="67.5" x14ac:dyDescent="0.25">
      <c r="A361" s="242" t="s">
        <v>1874</v>
      </c>
      <c r="B361" s="243" t="s">
        <v>1734</v>
      </c>
      <c r="C361" s="368" t="s">
        <v>1736</v>
      </c>
      <c r="D361" s="368"/>
      <c r="E361" s="368"/>
      <c r="F361" s="244" t="s">
        <v>437</v>
      </c>
      <c r="G361" s="319">
        <v>80</v>
      </c>
      <c r="H361" s="171">
        <v>145.88</v>
      </c>
      <c r="I361" s="171"/>
      <c r="J361" s="171">
        <v>145.88</v>
      </c>
      <c r="K361" s="172" t="s">
        <v>42</v>
      </c>
      <c r="L361" s="171">
        <v>99899</v>
      </c>
      <c r="M361" s="171"/>
      <c r="N361" s="173"/>
      <c r="O361" s="171">
        <v>99899</v>
      </c>
      <c r="P361" s="163">
        <v>1.052</v>
      </c>
      <c r="Q361" s="163">
        <v>1.0209999999999999</v>
      </c>
      <c r="R361" s="163">
        <v>1.0349999999999999</v>
      </c>
      <c r="S361" s="163">
        <v>1.0249999999999999</v>
      </c>
      <c r="T361" s="163">
        <v>1.02</v>
      </c>
      <c r="U361" s="163">
        <v>1.03</v>
      </c>
      <c r="V361" s="248">
        <f t="shared" si="19"/>
        <v>119592.57981818201</v>
      </c>
      <c r="W361" s="249">
        <v>1.2</v>
      </c>
      <c r="X361" s="250">
        <f t="shared" si="20"/>
        <v>143511.09578181841</v>
      </c>
      <c r="Y361" s="251">
        <f t="shared" si="21"/>
        <v>1793.88869727273</v>
      </c>
      <c r="Z361" s="213"/>
      <c r="BP361" s="166"/>
      <c r="BQ361" s="174" t="s">
        <v>1736</v>
      </c>
    </row>
    <row r="362" spans="1:69" s="122" customFormat="1" ht="67.5" x14ac:dyDescent="0.25">
      <c r="A362" s="242" t="s">
        <v>1875</v>
      </c>
      <c r="B362" s="243" t="s">
        <v>1734</v>
      </c>
      <c r="C362" s="368" t="s">
        <v>1876</v>
      </c>
      <c r="D362" s="368"/>
      <c r="E362" s="368"/>
      <c r="F362" s="244" t="s">
        <v>437</v>
      </c>
      <c r="G362" s="319">
        <v>15</v>
      </c>
      <c r="H362" s="171">
        <v>891.23</v>
      </c>
      <c r="I362" s="171"/>
      <c r="J362" s="171">
        <v>891.23</v>
      </c>
      <c r="K362" s="172" t="s">
        <v>42</v>
      </c>
      <c r="L362" s="171">
        <v>114434</v>
      </c>
      <c r="M362" s="171"/>
      <c r="N362" s="173"/>
      <c r="O362" s="171">
        <v>114434</v>
      </c>
      <c r="P362" s="163">
        <v>1.052</v>
      </c>
      <c r="Q362" s="163">
        <v>1.0209999999999999</v>
      </c>
      <c r="R362" s="163">
        <v>1.0349999999999999</v>
      </c>
      <c r="S362" s="163">
        <v>1.0249999999999999</v>
      </c>
      <c r="T362" s="163">
        <v>1.02</v>
      </c>
      <c r="U362" s="163">
        <v>1.03</v>
      </c>
      <c r="V362" s="248">
        <f t="shared" si="19"/>
        <v>136992.9356541491</v>
      </c>
      <c r="W362" s="249">
        <v>1.2</v>
      </c>
      <c r="X362" s="250">
        <f t="shared" si="20"/>
        <v>164391.52278497891</v>
      </c>
      <c r="Y362" s="251">
        <f t="shared" si="21"/>
        <v>10959.434852331928</v>
      </c>
      <c r="Z362" s="213"/>
      <c r="BP362" s="166"/>
      <c r="BQ362" s="174" t="s">
        <v>1876</v>
      </c>
    </row>
    <row r="363" spans="1:69" s="122" customFormat="1" ht="67.5" x14ac:dyDescent="0.25">
      <c r="A363" s="242" t="s">
        <v>736</v>
      </c>
      <c r="B363" s="243" t="s">
        <v>1737</v>
      </c>
      <c r="C363" s="368" t="s">
        <v>1738</v>
      </c>
      <c r="D363" s="368"/>
      <c r="E363" s="368"/>
      <c r="F363" s="244" t="s">
        <v>437</v>
      </c>
      <c r="G363" s="319">
        <v>125</v>
      </c>
      <c r="H363" s="171">
        <v>269.10000000000002</v>
      </c>
      <c r="I363" s="171"/>
      <c r="J363" s="171">
        <v>269.10000000000002</v>
      </c>
      <c r="K363" s="172" t="s">
        <v>42</v>
      </c>
      <c r="L363" s="171">
        <v>287937</v>
      </c>
      <c r="M363" s="171"/>
      <c r="N363" s="173"/>
      <c r="O363" s="171">
        <v>287937</v>
      </c>
      <c r="P363" s="163">
        <v>1.052</v>
      </c>
      <c r="Q363" s="163">
        <v>1.0209999999999999</v>
      </c>
      <c r="R363" s="163">
        <v>1.0349999999999999</v>
      </c>
      <c r="S363" s="163">
        <v>1.0249999999999999</v>
      </c>
      <c r="T363" s="163">
        <v>1.02</v>
      </c>
      <c r="U363" s="163">
        <v>1.03</v>
      </c>
      <c r="V363" s="248">
        <f t="shared" si="19"/>
        <v>344699.43297838693</v>
      </c>
      <c r="W363" s="249">
        <v>1.2</v>
      </c>
      <c r="X363" s="250">
        <f t="shared" si="20"/>
        <v>413639.31957406428</v>
      </c>
      <c r="Y363" s="251">
        <f t="shared" si="21"/>
        <v>3309.1145565925144</v>
      </c>
      <c r="Z363" s="213"/>
      <c r="BP363" s="166"/>
      <c r="BQ363" s="174" t="s">
        <v>1738</v>
      </c>
    </row>
    <row r="364" spans="1:69" s="122" customFormat="1" ht="18.75" hidden="1" x14ac:dyDescent="0.25">
      <c r="A364" s="175"/>
      <c r="B364" s="176"/>
      <c r="C364" s="177" t="s">
        <v>2260</v>
      </c>
      <c r="D364" s="178"/>
      <c r="E364" s="178"/>
      <c r="F364" s="179"/>
      <c r="G364" s="307"/>
      <c r="H364" s="178"/>
      <c r="I364" s="178"/>
      <c r="J364" s="178"/>
      <c r="K364" s="178"/>
      <c r="L364" s="178"/>
      <c r="M364" s="178"/>
      <c r="N364" s="178"/>
      <c r="O364" s="180"/>
      <c r="P364" s="163"/>
      <c r="Q364" s="163"/>
      <c r="R364" s="163"/>
      <c r="S364" s="163"/>
      <c r="T364" s="163"/>
      <c r="U364" s="163"/>
      <c r="V364" s="123"/>
      <c r="W364" s="124"/>
      <c r="X364" s="125"/>
      <c r="Y364" s="126"/>
      <c r="Z364" s="213"/>
      <c r="BP364" s="166"/>
      <c r="BQ364" s="174"/>
    </row>
    <row r="365" spans="1:69" s="122" customFormat="1" ht="67.5" x14ac:dyDescent="0.25">
      <c r="A365" s="242" t="s">
        <v>746</v>
      </c>
      <c r="B365" s="243" t="s">
        <v>1791</v>
      </c>
      <c r="C365" s="368" t="s">
        <v>2195</v>
      </c>
      <c r="D365" s="368"/>
      <c r="E365" s="368"/>
      <c r="F365" s="244" t="s">
        <v>437</v>
      </c>
      <c r="G365" s="319">
        <v>1736</v>
      </c>
      <c r="H365" s="171">
        <v>8.49</v>
      </c>
      <c r="I365" s="171"/>
      <c r="J365" s="171">
        <v>8.49</v>
      </c>
      <c r="K365" s="172" t="s">
        <v>42</v>
      </c>
      <c r="L365" s="171">
        <v>126163</v>
      </c>
      <c r="M365" s="171"/>
      <c r="N365" s="173"/>
      <c r="O365" s="171">
        <v>126163</v>
      </c>
      <c r="P365" s="163">
        <v>1.052</v>
      </c>
      <c r="Q365" s="163">
        <v>1.0209999999999999</v>
      </c>
      <c r="R365" s="163">
        <v>1.0349999999999999</v>
      </c>
      <c r="S365" s="163">
        <v>1.0249999999999999</v>
      </c>
      <c r="T365" s="163">
        <v>1.02</v>
      </c>
      <c r="U365" s="163">
        <v>1.03</v>
      </c>
      <c r="V365" s="248">
        <f t="shared" si="19"/>
        <v>151034.13094827073</v>
      </c>
      <c r="W365" s="249">
        <v>1.2</v>
      </c>
      <c r="X365" s="250">
        <f t="shared" si="20"/>
        <v>181240.95713792488</v>
      </c>
      <c r="Y365" s="251">
        <f t="shared" si="21"/>
        <v>104.40147300571709</v>
      </c>
      <c r="Z365" s="213"/>
      <c r="BP365" s="166"/>
      <c r="BQ365" s="174" t="s">
        <v>2195</v>
      </c>
    </row>
    <row r="366" spans="1:69" s="122" customFormat="1" ht="67.5" x14ac:dyDescent="0.25">
      <c r="A366" s="242" t="s">
        <v>1878</v>
      </c>
      <c r="B366" s="243" t="s">
        <v>1743</v>
      </c>
      <c r="C366" s="368" t="s">
        <v>1744</v>
      </c>
      <c r="D366" s="368"/>
      <c r="E366" s="368"/>
      <c r="F366" s="244" t="s">
        <v>437</v>
      </c>
      <c r="G366" s="319">
        <v>250</v>
      </c>
      <c r="H366" s="171">
        <v>70.83</v>
      </c>
      <c r="I366" s="171"/>
      <c r="J366" s="171">
        <v>70.83</v>
      </c>
      <c r="K366" s="172" t="s">
        <v>42</v>
      </c>
      <c r="L366" s="171">
        <v>151576</v>
      </c>
      <c r="M366" s="171"/>
      <c r="N366" s="173"/>
      <c r="O366" s="171">
        <v>151576</v>
      </c>
      <c r="P366" s="163">
        <v>1.052</v>
      </c>
      <c r="Q366" s="163">
        <v>1.0209999999999999</v>
      </c>
      <c r="R366" s="163">
        <v>1.0349999999999999</v>
      </c>
      <c r="S366" s="163">
        <v>1.0249999999999999</v>
      </c>
      <c r="T366" s="163">
        <v>1.02</v>
      </c>
      <c r="U366" s="163">
        <v>1.03</v>
      </c>
      <c r="V366" s="248">
        <f t="shared" si="19"/>
        <v>181456.92027468502</v>
      </c>
      <c r="W366" s="249">
        <v>1.2</v>
      </c>
      <c r="X366" s="250">
        <f t="shared" si="20"/>
        <v>217748.30432962201</v>
      </c>
      <c r="Y366" s="251">
        <f t="shared" si="21"/>
        <v>870.99321731848806</v>
      </c>
      <c r="Z366" s="213"/>
      <c r="BP366" s="166"/>
      <c r="BQ366" s="174" t="s">
        <v>1744</v>
      </c>
    </row>
    <row r="367" spans="1:69" s="122" customFormat="1" ht="67.5" x14ac:dyDescent="0.25">
      <c r="A367" s="242" t="s">
        <v>753</v>
      </c>
      <c r="B367" s="243" t="s">
        <v>2196</v>
      </c>
      <c r="C367" s="368" t="s">
        <v>2261</v>
      </c>
      <c r="D367" s="368"/>
      <c r="E367" s="368"/>
      <c r="F367" s="244" t="s">
        <v>437</v>
      </c>
      <c r="G367" s="319">
        <v>50</v>
      </c>
      <c r="H367" s="171">
        <v>55.53</v>
      </c>
      <c r="I367" s="171"/>
      <c r="J367" s="171">
        <v>55.53</v>
      </c>
      <c r="K367" s="172" t="s">
        <v>42</v>
      </c>
      <c r="L367" s="171">
        <v>23767</v>
      </c>
      <c r="M367" s="171"/>
      <c r="N367" s="173"/>
      <c r="O367" s="171">
        <v>23767</v>
      </c>
      <c r="P367" s="163">
        <v>1.052</v>
      </c>
      <c r="Q367" s="163">
        <v>1.0209999999999999</v>
      </c>
      <c r="R367" s="163">
        <v>1.0349999999999999</v>
      </c>
      <c r="S367" s="163">
        <v>1.0249999999999999</v>
      </c>
      <c r="T367" s="163">
        <v>1.02</v>
      </c>
      <c r="U367" s="163">
        <v>1.03</v>
      </c>
      <c r="V367" s="248">
        <f t="shared" si="19"/>
        <v>28452.305273713773</v>
      </c>
      <c r="W367" s="249">
        <v>1.2</v>
      </c>
      <c r="X367" s="250">
        <f t="shared" si="20"/>
        <v>34142.766328456528</v>
      </c>
      <c r="Y367" s="251">
        <f t="shared" si="21"/>
        <v>682.85532656913051</v>
      </c>
      <c r="Z367" s="213"/>
      <c r="BP367" s="166"/>
      <c r="BQ367" s="174" t="s">
        <v>2261</v>
      </c>
    </row>
    <row r="368" spans="1:69" s="122" customFormat="1" ht="67.5" x14ac:dyDescent="0.25">
      <c r="A368" s="242" t="s">
        <v>755</v>
      </c>
      <c r="B368" s="243" t="s">
        <v>1741</v>
      </c>
      <c r="C368" s="368" t="s">
        <v>1742</v>
      </c>
      <c r="D368" s="368"/>
      <c r="E368" s="368"/>
      <c r="F368" s="244" t="s">
        <v>437</v>
      </c>
      <c r="G368" s="319">
        <v>1320</v>
      </c>
      <c r="H368" s="171">
        <v>14.59</v>
      </c>
      <c r="I368" s="171"/>
      <c r="J368" s="171">
        <v>14.59</v>
      </c>
      <c r="K368" s="172" t="s">
        <v>42</v>
      </c>
      <c r="L368" s="171">
        <v>164855</v>
      </c>
      <c r="M368" s="171"/>
      <c r="N368" s="173"/>
      <c r="O368" s="171">
        <v>164855</v>
      </c>
      <c r="P368" s="163">
        <v>1.052</v>
      </c>
      <c r="Q368" s="163">
        <v>1.0209999999999999</v>
      </c>
      <c r="R368" s="163">
        <v>1.0349999999999999</v>
      </c>
      <c r="S368" s="163">
        <v>1.0249999999999999</v>
      </c>
      <c r="T368" s="163">
        <v>1.02</v>
      </c>
      <c r="U368" s="163">
        <v>1.03</v>
      </c>
      <c r="V368" s="248">
        <f t="shared" si="19"/>
        <v>197353.67467068139</v>
      </c>
      <c r="W368" s="249">
        <v>1.2</v>
      </c>
      <c r="X368" s="250">
        <f t="shared" si="20"/>
        <v>236824.40960481766</v>
      </c>
      <c r="Y368" s="251">
        <f t="shared" si="21"/>
        <v>179.41243151880127</v>
      </c>
      <c r="Z368" s="213"/>
      <c r="BP368" s="166"/>
      <c r="BQ368" s="174" t="s">
        <v>1742</v>
      </c>
    </row>
    <row r="369" spans="1:69" s="122" customFormat="1" ht="67.5" x14ac:dyDescent="0.25">
      <c r="A369" s="242" t="s">
        <v>758</v>
      </c>
      <c r="B369" s="243" t="s">
        <v>1741</v>
      </c>
      <c r="C369" s="368" t="s">
        <v>1879</v>
      </c>
      <c r="D369" s="368"/>
      <c r="E369" s="368"/>
      <c r="F369" s="244" t="s">
        <v>437</v>
      </c>
      <c r="G369" s="319">
        <v>100</v>
      </c>
      <c r="H369" s="171">
        <v>32.25</v>
      </c>
      <c r="I369" s="171"/>
      <c r="J369" s="171">
        <v>32.25</v>
      </c>
      <c r="K369" s="172" t="s">
        <v>42</v>
      </c>
      <c r="L369" s="171">
        <v>27606</v>
      </c>
      <c r="M369" s="171"/>
      <c r="N369" s="173"/>
      <c r="O369" s="171">
        <v>27606</v>
      </c>
      <c r="P369" s="163">
        <v>1.052</v>
      </c>
      <c r="Q369" s="163">
        <v>1.0209999999999999</v>
      </c>
      <c r="R369" s="163">
        <v>1.0349999999999999</v>
      </c>
      <c r="S369" s="163">
        <v>1.0249999999999999</v>
      </c>
      <c r="T369" s="163">
        <v>1.02</v>
      </c>
      <c r="U369" s="163">
        <v>1.03</v>
      </c>
      <c r="V369" s="248">
        <f t="shared" si="19"/>
        <v>33048.106171840889</v>
      </c>
      <c r="W369" s="249">
        <v>1.2</v>
      </c>
      <c r="X369" s="250">
        <f t="shared" si="20"/>
        <v>39657.727406209066</v>
      </c>
      <c r="Y369" s="251">
        <f t="shared" si="21"/>
        <v>396.57727406209068</v>
      </c>
      <c r="Z369" s="213"/>
      <c r="BP369" s="166"/>
      <c r="BQ369" s="174" t="s">
        <v>1879</v>
      </c>
    </row>
    <row r="370" spans="1:69" s="122" customFormat="1" ht="67.5" x14ac:dyDescent="0.25">
      <c r="A370" s="242" t="s">
        <v>1880</v>
      </c>
      <c r="B370" s="243" t="s">
        <v>1769</v>
      </c>
      <c r="C370" s="368" t="s">
        <v>1770</v>
      </c>
      <c r="D370" s="368"/>
      <c r="E370" s="368"/>
      <c r="F370" s="244" t="s">
        <v>437</v>
      </c>
      <c r="G370" s="319">
        <v>350</v>
      </c>
      <c r="H370" s="171">
        <v>72.86</v>
      </c>
      <c r="I370" s="171"/>
      <c r="J370" s="171">
        <v>72.86</v>
      </c>
      <c r="K370" s="172" t="s">
        <v>42</v>
      </c>
      <c r="L370" s="171">
        <v>218289</v>
      </c>
      <c r="M370" s="171"/>
      <c r="N370" s="173"/>
      <c r="O370" s="171">
        <v>218289</v>
      </c>
      <c r="P370" s="163">
        <v>1.052</v>
      </c>
      <c r="Q370" s="163">
        <v>1.0209999999999999</v>
      </c>
      <c r="R370" s="163">
        <v>1.0349999999999999</v>
      </c>
      <c r="S370" s="163">
        <v>1.0249999999999999</v>
      </c>
      <c r="T370" s="163">
        <v>1.02</v>
      </c>
      <c r="U370" s="163">
        <v>1.03</v>
      </c>
      <c r="V370" s="248">
        <f t="shared" si="19"/>
        <v>261321.38115427716</v>
      </c>
      <c r="W370" s="249">
        <v>1.2</v>
      </c>
      <c r="X370" s="250">
        <f t="shared" si="20"/>
        <v>313585.65738513257</v>
      </c>
      <c r="Y370" s="251">
        <f t="shared" si="21"/>
        <v>895.95902110037878</v>
      </c>
      <c r="Z370" s="213"/>
      <c r="BP370" s="166"/>
      <c r="BQ370" s="174" t="s">
        <v>1770</v>
      </c>
    </row>
    <row r="371" spans="1:69" s="122" customFormat="1" ht="67.5" x14ac:dyDescent="0.25">
      <c r="A371" s="242" t="s">
        <v>763</v>
      </c>
      <c r="B371" s="243" t="s">
        <v>1881</v>
      </c>
      <c r="C371" s="368" t="s">
        <v>1882</v>
      </c>
      <c r="D371" s="368"/>
      <c r="E371" s="368"/>
      <c r="F371" s="244" t="s">
        <v>437</v>
      </c>
      <c r="G371" s="319">
        <v>40</v>
      </c>
      <c r="H371" s="171">
        <v>473.25</v>
      </c>
      <c r="I371" s="171"/>
      <c r="J371" s="171">
        <v>473.25</v>
      </c>
      <c r="K371" s="172" t="s">
        <v>42</v>
      </c>
      <c r="L371" s="171">
        <v>162041</v>
      </c>
      <c r="M371" s="171"/>
      <c r="N371" s="173"/>
      <c r="O371" s="171">
        <v>162041</v>
      </c>
      <c r="P371" s="163">
        <v>1.052</v>
      </c>
      <c r="Q371" s="163">
        <v>1.0209999999999999</v>
      </c>
      <c r="R371" s="163">
        <v>1.0349999999999999</v>
      </c>
      <c r="S371" s="163">
        <v>1.0249999999999999</v>
      </c>
      <c r="T371" s="163">
        <v>1.02</v>
      </c>
      <c r="U371" s="163">
        <v>1.03</v>
      </c>
      <c r="V371" s="248">
        <f t="shared" si="19"/>
        <v>193984.93704960041</v>
      </c>
      <c r="W371" s="249">
        <v>1.2</v>
      </c>
      <c r="X371" s="250">
        <f t="shared" si="20"/>
        <v>232781.92445952049</v>
      </c>
      <c r="Y371" s="251">
        <f t="shared" si="21"/>
        <v>5819.5481114880122</v>
      </c>
      <c r="Z371" s="213"/>
      <c r="BP371" s="166"/>
      <c r="BQ371" s="174" t="s">
        <v>1882</v>
      </c>
    </row>
    <row r="372" spans="1:69" s="122" customFormat="1" ht="67.5" x14ac:dyDescent="0.25">
      <c r="A372" s="242" t="s">
        <v>771</v>
      </c>
      <c r="B372" s="243" t="s">
        <v>1776</v>
      </c>
      <c r="C372" s="368" t="s">
        <v>1883</v>
      </c>
      <c r="D372" s="368"/>
      <c r="E372" s="368"/>
      <c r="F372" s="244" t="s">
        <v>437</v>
      </c>
      <c r="G372" s="319">
        <v>14040</v>
      </c>
      <c r="H372" s="171">
        <v>4.17</v>
      </c>
      <c r="I372" s="171"/>
      <c r="J372" s="171">
        <v>4.17</v>
      </c>
      <c r="K372" s="172" t="s">
        <v>42</v>
      </c>
      <c r="L372" s="171">
        <v>501161</v>
      </c>
      <c r="M372" s="171"/>
      <c r="N372" s="173"/>
      <c r="O372" s="171">
        <v>501161</v>
      </c>
      <c r="P372" s="163">
        <v>1.052</v>
      </c>
      <c r="Q372" s="163">
        <v>1.0209999999999999</v>
      </c>
      <c r="R372" s="163">
        <v>1.0349999999999999</v>
      </c>
      <c r="S372" s="163">
        <v>1.0249999999999999</v>
      </c>
      <c r="T372" s="163">
        <v>1.02</v>
      </c>
      <c r="U372" s="163">
        <v>1.03</v>
      </c>
      <c r="V372" s="248">
        <f t="shared" si="19"/>
        <v>599957.32584169926</v>
      </c>
      <c r="W372" s="249">
        <v>1.2</v>
      </c>
      <c r="X372" s="250">
        <f t="shared" si="20"/>
        <v>719948.79101003904</v>
      </c>
      <c r="Y372" s="251">
        <f t="shared" si="21"/>
        <v>51.27840391809395</v>
      </c>
      <c r="Z372" s="213"/>
      <c r="BP372" s="166"/>
      <c r="BQ372" s="174" t="s">
        <v>1883</v>
      </c>
    </row>
    <row r="373" spans="1:69" s="122" customFormat="1" ht="67.5" x14ac:dyDescent="0.25">
      <c r="A373" s="242" t="s">
        <v>774</v>
      </c>
      <c r="B373" s="243" t="s">
        <v>1778</v>
      </c>
      <c r="C373" s="368" t="s">
        <v>2262</v>
      </c>
      <c r="D373" s="368"/>
      <c r="E373" s="368"/>
      <c r="F373" s="244" t="s">
        <v>437</v>
      </c>
      <c r="G373" s="319">
        <v>14040</v>
      </c>
      <c r="H373" s="171">
        <v>1.17</v>
      </c>
      <c r="I373" s="171"/>
      <c r="J373" s="171">
        <v>1.17</v>
      </c>
      <c r="K373" s="172" t="s">
        <v>42</v>
      </c>
      <c r="L373" s="171">
        <v>140613</v>
      </c>
      <c r="M373" s="171"/>
      <c r="N373" s="173"/>
      <c r="O373" s="171">
        <v>140613</v>
      </c>
      <c r="P373" s="163">
        <v>1.052</v>
      </c>
      <c r="Q373" s="163">
        <v>1.0209999999999999</v>
      </c>
      <c r="R373" s="163">
        <v>1.0349999999999999</v>
      </c>
      <c r="S373" s="163">
        <v>1.0249999999999999</v>
      </c>
      <c r="T373" s="163">
        <v>1.02</v>
      </c>
      <c r="U373" s="163">
        <v>1.03</v>
      </c>
      <c r="V373" s="248">
        <f t="shared" si="19"/>
        <v>168332.73031736084</v>
      </c>
      <c r="W373" s="249">
        <v>1.2</v>
      </c>
      <c r="X373" s="250">
        <f t="shared" si="20"/>
        <v>201999.27638083301</v>
      </c>
      <c r="Y373" s="251">
        <f t="shared" si="21"/>
        <v>14.387412847637679</v>
      </c>
      <c r="Z373" s="213"/>
      <c r="BP373" s="166"/>
      <c r="BQ373" s="174" t="s">
        <v>2262</v>
      </c>
    </row>
    <row r="374" spans="1:69" s="122" customFormat="1" ht="67.5" x14ac:dyDescent="0.25">
      <c r="A374" s="242" t="s">
        <v>779</v>
      </c>
      <c r="B374" s="243" t="s">
        <v>1780</v>
      </c>
      <c r="C374" s="368" t="s">
        <v>1885</v>
      </c>
      <c r="D374" s="368"/>
      <c r="E374" s="368"/>
      <c r="F374" s="244" t="s">
        <v>437</v>
      </c>
      <c r="G374" s="319">
        <v>14040</v>
      </c>
      <c r="H374" s="171">
        <v>0.34</v>
      </c>
      <c r="I374" s="171"/>
      <c r="J374" s="171">
        <v>0.34</v>
      </c>
      <c r="K374" s="172" t="s">
        <v>42</v>
      </c>
      <c r="L374" s="171">
        <v>40862</v>
      </c>
      <c r="M374" s="171"/>
      <c r="N374" s="173"/>
      <c r="O374" s="171">
        <v>40862</v>
      </c>
      <c r="P374" s="163">
        <v>1.052</v>
      </c>
      <c r="Q374" s="163">
        <v>1.0209999999999999</v>
      </c>
      <c r="R374" s="163">
        <v>1.0349999999999999</v>
      </c>
      <c r="S374" s="163">
        <v>1.0249999999999999</v>
      </c>
      <c r="T374" s="163">
        <v>1.02</v>
      </c>
      <c r="U374" s="163">
        <v>1.03</v>
      </c>
      <c r="V374" s="248">
        <f t="shared" si="19"/>
        <v>48917.326465035214</v>
      </c>
      <c r="W374" s="249">
        <v>1.2</v>
      </c>
      <c r="X374" s="250">
        <f t="shared" si="20"/>
        <v>58700.791758042258</v>
      </c>
      <c r="Y374" s="251">
        <f t="shared" si="21"/>
        <v>4.1809680739346335</v>
      </c>
      <c r="Z374" s="213"/>
      <c r="BP374" s="166"/>
      <c r="BQ374" s="174" t="s">
        <v>1885</v>
      </c>
    </row>
    <row r="375" spans="1:69" s="122" customFormat="1" ht="67.5" x14ac:dyDescent="0.25">
      <c r="A375" s="242" t="s">
        <v>788</v>
      </c>
      <c r="B375" s="243" t="s">
        <v>1778</v>
      </c>
      <c r="C375" s="368" t="s">
        <v>2263</v>
      </c>
      <c r="D375" s="368"/>
      <c r="E375" s="368"/>
      <c r="F375" s="244" t="s">
        <v>437</v>
      </c>
      <c r="G375" s="319">
        <v>750</v>
      </c>
      <c r="H375" s="171">
        <v>2.31</v>
      </c>
      <c r="I375" s="171"/>
      <c r="J375" s="171">
        <v>2.31</v>
      </c>
      <c r="K375" s="172" t="s">
        <v>42</v>
      </c>
      <c r="L375" s="171">
        <v>14830</v>
      </c>
      <c r="M375" s="171"/>
      <c r="N375" s="173"/>
      <c r="O375" s="171">
        <v>14830</v>
      </c>
      <c r="P375" s="163">
        <v>1.052</v>
      </c>
      <c r="Q375" s="163">
        <v>1.0209999999999999</v>
      </c>
      <c r="R375" s="163">
        <v>1.0349999999999999</v>
      </c>
      <c r="S375" s="163">
        <v>1.0249999999999999</v>
      </c>
      <c r="T375" s="163">
        <v>1.02</v>
      </c>
      <c r="U375" s="163">
        <v>1.03</v>
      </c>
      <c r="V375" s="248">
        <f t="shared" si="19"/>
        <v>17753.510632775498</v>
      </c>
      <c r="W375" s="249">
        <v>1.2</v>
      </c>
      <c r="X375" s="250">
        <f t="shared" si="20"/>
        <v>21304.212759330596</v>
      </c>
      <c r="Y375" s="251">
        <f t="shared" si="21"/>
        <v>28.405617012440793</v>
      </c>
      <c r="Z375" s="213"/>
      <c r="BP375" s="166"/>
      <c r="BQ375" s="174" t="s">
        <v>2263</v>
      </c>
    </row>
    <row r="376" spans="1:69" s="122" customFormat="1" ht="67.5" x14ac:dyDescent="0.25">
      <c r="A376" s="242" t="s">
        <v>792</v>
      </c>
      <c r="B376" s="243" t="s">
        <v>1780</v>
      </c>
      <c r="C376" s="368" t="s">
        <v>2209</v>
      </c>
      <c r="D376" s="368"/>
      <c r="E376" s="368"/>
      <c r="F376" s="244" t="s">
        <v>437</v>
      </c>
      <c r="G376" s="319">
        <v>750</v>
      </c>
      <c r="H376" s="171">
        <v>6.23</v>
      </c>
      <c r="I376" s="171"/>
      <c r="J376" s="171">
        <v>6.23</v>
      </c>
      <c r="K376" s="172" t="s">
        <v>42</v>
      </c>
      <c r="L376" s="171">
        <v>39997</v>
      </c>
      <c r="M376" s="171"/>
      <c r="N376" s="173"/>
      <c r="O376" s="171">
        <v>39997</v>
      </c>
      <c r="P376" s="163">
        <v>1.052</v>
      </c>
      <c r="Q376" s="163">
        <v>1.0209999999999999</v>
      </c>
      <c r="R376" s="163">
        <v>1.0349999999999999</v>
      </c>
      <c r="S376" s="163">
        <v>1.0249999999999999</v>
      </c>
      <c r="T376" s="163">
        <v>1.02</v>
      </c>
      <c r="U376" s="163">
        <v>1.03</v>
      </c>
      <c r="V376" s="248">
        <f t="shared" si="19"/>
        <v>47881.804772698699</v>
      </c>
      <c r="W376" s="249">
        <v>1.2</v>
      </c>
      <c r="X376" s="250">
        <f t="shared" si="20"/>
        <v>57458.16572723844</v>
      </c>
      <c r="Y376" s="251">
        <f t="shared" si="21"/>
        <v>76.610887636317926</v>
      </c>
      <c r="Z376" s="213"/>
      <c r="BP376" s="166"/>
      <c r="BQ376" s="174" t="s">
        <v>2209</v>
      </c>
    </row>
    <row r="377" spans="1:69" s="122" customFormat="1" ht="67.5" x14ac:dyDescent="0.25">
      <c r="A377" s="242" t="s">
        <v>794</v>
      </c>
      <c r="B377" s="243" t="s">
        <v>1776</v>
      </c>
      <c r="C377" s="368" t="s">
        <v>1789</v>
      </c>
      <c r="D377" s="368"/>
      <c r="E377" s="368"/>
      <c r="F377" s="244" t="s">
        <v>437</v>
      </c>
      <c r="G377" s="319">
        <v>3472</v>
      </c>
      <c r="H377" s="171">
        <v>4.03</v>
      </c>
      <c r="I377" s="171"/>
      <c r="J377" s="171">
        <v>4.03</v>
      </c>
      <c r="K377" s="172" t="s">
        <v>42</v>
      </c>
      <c r="L377" s="171">
        <v>119773</v>
      </c>
      <c r="M377" s="171"/>
      <c r="N377" s="173"/>
      <c r="O377" s="171">
        <v>119773</v>
      </c>
      <c r="P377" s="163">
        <v>1.052</v>
      </c>
      <c r="Q377" s="163">
        <v>1.0209999999999999</v>
      </c>
      <c r="R377" s="163">
        <v>1.0349999999999999</v>
      </c>
      <c r="S377" s="163">
        <v>1.0249999999999999</v>
      </c>
      <c r="T377" s="163">
        <v>1.02</v>
      </c>
      <c r="U377" s="163">
        <v>1.03</v>
      </c>
      <c r="V377" s="248">
        <f t="shared" si="19"/>
        <v>143384.43890892915</v>
      </c>
      <c r="W377" s="249">
        <v>1.2</v>
      </c>
      <c r="X377" s="250">
        <f t="shared" si="20"/>
        <v>172061.32669071498</v>
      </c>
      <c r="Y377" s="251">
        <f t="shared" si="21"/>
        <v>49.556833724284267</v>
      </c>
      <c r="Z377" s="213"/>
      <c r="BP377" s="166"/>
      <c r="BQ377" s="174" t="s">
        <v>1789</v>
      </c>
    </row>
    <row r="378" spans="1:69" s="122" customFormat="1" ht="67.5" x14ac:dyDescent="0.25">
      <c r="A378" s="242" t="s">
        <v>796</v>
      </c>
      <c r="B378" s="243" t="s">
        <v>1778</v>
      </c>
      <c r="C378" s="368" t="s">
        <v>1790</v>
      </c>
      <c r="D378" s="368"/>
      <c r="E378" s="368"/>
      <c r="F378" s="244" t="s">
        <v>437</v>
      </c>
      <c r="G378" s="319">
        <v>3472</v>
      </c>
      <c r="H378" s="171">
        <v>2.73</v>
      </c>
      <c r="I378" s="171"/>
      <c r="J378" s="171">
        <v>2.73</v>
      </c>
      <c r="K378" s="172" t="s">
        <v>42</v>
      </c>
      <c r="L378" s="171">
        <v>81136</v>
      </c>
      <c r="M378" s="171"/>
      <c r="N378" s="173"/>
      <c r="O378" s="171">
        <v>81136</v>
      </c>
      <c r="P378" s="163">
        <v>1.052</v>
      </c>
      <c r="Q378" s="163">
        <v>1.0209999999999999</v>
      </c>
      <c r="R378" s="163">
        <v>1.0349999999999999</v>
      </c>
      <c r="S378" s="163">
        <v>1.0249999999999999</v>
      </c>
      <c r="T378" s="163">
        <v>1.02</v>
      </c>
      <c r="U378" s="163">
        <v>1.03</v>
      </c>
      <c r="V378" s="248">
        <f t="shared" si="19"/>
        <v>97130.737606262468</v>
      </c>
      <c r="W378" s="249">
        <v>1.2</v>
      </c>
      <c r="X378" s="250">
        <f t="shared" si="20"/>
        <v>116556.88512751496</v>
      </c>
      <c r="Y378" s="251">
        <f t="shared" si="21"/>
        <v>33.570531430735876</v>
      </c>
      <c r="Z378" s="213"/>
      <c r="BP378" s="166"/>
      <c r="BQ378" s="174" t="s">
        <v>1790</v>
      </c>
    </row>
    <row r="379" spans="1:69" s="122" customFormat="1" ht="67.5" x14ac:dyDescent="0.25">
      <c r="A379" s="242" t="s">
        <v>798</v>
      </c>
      <c r="B379" s="243" t="s">
        <v>1776</v>
      </c>
      <c r="C379" s="368" t="s">
        <v>2264</v>
      </c>
      <c r="D379" s="368"/>
      <c r="E379" s="368"/>
      <c r="F379" s="244" t="s">
        <v>437</v>
      </c>
      <c r="G379" s="319">
        <v>66</v>
      </c>
      <c r="H379" s="171">
        <v>318.12</v>
      </c>
      <c r="I379" s="171"/>
      <c r="J379" s="171">
        <v>318.12</v>
      </c>
      <c r="K379" s="172" t="s">
        <v>42</v>
      </c>
      <c r="L379" s="171">
        <v>179725</v>
      </c>
      <c r="M379" s="171"/>
      <c r="N379" s="173"/>
      <c r="O379" s="171">
        <v>179725</v>
      </c>
      <c r="P379" s="163">
        <v>1.052</v>
      </c>
      <c r="Q379" s="163">
        <v>1.0209999999999999</v>
      </c>
      <c r="R379" s="163">
        <v>1.0349999999999999</v>
      </c>
      <c r="S379" s="163">
        <v>1.0249999999999999</v>
      </c>
      <c r="T379" s="163">
        <v>1.02</v>
      </c>
      <c r="U379" s="163">
        <v>1.03</v>
      </c>
      <c r="V379" s="248">
        <f t="shared" si="19"/>
        <v>215155.07069963426</v>
      </c>
      <c r="W379" s="249">
        <v>1.2</v>
      </c>
      <c r="X379" s="250">
        <f t="shared" si="20"/>
        <v>258186.08483956111</v>
      </c>
      <c r="Y379" s="251">
        <f t="shared" si="21"/>
        <v>3911.9103763569865</v>
      </c>
      <c r="Z379" s="213"/>
      <c r="BP379" s="166"/>
      <c r="BQ379" s="174" t="s">
        <v>2264</v>
      </c>
    </row>
    <row r="380" spans="1:69" s="122" customFormat="1" ht="67.5" x14ac:dyDescent="0.25">
      <c r="A380" s="242" t="s">
        <v>800</v>
      </c>
      <c r="B380" s="243" t="s">
        <v>1778</v>
      </c>
      <c r="C380" s="368" t="s">
        <v>2265</v>
      </c>
      <c r="D380" s="368"/>
      <c r="E380" s="368"/>
      <c r="F380" s="244" t="s">
        <v>437</v>
      </c>
      <c r="G380" s="319">
        <v>66</v>
      </c>
      <c r="H380" s="171">
        <v>85.17</v>
      </c>
      <c r="I380" s="171"/>
      <c r="J380" s="171">
        <v>85.17</v>
      </c>
      <c r="K380" s="172" t="s">
        <v>42</v>
      </c>
      <c r="L380" s="171">
        <v>48118</v>
      </c>
      <c r="M380" s="171"/>
      <c r="N380" s="173"/>
      <c r="O380" s="171">
        <v>48118</v>
      </c>
      <c r="P380" s="163">
        <v>1.052</v>
      </c>
      <c r="Q380" s="163">
        <v>1.0209999999999999</v>
      </c>
      <c r="R380" s="163">
        <v>1.0349999999999999</v>
      </c>
      <c r="S380" s="163">
        <v>1.0249999999999999</v>
      </c>
      <c r="T380" s="163">
        <v>1.02</v>
      </c>
      <c r="U380" s="163">
        <v>1.03</v>
      </c>
      <c r="V380" s="248">
        <f t="shared" si="19"/>
        <v>57603.737331617747</v>
      </c>
      <c r="W380" s="249">
        <v>1.2</v>
      </c>
      <c r="X380" s="250">
        <f t="shared" si="20"/>
        <v>69124.484797941288</v>
      </c>
      <c r="Y380" s="251">
        <f t="shared" si="21"/>
        <v>1047.3406787566862</v>
      </c>
      <c r="Z380" s="213"/>
      <c r="BP380" s="166"/>
      <c r="BQ380" s="174" t="s">
        <v>2265</v>
      </c>
    </row>
    <row r="381" spans="1:69" s="122" customFormat="1" ht="67.5" hidden="1" x14ac:dyDescent="0.25">
      <c r="A381" s="167" t="s">
        <v>802</v>
      </c>
      <c r="B381" s="168" t="s">
        <v>534</v>
      </c>
      <c r="C381" s="370" t="s">
        <v>535</v>
      </c>
      <c r="D381" s="370"/>
      <c r="E381" s="370"/>
      <c r="F381" s="169" t="s">
        <v>174</v>
      </c>
      <c r="G381" s="308">
        <v>0.76</v>
      </c>
      <c r="H381" s="171" t="s">
        <v>536</v>
      </c>
      <c r="I381" s="171" t="s">
        <v>58</v>
      </c>
      <c r="J381" s="171">
        <v>2.4700000000000002</v>
      </c>
      <c r="K381" s="172" t="s">
        <v>42</v>
      </c>
      <c r="L381" s="171">
        <v>747</v>
      </c>
      <c r="M381" s="171">
        <v>704</v>
      </c>
      <c r="N381" s="173" t="s">
        <v>2266</v>
      </c>
      <c r="O381" s="171">
        <v>16</v>
      </c>
      <c r="P381" s="163">
        <v>1.052</v>
      </c>
      <c r="Q381" s="163">
        <v>1.0209999999999999</v>
      </c>
      <c r="R381" s="163">
        <v>1.0349999999999999</v>
      </c>
      <c r="S381" s="163">
        <v>1.0249999999999999</v>
      </c>
      <c r="T381" s="163">
        <v>1.02</v>
      </c>
      <c r="U381" s="163">
        <v>1.03</v>
      </c>
      <c r="V381" s="123">
        <f t="shared" si="19"/>
        <v>19.154158470964799</v>
      </c>
      <c r="W381" s="124">
        <v>1.2</v>
      </c>
      <c r="X381" s="125">
        <f t="shared" si="20"/>
        <v>22.984990165157758</v>
      </c>
      <c r="Y381" s="126">
        <f t="shared" si="21"/>
        <v>30.243408112049682</v>
      </c>
      <c r="Z381" s="213"/>
      <c r="BP381" s="166"/>
      <c r="BQ381" s="174" t="s">
        <v>535</v>
      </c>
    </row>
    <row r="382" spans="1:69" s="122" customFormat="1" ht="18.75" hidden="1" x14ac:dyDescent="0.25">
      <c r="A382" s="175"/>
      <c r="B382" s="176"/>
      <c r="C382" s="177" t="s">
        <v>2267</v>
      </c>
      <c r="D382" s="178"/>
      <c r="E382" s="178"/>
      <c r="F382" s="179"/>
      <c r="G382" s="307"/>
      <c r="H382" s="178"/>
      <c r="I382" s="178"/>
      <c r="J382" s="178"/>
      <c r="K382" s="178"/>
      <c r="L382" s="178"/>
      <c r="M382" s="178"/>
      <c r="N382" s="178"/>
      <c r="O382" s="180"/>
      <c r="P382" s="163"/>
      <c r="Q382" s="163"/>
      <c r="R382" s="163"/>
      <c r="S382" s="163"/>
      <c r="T382" s="163"/>
      <c r="U382" s="163"/>
      <c r="V382" s="123"/>
      <c r="W382" s="124"/>
      <c r="X382" s="125"/>
      <c r="Y382" s="126"/>
      <c r="Z382" s="213"/>
      <c r="BP382" s="166"/>
      <c r="BQ382" s="174"/>
    </row>
    <row r="383" spans="1:69" s="122" customFormat="1" ht="18.75" hidden="1" x14ac:dyDescent="0.25">
      <c r="A383" s="181"/>
      <c r="B383" s="182"/>
      <c r="C383" s="182"/>
      <c r="D383" s="182"/>
      <c r="E383" s="183" t="s">
        <v>2268</v>
      </c>
      <c r="F383" s="184"/>
      <c r="G383" s="305"/>
      <c r="H383" s="186"/>
      <c r="I383" s="140"/>
      <c r="J383" s="140"/>
      <c r="K383" s="140"/>
      <c r="L383" s="187">
        <v>688</v>
      </c>
      <c r="M383" s="188"/>
      <c r="N383" s="188"/>
      <c r="O383" s="189"/>
      <c r="P383" s="163"/>
      <c r="Q383" s="163"/>
      <c r="R383" s="163"/>
      <c r="S383" s="163"/>
      <c r="T383" s="163"/>
      <c r="U383" s="163"/>
      <c r="V383" s="123"/>
      <c r="W383" s="124"/>
      <c r="X383" s="125"/>
      <c r="Y383" s="126"/>
      <c r="Z383" s="213"/>
      <c r="BP383" s="166"/>
      <c r="BQ383" s="174"/>
    </row>
    <row r="384" spans="1:69" s="122" customFormat="1" ht="18.75" hidden="1" x14ac:dyDescent="0.25">
      <c r="A384" s="181"/>
      <c r="B384" s="182"/>
      <c r="C384" s="182"/>
      <c r="D384" s="182"/>
      <c r="E384" s="183" t="s">
        <v>2269</v>
      </c>
      <c r="F384" s="184"/>
      <c r="G384" s="305"/>
      <c r="H384" s="186"/>
      <c r="I384" s="140"/>
      <c r="J384" s="140"/>
      <c r="K384" s="140"/>
      <c r="L384" s="187">
        <v>362</v>
      </c>
      <c r="M384" s="188"/>
      <c r="N384" s="188"/>
      <c r="O384" s="189"/>
      <c r="P384" s="163"/>
      <c r="Q384" s="163"/>
      <c r="R384" s="163"/>
      <c r="S384" s="163"/>
      <c r="T384" s="163"/>
      <c r="U384" s="163"/>
      <c r="V384" s="123"/>
      <c r="W384" s="124"/>
      <c r="X384" s="125"/>
      <c r="Y384" s="126"/>
      <c r="Z384" s="213"/>
      <c r="BP384" s="166"/>
      <c r="BQ384" s="174"/>
    </row>
    <row r="385" spans="1:69" s="122" customFormat="1" ht="18.75" hidden="1" x14ac:dyDescent="0.25">
      <c r="A385" s="181"/>
      <c r="B385" s="182"/>
      <c r="C385" s="182"/>
      <c r="D385" s="182"/>
      <c r="E385" s="183" t="s">
        <v>47</v>
      </c>
      <c r="F385" s="184"/>
      <c r="G385" s="305"/>
      <c r="H385" s="186"/>
      <c r="I385" s="140"/>
      <c r="J385" s="140"/>
      <c r="K385" s="140"/>
      <c r="L385" s="187">
        <v>1797</v>
      </c>
      <c r="M385" s="188"/>
      <c r="N385" s="188"/>
      <c r="O385" s="189"/>
      <c r="P385" s="163"/>
      <c r="Q385" s="163"/>
      <c r="R385" s="163"/>
      <c r="S385" s="163"/>
      <c r="T385" s="163"/>
      <c r="U385" s="163"/>
      <c r="V385" s="123"/>
      <c r="W385" s="124"/>
      <c r="X385" s="125"/>
      <c r="Y385" s="126"/>
      <c r="Z385" s="213"/>
      <c r="BP385" s="166"/>
      <c r="BQ385" s="174"/>
    </row>
    <row r="386" spans="1:69" s="122" customFormat="1" ht="67.5" x14ac:dyDescent="0.25">
      <c r="A386" s="242" t="s">
        <v>807</v>
      </c>
      <c r="B386" s="243" t="s">
        <v>1715</v>
      </c>
      <c r="C386" s="368" t="s">
        <v>1891</v>
      </c>
      <c r="D386" s="368"/>
      <c r="E386" s="368"/>
      <c r="F386" s="244" t="s">
        <v>437</v>
      </c>
      <c r="G386" s="319">
        <v>76</v>
      </c>
      <c r="H386" s="171">
        <v>3226.6</v>
      </c>
      <c r="I386" s="171"/>
      <c r="J386" s="171">
        <v>3226.6</v>
      </c>
      <c r="K386" s="172" t="s">
        <v>42</v>
      </c>
      <c r="L386" s="171">
        <v>2099097</v>
      </c>
      <c r="M386" s="171"/>
      <c r="N386" s="173"/>
      <c r="O386" s="171">
        <v>2099097</v>
      </c>
      <c r="P386" s="163">
        <v>1.052</v>
      </c>
      <c r="Q386" s="163">
        <v>1.0209999999999999</v>
      </c>
      <c r="R386" s="163">
        <v>1.0349999999999999</v>
      </c>
      <c r="S386" s="163">
        <v>1.0249999999999999</v>
      </c>
      <c r="T386" s="163">
        <v>1.02</v>
      </c>
      <c r="U386" s="163">
        <v>1.03</v>
      </c>
      <c r="V386" s="248">
        <f t="shared" si="19"/>
        <v>2512902.2864954248</v>
      </c>
      <c r="W386" s="249">
        <v>1.2</v>
      </c>
      <c r="X386" s="250">
        <f t="shared" si="20"/>
        <v>3015482.7437945097</v>
      </c>
      <c r="Y386" s="251">
        <f t="shared" si="21"/>
        <v>39677.404523611971</v>
      </c>
      <c r="Z386" s="213"/>
      <c r="BP386" s="166"/>
      <c r="BQ386" s="174" t="s">
        <v>1891</v>
      </c>
    </row>
    <row r="387" spans="1:69" s="122" customFormat="1" ht="67.5" x14ac:dyDescent="0.25">
      <c r="A387" s="242" t="s">
        <v>809</v>
      </c>
      <c r="B387" s="243" t="s">
        <v>1734</v>
      </c>
      <c r="C387" s="368" t="s">
        <v>1798</v>
      </c>
      <c r="D387" s="368"/>
      <c r="E387" s="368"/>
      <c r="F387" s="244" t="s">
        <v>437</v>
      </c>
      <c r="G387" s="319">
        <v>76</v>
      </c>
      <c r="H387" s="171">
        <v>534</v>
      </c>
      <c r="I387" s="171"/>
      <c r="J387" s="171">
        <v>534</v>
      </c>
      <c r="K387" s="172" t="s">
        <v>42</v>
      </c>
      <c r="L387" s="171">
        <v>347399</v>
      </c>
      <c r="M387" s="171"/>
      <c r="N387" s="173"/>
      <c r="O387" s="171">
        <v>347399</v>
      </c>
      <c r="P387" s="163">
        <v>1.052</v>
      </c>
      <c r="Q387" s="163">
        <v>1.0209999999999999</v>
      </c>
      <c r="R387" s="163">
        <v>1.0349999999999999</v>
      </c>
      <c r="S387" s="163">
        <v>1.0249999999999999</v>
      </c>
      <c r="T387" s="163">
        <v>1.02</v>
      </c>
      <c r="U387" s="163">
        <v>1.03</v>
      </c>
      <c r="V387" s="248">
        <f t="shared" si="19"/>
        <v>415883.4686659188</v>
      </c>
      <c r="W387" s="249">
        <v>1.2</v>
      </c>
      <c r="X387" s="250">
        <f t="shared" si="20"/>
        <v>499060.16239910253</v>
      </c>
      <c r="Y387" s="251">
        <f t="shared" si="21"/>
        <v>6566.5810841987177</v>
      </c>
      <c r="Z387" s="213"/>
      <c r="BP387" s="166"/>
      <c r="BQ387" s="174" t="s">
        <v>1798</v>
      </c>
    </row>
    <row r="388" spans="1:69" s="122" customFormat="1" ht="67.5" x14ac:dyDescent="0.25">
      <c r="A388" s="242" t="s">
        <v>811</v>
      </c>
      <c r="B388" s="243" t="s">
        <v>1769</v>
      </c>
      <c r="C388" s="368" t="s">
        <v>1799</v>
      </c>
      <c r="D388" s="368"/>
      <c r="E388" s="368"/>
      <c r="F388" s="244" t="s">
        <v>437</v>
      </c>
      <c r="G388" s="319">
        <v>304</v>
      </c>
      <c r="H388" s="171">
        <v>163.74</v>
      </c>
      <c r="I388" s="171"/>
      <c r="J388" s="171">
        <v>163.74</v>
      </c>
      <c r="K388" s="172" t="s">
        <v>42</v>
      </c>
      <c r="L388" s="171">
        <v>426091</v>
      </c>
      <c r="M388" s="171"/>
      <c r="N388" s="173"/>
      <c r="O388" s="171">
        <v>426091</v>
      </c>
      <c r="P388" s="163">
        <v>1.052</v>
      </c>
      <c r="Q388" s="163">
        <v>1.0209999999999999</v>
      </c>
      <c r="R388" s="163">
        <v>1.0349999999999999</v>
      </c>
      <c r="S388" s="163">
        <v>1.0249999999999999</v>
      </c>
      <c r="T388" s="163">
        <v>1.02</v>
      </c>
      <c r="U388" s="163">
        <v>1.03</v>
      </c>
      <c r="V388" s="248">
        <f t="shared" si="19"/>
        <v>510088.40856574127</v>
      </c>
      <c r="W388" s="249">
        <v>1.2</v>
      </c>
      <c r="X388" s="250">
        <f t="shared" si="20"/>
        <v>612106.09027888952</v>
      </c>
      <c r="Y388" s="251">
        <f t="shared" si="21"/>
        <v>2013.5068759173998</v>
      </c>
      <c r="Z388" s="213"/>
      <c r="BP388" s="166"/>
      <c r="BQ388" s="174" t="s">
        <v>1799</v>
      </c>
    </row>
    <row r="389" spans="1:69" s="122" customFormat="1" ht="67.5" x14ac:dyDescent="0.25">
      <c r="A389" s="242" t="s">
        <v>820</v>
      </c>
      <c r="B389" s="243" t="s">
        <v>1769</v>
      </c>
      <c r="C389" s="368" t="s">
        <v>1800</v>
      </c>
      <c r="D389" s="368"/>
      <c r="E389" s="368"/>
      <c r="F389" s="244" t="s">
        <v>437</v>
      </c>
      <c r="G389" s="319">
        <v>304</v>
      </c>
      <c r="H389" s="171">
        <v>114.93</v>
      </c>
      <c r="I389" s="171"/>
      <c r="J389" s="171">
        <v>114.93</v>
      </c>
      <c r="K389" s="172" t="s">
        <v>42</v>
      </c>
      <c r="L389" s="171">
        <v>299075</v>
      </c>
      <c r="M389" s="171"/>
      <c r="N389" s="173"/>
      <c r="O389" s="171">
        <v>299075</v>
      </c>
      <c r="P389" s="163">
        <v>1.052</v>
      </c>
      <c r="Q389" s="163">
        <v>1.0209999999999999</v>
      </c>
      <c r="R389" s="163">
        <v>1.0349999999999999</v>
      </c>
      <c r="S389" s="163">
        <v>1.0249999999999999</v>
      </c>
      <c r="T389" s="163">
        <v>1.02</v>
      </c>
      <c r="U389" s="163">
        <v>1.03</v>
      </c>
      <c r="V389" s="248">
        <f t="shared" si="19"/>
        <v>358033.1215439873</v>
      </c>
      <c r="W389" s="249">
        <v>1.2</v>
      </c>
      <c r="X389" s="250">
        <f t="shared" si="20"/>
        <v>429639.74585278478</v>
      </c>
      <c r="Y389" s="251">
        <f t="shared" si="21"/>
        <v>1413.2886376736342</v>
      </c>
      <c r="Z389" s="213"/>
      <c r="BP389" s="166"/>
      <c r="BQ389" s="174" t="s">
        <v>1800</v>
      </c>
    </row>
    <row r="390" spans="1:69" s="122" customFormat="1" ht="67.5" x14ac:dyDescent="0.25">
      <c r="A390" s="242" t="s">
        <v>1892</v>
      </c>
      <c r="B390" s="243" t="s">
        <v>1801</v>
      </c>
      <c r="C390" s="368" t="s">
        <v>1802</v>
      </c>
      <c r="D390" s="368"/>
      <c r="E390" s="368"/>
      <c r="F390" s="244" t="s">
        <v>437</v>
      </c>
      <c r="G390" s="319">
        <v>760</v>
      </c>
      <c r="H390" s="171">
        <v>21.47</v>
      </c>
      <c r="I390" s="171"/>
      <c r="J390" s="171">
        <v>21.47</v>
      </c>
      <c r="K390" s="172" t="s">
        <v>42</v>
      </c>
      <c r="L390" s="171">
        <v>139675</v>
      </c>
      <c r="M390" s="171"/>
      <c r="N390" s="173"/>
      <c r="O390" s="171">
        <v>139675</v>
      </c>
      <c r="P390" s="163">
        <v>1.052</v>
      </c>
      <c r="Q390" s="163">
        <v>1.0209999999999999</v>
      </c>
      <c r="R390" s="163">
        <v>1.0349999999999999</v>
      </c>
      <c r="S390" s="163">
        <v>1.0249999999999999</v>
      </c>
      <c r="T390" s="163">
        <v>1.02</v>
      </c>
      <c r="U390" s="163">
        <v>1.03</v>
      </c>
      <c r="V390" s="248">
        <f t="shared" si="19"/>
        <v>167209.81777700051</v>
      </c>
      <c r="W390" s="249">
        <v>1.2</v>
      </c>
      <c r="X390" s="250">
        <f t="shared" si="20"/>
        <v>200651.7813324006</v>
      </c>
      <c r="Y390" s="251">
        <f t="shared" si="21"/>
        <v>264.01550175315867</v>
      </c>
      <c r="Z390" s="213"/>
      <c r="BP390" s="166"/>
      <c r="BQ390" s="174" t="s">
        <v>1802</v>
      </c>
    </row>
    <row r="391" spans="1:69" s="122" customFormat="1" ht="67.5" x14ac:dyDescent="0.25">
      <c r="A391" s="242" t="s">
        <v>825</v>
      </c>
      <c r="B391" s="243" t="s">
        <v>1816</v>
      </c>
      <c r="C391" s="368" t="s">
        <v>2270</v>
      </c>
      <c r="D391" s="368"/>
      <c r="E391" s="368"/>
      <c r="F391" s="244" t="s">
        <v>437</v>
      </c>
      <c r="G391" s="319">
        <v>250</v>
      </c>
      <c r="H391" s="171">
        <v>723.02</v>
      </c>
      <c r="I391" s="171"/>
      <c r="J391" s="171">
        <v>723.02</v>
      </c>
      <c r="K391" s="172" t="s">
        <v>42</v>
      </c>
      <c r="L391" s="171">
        <v>1547263</v>
      </c>
      <c r="M391" s="171"/>
      <c r="N391" s="173"/>
      <c r="O391" s="171">
        <v>1547263</v>
      </c>
      <c r="P391" s="163">
        <v>1.052</v>
      </c>
      <c r="Q391" s="163">
        <v>1.0209999999999999</v>
      </c>
      <c r="R391" s="163">
        <v>1.0349999999999999</v>
      </c>
      <c r="S391" s="163">
        <v>1.0249999999999999</v>
      </c>
      <c r="T391" s="163">
        <v>1.02</v>
      </c>
      <c r="U391" s="163">
        <v>1.03</v>
      </c>
      <c r="V391" s="248">
        <f t="shared" si="19"/>
        <v>1852282.543641275</v>
      </c>
      <c r="W391" s="249">
        <v>1.2</v>
      </c>
      <c r="X391" s="250">
        <f t="shared" si="20"/>
        <v>2222739.0523695298</v>
      </c>
      <c r="Y391" s="251">
        <f t="shared" si="21"/>
        <v>8890.9562094781195</v>
      </c>
      <c r="Z391" s="213"/>
      <c r="BP391" s="166"/>
      <c r="BQ391" s="174" t="s">
        <v>2270</v>
      </c>
    </row>
    <row r="392" spans="1:69" s="122" customFormat="1" ht="67.5" x14ac:dyDescent="0.25">
      <c r="A392" s="242" t="s">
        <v>827</v>
      </c>
      <c r="B392" s="243" t="s">
        <v>1818</v>
      </c>
      <c r="C392" s="368" t="s">
        <v>1819</v>
      </c>
      <c r="D392" s="368"/>
      <c r="E392" s="368"/>
      <c r="F392" s="244" t="s">
        <v>437</v>
      </c>
      <c r="G392" s="319">
        <v>500</v>
      </c>
      <c r="H392" s="171">
        <v>198.9</v>
      </c>
      <c r="I392" s="171"/>
      <c r="J392" s="171">
        <v>198.9</v>
      </c>
      <c r="K392" s="172" t="s">
        <v>42</v>
      </c>
      <c r="L392" s="171">
        <v>851292</v>
      </c>
      <c r="M392" s="171"/>
      <c r="N392" s="173"/>
      <c r="O392" s="171">
        <v>851292</v>
      </c>
      <c r="P392" s="163">
        <v>1.052</v>
      </c>
      <c r="Q392" s="163">
        <v>1.0209999999999999</v>
      </c>
      <c r="R392" s="163">
        <v>1.0349999999999999</v>
      </c>
      <c r="S392" s="163">
        <v>1.0249999999999999</v>
      </c>
      <c r="T392" s="163">
        <v>1.02</v>
      </c>
      <c r="U392" s="163">
        <v>1.03</v>
      </c>
      <c r="V392" s="248">
        <f t="shared" si="19"/>
        <v>1019111.3670665352</v>
      </c>
      <c r="W392" s="249">
        <v>1.2</v>
      </c>
      <c r="X392" s="250">
        <f t="shared" si="20"/>
        <v>1222933.6404798422</v>
      </c>
      <c r="Y392" s="251">
        <f t="shared" si="21"/>
        <v>2445.8672809596842</v>
      </c>
      <c r="Z392" s="213"/>
      <c r="BP392" s="166"/>
      <c r="BQ392" s="174" t="s">
        <v>1819</v>
      </c>
    </row>
    <row r="393" spans="1:69" s="122" customFormat="1" ht="67.5" x14ac:dyDescent="0.25">
      <c r="A393" s="242" t="s">
        <v>832</v>
      </c>
      <c r="B393" s="243" t="s">
        <v>1776</v>
      </c>
      <c r="C393" s="368" t="s">
        <v>2271</v>
      </c>
      <c r="D393" s="368"/>
      <c r="E393" s="368"/>
      <c r="F393" s="244" t="s">
        <v>437</v>
      </c>
      <c r="G393" s="319">
        <v>500</v>
      </c>
      <c r="H393" s="171">
        <v>318.12</v>
      </c>
      <c r="I393" s="171"/>
      <c r="J393" s="171">
        <v>318.12</v>
      </c>
      <c r="K393" s="172" t="s">
        <v>42</v>
      </c>
      <c r="L393" s="171">
        <v>1361554</v>
      </c>
      <c r="M393" s="171"/>
      <c r="N393" s="173"/>
      <c r="O393" s="171">
        <v>1361554</v>
      </c>
      <c r="P393" s="163">
        <v>1.052</v>
      </c>
      <c r="Q393" s="163">
        <v>1.0209999999999999</v>
      </c>
      <c r="R393" s="163">
        <v>1.0349999999999999</v>
      </c>
      <c r="S393" s="163">
        <v>1.0249999999999999</v>
      </c>
      <c r="T393" s="163">
        <v>1.02</v>
      </c>
      <c r="U393" s="163">
        <v>1.03</v>
      </c>
      <c r="V393" s="248">
        <f t="shared" si="19"/>
        <v>1629963.8176735004</v>
      </c>
      <c r="W393" s="249">
        <v>1.2</v>
      </c>
      <c r="X393" s="250">
        <f t="shared" si="20"/>
        <v>1955956.5812082004</v>
      </c>
      <c r="Y393" s="251">
        <f t="shared" si="21"/>
        <v>3911.9131624164011</v>
      </c>
      <c r="Z393" s="213"/>
      <c r="BP393" s="166"/>
      <c r="BQ393" s="174" t="s">
        <v>2271</v>
      </c>
    </row>
    <row r="394" spans="1:69" s="122" customFormat="1" ht="67.5" x14ac:dyDescent="0.25">
      <c r="A394" s="242" t="s">
        <v>835</v>
      </c>
      <c r="B394" s="243" t="s">
        <v>1778</v>
      </c>
      <c r="C394" s="368" t="s">
        <v>2272</v>
      </c>
      <c r="D394" s="368"/>
      <c r="E394" s="368"/>
      <c r="F394" s="244" t="s">
        <v>437</v>
      </c>
      <c r="G394" s="319">
        <v>500</v>
      </c>
      <c r="H394" s="171">
        <v>85.17</v>
      </c>
      <c r="I394" s="171"/>
      <c r="J394" s="171">
        <v>85.17</v>
      </c>
      <c r="K394" s="172" t="s">
        <v>42</v>
      </c>
      <c r="L394" s="171">
        <v>364528</v>
      </c>
      <c r="M394" s="171"/>
      <c r="N394" s="173"/>
      <c r="O394" s="171">
        <v>364528</v>
      </c>
      <c r="P394" s="163">
        <v>1.052</v>
      </c>
      <c r="Q394" s="163">
        <v>1.0209999999999999</v>
      </c>
      <c r="R394" s="163">
        <v>1.0349999999999999</v>
      </c>
      <c r="S394" s="163">
        <v>1.0249999999999999</v>
      </c>
      <c r="T394" s="163">
        <v>1.02</v>
      </c>
      <c r="U394" s="163">
        <v>1.03</v>
      </c>
      <c r="V394" s="248">
        <f t="shared" si="19"/>
        <v>436389.19244399096</v>
      </c>
      <c r="W394" s="249">
        <v>1.2</v>
      </c>
      <c r="X394" s="250">
        <f t="shared" si="20"/>
        <v>523667.03093278914</v>
      </c>
      <c r="Y394" s="251">
        <f t="shared" si="21"/>
        <v>1047.3340618655782</v>
      </c>
      <c r="Z394" s="213"/>
      <c r="BP394" s="166"/>
      <c r="BQ394" s="174" t="s">
        <v>2272</v>
      </c>
    </row>
    <row r="395" spans="1:69" s="122" customFormat="1" ht="67.5" hidden="1" x14ac:dyDescent="0.25">
      <c r="A395" s="167" t="s">
        <v>837</v>
      </c>
      <c r="B395" s="168" t="s">
        <v>1727</v>
      </c>
      <c r="C395" s="370" t="s">
        <v>1728</v>
      </c>
      <c r="D395" s="370"/>
      <c r="E395" s="370"/>
      <c r="F395" s="169" t="s">
        <v>174</v>
      </c>
      <c r="G395" s="308">
        <v>1.1399999999999999</v>
      </c>
      <c r="H395" s="171" t="s">
        <v>1729</v>
      </c>
      <c r="I395" s="171" t="s">
        <v>421</v>
      </c>
      <c r="J395" s="171">
        <v>67.47</v>
      </c>
      <c r="K395" s="172" t="s">
        <v>42</v>
      </c>
      <c r="L395" s="171">
        <v>15129</v>
      </c>
      <c r="M395" s="171">
        <v>12240</v>
      </c>
      <c r="N395" s="173" t="s">
        <v>2273</v>
      </c>
      <c r="O395" s="171">
        <v>659</v>
      </c>
      <c r="P395" s="163">
        <v>1.052</v>
      </c>
      <c r="Q395" s="163">
        <v>1.0209999999999999</v>
      </c>
      <c r="R395" s="163">
        <v>1.0349999999999999</v>
      </c>
      <c r="S395" s="163">
        <v>1.0249999999999999</v>
      </c>
      <c r="T395" s="163">
        <v>1.02</v>
      </c>
      <c r="U395" s="163">
        <v>1.03</v>
      </c>
      <c r="V395" s="123">
        <f t="shared" si="19"/>
        <v>788.91190202286248</v>
      </c>
      <c r="W395" s="124">
        <v>1.2</v>
      </c>
      <c r="X395" s="125">
        <f t="shared" si="20"/>
        <v>946.69428242743493</v>
      </c>
      <c r="Y395" s="126">
        <f t="shared" si="21"/>
        <v>830.43358107669735</v>
      </c>
      <c r="Z395" s="213"/>
      <c r="BP395" s="166"/>
      <c r="BQ395" s="174" t="s">
        <v>1728</v>
      </c>
    </row>
    <row r="396" spans="1:69" s="122" customFormat="1" ht="18.75" hidden="1" x14ac:dyDescent="0.25">
      <c r="A396" s="175"/>
      <c r="B396" s="176"/>
      <c r="C396" s="177" t="s">
        <v>2274</v>
      </c>
      <c r="D396" s="178"/>
      <c r="E396" s="178"/>
      <c r="F396" s="179"/>
      <c r="G396" s="307"/>
      <c r="H396" s="178"/>
      <c r="I396" s="178"/>
      <c r="J396" s="178"/>
      <c r="K396" s="178"/>
      <c r="L396" s="178"/>
      <c r="M396" s="178"/>
      <c r="N396" s="178"/>
      <c r="O396" s="180"/>
      <c r="P396" s="163"/>
      <c r="Q396" s="163"/>
      <c r="R396" s="163"/>
      <c r="S396" s="163"/>
      <c r="T396" s="163"/>
      <c r="U396" s="163"/>
      <c r="V396" s="123"/>
      <c r="W396" s="124"/>
      <c r="X396" s="125"/>
      <c r="Y396" s="126"/>
      <c r="Z396" s="213"/>
      <c r="BP396" s="166"/>
      <c r="BQ396" s="174"/>
    </row>
    <row r="397" spans="1:69" s="122" customFormat="1" ht="18.75" hidden="1" x14ac:dyDescent="0.25">
      <c r="A397" s="181"/>
      <c r="B397" s="182"/>
      <c r="C397" s="182"/>
      <c r="D397" s="182"/>
      <c r="E397" s="183" t="s">
        <v>2275</v>
      </c>
      <c r="F397" s="184"/>
      <c r="G397" s="305"/>
      <c r="H397" s="186"/>
      <c r="I397" s="140"/>
      <c r="J397" s="140"/>
      <c r="K397" s="140"/>
      <c r="L397" s="187">
        <v>11880</v>
      </c>
      <c r="M397" s="188"/>
      <c r="N397" s="188"/>
      <c r="O397" s="189"/>
      <c r="P397" s="163"/>
      <c r="Q397" s="163"/>
      <c r="R397" s="163"/>
      <c r="S397" s="163"/>
      <c r="T397" s="163"/>
      <c r="U397" s="163"/>
      <c r="V397" s="123"/>
      <c r="W397" s="124"/>
      <c r="X397" s="125"/>
      <c r="Y397" s="126"/>
      <c r="Z397" s="213"/>
      <c r="BP397" s="166"/>
      <c r="BQ397" s="174"/>
    </row>
    <row r="398" spans="1:69" s="122" customFormat="1" ht="18.75" hidden="1" x14ac:dyDescent="0.25">
      <c r="A398" s="181"/>
      <c r="B398" s="182"/>
      <c r="C398" s="182"/>
      <c r="D398" s="182"/>
      <c r="E398" s="183" t="s">
        <v>2276</v>
      </c>
      <c r="F398" s="184"/>
      <c r="G398" s="305"/>
      <c r="H398" s="186"/>
      <c r="I398" s="140"/>
      <c r="J398" s="140"/>
      <c r="K398" s="140"/>
      <c r="L398" s="187">
        <v>6246</v>
      </c>
      <c r="M398" s="188"/>
      <c r="N398" s="188"/>
      <c r="O398" s="189"/>
      <c r="P398" s="163"/>
      <c r="Q398" s="163"/>
      <c r="R398" s="163"/>
      <c r="S398" s="163"/>
      <c r="T398" s="163"/>
      <c r="U398" s="163"/>
      <c r="V398" s="123"/>
      <c r="W398" s="124"/>
      <c r="X398" s="125"/>
      <c r="Y398" s="126"/>
      <c r="Z398" s="213"/>
      <c r="BP398" s="166"/>
      <c r="BQ398" s="174"/>
    </row>
    <row r="399" spans="1:69" s="122" customFormat="1" ht="18.75" hidden="1" x14ac:dyDescent="0.25">
      <c r="A399" s="181"/>
      <c r="B399" s="182"/>
      <c r="C399" s="182"/>
      <c r="D399" s="182"/>
      <c r="E399" s="183" t="s">
        <v>47</v>
      </c>
      <c r="F399" s="184"/>
      <c r="G399" s="305"/>
      <c r="H399" s="186"/>
      <c r="I399" s="140"/>
      <c r="J399" s="140"/>
      <c r="K399" s="140"/>
      <c r="L399" s="187">
        <v>33255</v>
      </c>
      <c r="M399" s="188"/>
      <c r="N399" s="188"/>
      <c r="O399" s="189"/>
      <c r="P399" s="163"/>
      <c r="Q399" s="163"/>
      <c r="R399" s="163"/>
      <c r="S399" s="163"/>
      <c r="T399" s="163"/>
      <c r="U399" s="163"/>
      <c r="V399" s="123"/>
      <c r="W399" s="124"/>
      <c r="X399" s="125"/>
      <c r="Y399" s="126"/>
      <c r="Z399" s="213"/>
      <c r="BP399" s="166"/>
      <c r="BQ399" s="174"/>
    </row>
    <row r="400" spans="1:69" s="122" customFormat="1" ht="67.5" x14ac:dyDescent="0.25">
      <c r="A400" s="242" t="s">
        <v>846</v>
      </c>
      <c r="B400" s="243" t="s">
        <v>1734</v>
      </c>
      <c r="C400" s="368" t="s">
        <v>2220</v>
      </c>
      <c r="D400" s="368"/>
      <c r="E400" s="368"/>
      <c r="F400" s="244" t="s">
        <v>437</v>
      </c>
      <c r="G400" s="319">
        <v>76</v>
      </c>
      <c r="H400" s="171">
        <v>498.66</v>
      </c>
      <c r="I400" s="171"/>
      <c r="J400" s="171">
        <v>498.66</v>
      </c>
      <c r="K400" s="172" t="s">
        <v>42</v>
      </c>
      <c r="L400" s="171">
        <v>324408</v>
      </c>
      <c r="M400" s="171"/>
      <c r="N400" s="173"/>
      <c r="O400" s="171">
        <v>324408</v>
      </c>
      <c r="P400" s="163">
        <v>1.052</v>
      </c>
      <c r="Q400" s="163">
        <v>1.0209999999999999</v>
      </c>
      <c r="R400" s="163">
        <v>1.0349999999999999</v>
      </c>
      <c r="S400" s="163">
        <v>1.0249999999999999</v>
      </c>
      <c r="T400" s="163">
        <v>1.02</v>
      </c>
      <c r="U400" s="163">
        <v>1.03</v>
      </c>
      <c r="V400" s="248">
        <f t="shared" si="19"/>
        <v>388360.14007804677</v>
      </c>
      <c r="W400" s="249">
        <v>1.2</v>
      </c>
      <c r="X400" s="250">
        <f t="shared" si="20"/>
        <v>466032.16809365613</v>
      </c>
      <c r="Y400" s="251">
        <f t="shared" si="21"/>
        <v>6132.0022117586332</v>
      </c>
      <c r="Z400" s="213"/>
      <c r="BP400" s="166"/>
      <c r="BQ400" s="174" t="s">
        <v>2220</v>
      </c>
    </row>
    <row r="401" spans="1:69" s="122" customFormat="1" ht="67.5" x14ac:dyDescent="0.25">
      <c r="A401" s="242" t="s">
        <v>848</v>
      </c>
      <c r="B401" s="243" t="s">
        <v>1734</v>
      </c>
      <c r="C401" s="368" t="s">
        <v>2220</v>
      </c>
      <c r="D401" s="368"/>
      <c r="E401" s="368"/>
      <c r="F401" s="244" t="s">
        <v>437</v>
      </c>
      <c r="G401" s="319">
        <v>38</v>
      </c>
      <c r="H401" s="171">
        <v>710.86</v>
      </c>
      <c r="I401" s="171"/>
      <c r="J401" s="171">
        <v>710.86</v>
      </c>
      <c r="K401" s="172" t="s">
        <v>42</v>
      </c>
      <c r="L401" s="171">
        <v>231229</v>
      </c>
      <c r="M401" s="171"/>
      <c r="N401" s="173"/>
      <c r="O401" s="171">
        <v>231229</v>
      </c>
      <c r="P401" s="163">
        <v>1.052</v>
      </c>
      <c r="Q401" s="163">
        <v>1.0209999999999999</v>
      </c>
      <c r="R401" s="163">
        <v>1.0349999999999999</v>
      </c>
      <c r="S401" s="163">
        <v>1.0249999999999999</v>
      </c>
      <c r="T401" s="163">
        <v>1.02</v>
      </c>
      <c r="U401" s="163">
        <v>1.03</v>
      </c>
      <c r="V401" s="248">
        <f t="shared" si="19"/>
        <v>276812.30681766995</v>
      </c>
      <c r="W401" s="249">
        <v>1.2</v>
      </c>
      <c r="X401" s="250">
        <f t="shared" si="20"/>
        <v>332174.76818120392</v>
      </c>
      <c r="Y401" s="251">
        <f t="shared" si="21"/>
        <v>8741.4412679264187</v>
      </c>
      <c r="Z401" s="213"/>
      <c r="BP401" s="166"/>
      <c r="BQ401" s="174" t="s">
        <v>2220</v>
      </c>
    </row>
    <row r="402" spans="1:69" s="122" customFormat="1" ht="67.5" x14ac:dyDescent="0.25">
      <c r="A402" s="242" t="s">
        <v>857</v>
      </c>
      <c r="B402" s="243" t="s">
        <v>1899</v>
      </c>
      <c r="C402" s="368" t="s">
        <v>1811</v>
      </c>
      <c r="D402" s="368"/>
      <c r="E402" s="368"/>
      <c r="F402" s="244" t="s">
        <v>265</v>
      </c>
      <c r="G402" s="319">
        <v>152</v>
      </c>
      <c r="H402" s="171">
        <v>172.41</v>
      </c>
      <c r="I402" s="171"/>
      <c r="J402" s="171">
        <v>172.41</v>
      </c>
      <c r="K402" s="172" t="s">
        <v>42</v>
      </c>
      <c r="L402" s="171">
        <v>224326</v>
      </c>
      <c r="M402" s="171"/>
      <c r="N402" s="173"/>
      <c r="O402" s="171">
        <v>224326</v>
      </c>
      <c r="P402" s="163">
        <v>1.052</v>
      </c>
      <c r="Q402" s="163">
        <v>1.0209999999999999</v>
      </c>
      <c r="R402" s="163">
        <v>1.0349999999999999</v>
      </c>
      <c r="S402" s="163">
        <v>1.0249999999999999</v>
      </c>
      <c r="T402" s="163">
        <v>1.02</v>
      </c>
      <c r="U402" s="163">
        <v>1.03</v>
      </c>
      <c r="V402" s="248">
        <f t="shared" si="19"/>
        <v>268548.48457235307</v>
      </c>
      <c r="W402" s="249">
        <v>1.2</v>
      </c>
      <c r="X402" s="250">
        <f t="shared" si="20"/>
        <v>322258.18148682365</v>
      </c>
      <c r="Y402" s="251">
        <f t="shared" si="21"/>
        <v>2120.1196150448923</v>
      </c>
      <c r="Z402" s="213"/>
      <c r="BP402" s="166"/>
      <c r="BQ402" s="174" t="s">
        <v>1811</v>
      </c>
    </row>
    <row r="403" spans="1:69" s="122" customFormat="1" ht="67.5" x14ac:dyDescent="0.25">
      <c r="A403" s="242" t="s">
        <v>861</v>
      </c>
      <c r="B403" s="243" t="s">
        <v>1801</v>
      </c>
      <c r="C403" s="368" t="s">
        <v>1898</v>
      </c>
      <c r="D403" s="368"/>
      <c r="E403" s="368"/>
      <c r="F403" s="244" t="s">
        <v>437</v>
      </c>
      <c r="G403" s="319">
        <v>152</v>
      </c>
      <c r="H403" s="171">
        <v>24.43</v>
      </c>
      <c r="I403" s="171"/>
      <c r="J403" s="171">
        <v>24.43</v>
      </c>
      <c r="K403" s="172" t="s">
        <v>42</v>
      </c>
      <c r="L403" s="171">
        <v>31786</v>
      </c>
      <c r="M403" s="171"/>
      <c r="N403" s="173"/>
      <c r="O403" s="171">
        <v>31786</v>
      </c>
      <c r="P403" s="163">
        <v>1.052</v>
      </c>
      <c r="Q403" s="163">
        <v>1.0209999999999999</v>
      </c>
      <c r="R403" s="163">
        <v>1.0349999999999999</v>
      </c>
      <c r="S403" s="163">
        <v>1.0249999999999999</v>
      </c>
      <c r="T403" s="163">
        <v>1.02</v>
      </c>
      <c r="U403" s="163">
        <v>1.03</v>
      </c>
      <c r="V403" s="248">
        <f t="shared" si="19"/>
        <v>38052.130072380445</v>
      </c>
      <c r="W403" s="249">
        <v>1.2</v>
      </c>
      <c r="X403" s="250">
        <f t="shared" si="20"/>
        <v>45662.55608685653</v>
      </c>
      <c r="Y403" s="251">
        <f t="shared" si="21"/>
        <v>300.41155320300351</v>
      </c>
      <c r="Z403" s="213"/>
      <c r="BP403" s="166"/>
      <c r="BQ403" s="174" t="s">
        <v>1898</v>
      </c>
    </row>
    <row r="404" spans="1:69" s="122" customFormat="1" ht="67.5" x14ac:dyDescent="0.25">
      <c r="A404" s="242" t="s">
        <v>865</v>
      </c>
      <c r="B404" s="243" t="s">
        <v>1801</v>
      </c>
      <c r="C404" s="368" t="s">
        <v>1814</v>
      </c>
      <c r="D404" s="368"/>
      <c r="E404" s="368"/>
      <c r="F404" s="244" t="s">
        <v>437</v>
      </c>
      <c r="G404" s="319">
        <v>228</v>
      </c>
      <c r="H404" s="171">
        <v>10.57</v>
      </c>
      <c r="I404" s="171"/>
      <c r="J404" s="171">
        <v>10.57</v>
      </c>
      <c r="K404" s="172" t="s">
        <v>42</v>
      </c>
      <c r="L404" s="171">
        <v>20629</v>
      </c>
      <c r="M404" s="171"/>
      <c r="N404" s="173"/>
      <c r="O404" s="171">
        <v>20629</v>
      </c>
      <c r="P404" s="163">
        <v>1.052</v>
      </c>
      <c r="Q404" s="163">
        <v>1.0209999999999999</v>
      </c>
      <c r="R404" s="163">
        <v>1.0349999999999999</v>
      </c>
      <c r="S404" s="163">
        <v>1.0249999999999999</v>
      </c>
      <c r="T404" s="163">
        <v>1.02</v>
      </c>
      <c r="U404" s="163">
        <v>1.03</v>
      </c>
      <c r="V404" s="248">
        <f t="shared" si="19"/>
        <v>24695.695943595805</v>
      </c>
      <c r="W404" s="249">
        <v>1.2</v>
      </c>
      <c r="X404" s="250">
        <f t="shared" si="20"/>
        <v>29634.835132314965</v>
      </c>
      <c r="Y404" s="251">
        <f t="shared" si="21"/>
        <v>129.97734707155686</v>
      </c>
      <c r="Z404" s="213"/>
      <c r="BP404" s="166"/>
      <c r="BQ404" s="174" t="s">
        <v>1814</v>
      </c>
    </row>
    <row r="405" spans="1:69" s="122" customFormat="1" ht="67.5" x14ac:dyDescent="0.25">
      <c r="A405" s="242" t="s">
        <v>869</v>
      </c>
      <c r="B405" s="243" t="s">
        <v>1899</v>
      </c>
      <c r="C405" s="368" t="s">
        <v>1900</v>
      </c>
      <c r="D405" s="368"/>
      <c r="E405" s="368"/>
      <c r="F405" s="244" t="s">
        <v>437</v>
      </c>
      <c r="G405" s="319">
        <v>250</v>
      </c>
      <c r="H405" s="171">
        <v>34.950000000000003</v>
      </c>
      <c r="I405" s="171"/>
      <c r="J405" s="171">
        <v>34.950000000000003</v>
      </c>
      <c r="K405" s="172" t="s">
        <v>42</v>
      </c>
      <c r="L405" s="171">
        <v>74793</v>
      </c>
      <c r="M405" s="171"/>
      <c r="N405" s="173"/>
      <c r="O405" s="171">
        <v>74793</v>
      </c>
      <c r="P405" s="163">
        <v>1.052</v>
      </c>
      <c r="Q405" s="163">
        <v>1.0209999999999999</v>
      </c>
      <c r="R405" s="163">
        <v>1.0349999999999999</v>
      </c>
      <c r="S405" s="163">
        <v>1.0249999999999999</v>
      </c>
      <c r="T405" s="163">
        <v>1.02</v>
      </c>
      <c r="U405" s="163">
        <v>1.03</v>
      </c>
      <c r="V405" s="248">
        <f t="shared" si="19"/>
        <v>89537.310907429361</v>
      </c>
      <c r="W405" s="249">
        <v>1.2</v>
      </c>
      <c r="X405" s="250">
        <f t="shared" si="20"/>
        <v>107444.77308891523</v>
      </c>
      <c r="Y405" s="251">
        <f t="shared" si="21"/>
        <v>429.77909235566091</v>
      </c>
      <c r="Z405" s="213"/>
      <c r="BP405" s="166"/>
      <c r="BQ405" s="174" t="s">
        <v>1900</v>
      </c>
    </row>
    <row r="406" spans="1:69" s="122" customFormat="1" ht="67.5" hidden="1" x14ac:dyDescent="0.25">
      <c r="A406" s="167" t="s">
        <v>1901</v>
      </c>
      <c r="B406" s="168" t="s">
        <v>1757</v>
      </c>
      <c r="C406" s="370" t="s">
        <v>1758</v>
      </c>
      <c r="D406" s="370"/>
      <c r="E406" s="370"/>
      <c r="F406" s="169" t="s">
        <v>238</v>
      </c>
      <c r="G406" s="309">
        <v>26.1</v>
      </c>
      <c r="H406" s="171" t="s">
        <v>1759</v>
      </c>
      <c r="I406" s="171" t="s">
        <v>1760</v>
      </c>
      <c r="J406" s="171">
        <v>603.04999999999995</v>
      </c>
      <c r="K406" s="172" t="s">
        <v>42</v>
      </c>
      <c r="L406" s="171">
        <v>529331</v>
      </c>
      <c r="M406" s="171">
        <v>334711</v>
      </c>
      <c r="N406" s="173" t="s">
        <v>2277</v>
      </c>
      <c r="O406" s="171">
        <v>134731</v>
      </c>
      <c r="P406" s="163">
        <v>1.052</v>
      </c>
      <c r="Q406" s="163">
        <v>1.0209999999999999</v>
      </c>
      <c r="R406" s="163">
        <v>1.0349999999999999</v>
      </c>
      <c r="S406" s="163">
        <v>1.0249999999999999</v>
      </c>
      <c r="T406" s="163">
        <v>1.02</v>
      </c>
      <c r="U406" s="163">
        <v>1.03</v>
      </c>
      <c r="V406" s="123">
        <f t="shared" si="19"/>
        <v>161291.1828094724</v>
      </c>
      <c r="W406" s="124">
        <v>1.2</v>
      </c>
      <c r="X406" s="125">
        <f t="shared" si="20"/>
        <v>193549.41937136688</v>
      </c>
      <c r="Y406" s="126">
        <f t="shared" si="21"/>
        <v>7415.6865659527539</v>
      </c>
      <c r="Z406" s="213"/>
      <c r="BP406" s="166"/>
      <c r="BQ406" s="174" t="s">
        <v>1758</v>
      </c>
    </row>
    <row r="407" spans="1:69" s="122" customFormat="1" ht="18.75" hidden="1" x14ac:dyDescent="0.25">
      <c r="A407" s="175"/>
      <c r="B407" s="176"/>
      <c r="C407" s="177" t="s">
        <v>2278</v>
      </c>
      <c r="D407" s="178"/>
      <c r="E407" s="178"/>
      <c r="F407" s="179"/>
      <c r="G407" s="307"/>
      <c r="H407" s="178"/>
      <c r="I407" s="178"/>
      <c r="J407" s="178"/>
      <c r="K407" s="178"/>
      <c r="L407" s="178"/>
      <c r="M407" s="178"/>
      <c r="N407" s="178"/>
      <c r="O407" s="180"/>
      <c r="P407" s="163"/>
      <c r="Q407" s="163"/>
      <c r="R407" s="163"/>
      <c r="S407" s="163"/>
      <c r="T407" s="163"/>
      <c r="U407" s="163"/>
      <c r="V407" s="123"/>
      <c r="W407" s="124"/>
      <c r="X407" s="125"/>
      <c r="Y407" s="126"/>
      <c r="Z407" s="213"/>
      <c r="BP407" s="166"/>
      <c r="BQ407" s="174"/>
    </row>
    <row r="408" spans="1:69" s="122" customFormat="1" ht="18.75" hidden="1" x14ac:dyDescent="0.25">
      <c r="A408" s="181"/>
      <c r="B408" s="182"/>
      <c r="C408" s="182"/>
      <c r="D408" s="182"/>
      <c r="E408" s="183" t="s">
        <v>2279</v>
      </c>
      <c r="F408" s="184"/>
      <c r="G408" s="305"/>
      <c r="H408" s="186"/>
      <c r="I408" s="140"/>
      <c r="J408" s="140"/>
      <c r="K408" s="140"/>
      <c r="L408" s="187">
        <v>327569</v>
      </c>
      <c r="M408" s="188"/>
      <c r="N408" s="188"/>
      <c r="O408" s="189"/>
      <c r="P408" s="163"/>
      <c r="Q408" s="163"/>
      <c r="R408" s="163"/>
      <c r="S408" s="163"/>
      <c r="T408" s="163"/>
      <c r="U408" s="163"/>
      <c r="V408" s="123"/>
      <c r="W408" s="124"/>
      <c r="X408" s="125"/>
      <c r="Y408" s="126"/>
      <c r="Z408" s="213"/>
      <c r="BP408" s="166"/>
      <c r="BQ408" s="174"/>
    </row>
    <row r="409" spans="1:69" s="122" customFormat="1" ht="18.75" hidden="1" x14ac:dyDescent="0.25">
      <c r="A409" s="181"/>
      <c r="B409" s="182"/>
      <c r="C409" s="182"/>
      <c r="D409" s="182"/>
      <c r="E409" s="183" t="s">
        <v>2280</v>
      </c>
      <c r="F409" s="184"/>
      <c r="G409" s="305"/>
      <c r="H409" s="186"/>
      <c r="I409" s="140"/>
      <c r="J409" s="140"/>
      <c r="K409" s="140"/>
      <c r="L409" s="187">
        <v>172227</v>
      </c>
      <c r="M409" s="188"/>
      <c r="N409" s="188"/>
      <c r="O409" s="189"/>
      <c r="P409" s="163"/>
      <c r="Q409" s="163"/>
      <c r="R409" s="163"/>
      <c r="S409" s="163"/>
      <c r="T409" s="163"/>
      <c r="U409" s="163"/>
      <c r="V409" s="123"/>
      <c r="W409" s="124"/>
      <c r="X409" s="125"/>
      <c r="Y409" s="126"/>
      <c r="Z409" s="213"/>
      <c r="BP409" s="166"/>
      <c r="BQ409" s="174"/>
    </row>
    <row r="410" spans="1:69" s="122" customFormat="1" ht="18.75" hidden="1" x14ac:dyDescent="0.25">
      <c r="A410" s="181"/>
      <c r="B410" s="182"/>
      <c r="C410" s="182"/>
      <c r="D410" s="182"/>
      <c r="E410" s="183" t="s">
        <v>47</v>
      </c>
      <c r="F410" s="184"/>
      <c r="G410" s="305"/>
      <c r="H410" s="186"/>
      <c r="I410" s="140"/>
      <c r="J410" s="140"/>
      <c r="K410" s="140"/>
      <c r="L410" s="187">
        <v>1029127</v>
      </c>
      <c r="M410" s="188"/>
      <c r="N410" s="188"/>
      <c r="O410" s="189"/>
      <c r="P410" s="163"/>
      <c r="Q410" s="163"/>
      <c r="R410" s="163"/>
      <c r="S410" s="163"/>
      <c r="T410" s="163"/>
      <c r="U410" s="163"/>
      <c r="V410" s="123"/>
      <c r="W410" s="124"/>
      <c r="X410" s="125"/>
      <c r="Y410" s="126"/>
      <c r="Z410" s="213"/>
      <c r="BP410" s="166"/>
      <c r="BQ410" s="174"/>
    </row>
    <row r="411" spans="1:69" s="122" customFormat="1" ht="67.5" x14ac:dyDescent="0.25">
      <c r="A411" s="242" t="s">
        <v>880</v>
      </c>
      <c r="B411" s="243" t="s">
        <v>2281</v>
      </c>
      <c r="C411" s="368" t="s">
        <v>1910</v>
      </c>
      <c r="D411" s="368"/>
      <c r="E411" s="368"/>
      <c r="F411" s="244" t="s">
        <v>265</v>
      </c>
      <c r="G411" s="320">
        <v>2688.3</v>
      </c>
      <c r="H411" s="171">
        <v>360.65</v>
      </c>
      <c r="I411" s="171"/>
      <c r="J411" s="171">
        <v>360.65</v>
      </c>
      <c r="K411" s="172" t="s">
        <v>42</v>
      </c>
      <c r="L411" s="171">
        <v>8299223</v>
      </c>
      <c r="M411" s="171"/>
      <c r="N411" s="173"/>
      <c r="O411" s="171">
        <v>8299223</v>
      </c>
      <c r="P411" s="163">
        <v>1.052</v>
      </c>
      <c r="Q411" s="163">
        <v>1.0209999999999999</v>
      </c>
      <c r="R411" s="163">
        <v>1.0349999999999999</v>
      </c>
      <c r="S411" s="163">
        <v>1.0249999999999999</v>
      </c>
      <c r="T411" s="163">
        <v>1.02</v>
      </c>
      <c r="U411" s="163">
        <v>1.03</v>
      </c>
      <c r="V411" s="248">
        <f t="shared" si="19"/>
        <v>9935289.5329922438</v>
      </c>
      <c r="W411" s="249">
        <v>1.2</v>
      </c>
      <c r="X411" s="250">
        <f t="shared" si="20"/>
        <v>11922347.439590693</v>
      </c>
      <c r="Y411" s="251">
        <f t="shared" si="21"/>
        <v>4434.9021461855791</v>
      </c>
      <c r="Z411" s="213"/>
      <c r="BP411" s="166"/>
      <c r="BQ411" s="174" t="s">
        <v>1910</v>
      </c>
    </row>
    <row r="412" spans="1:69" s="122" customFormat="1" ht="18.75" hidden="1" x14ac:dyDescent="0.25">
      <c r="A412" s="175"/>
      <c r="B412" s="176"/>
      <c r="C412" s="177" t="s">
        <v>2282</v>
      </c>
      <c r="D412" s="178"/>
      <c r="E412" s="178"/>
      <c r="F412" s="179"/>
      <c r="G412" s="307"/>
      <c r="H412" s="178"/>
      <c r="I412" s="178"/>
      <c r="J412" s="178"/>
      <c r="K412" s="178"/>
      <c r="L412" s="178"/>
      <c r="M412" s="178"/>
      <c r="N412" s="178"/>
      <c r="O412" s="180"/>
      <c r="P412" s="163"/>
      <c r="Q412" s="163"/>
      <c r="R412" s="163"/>
      <c r="S412" s="163"/>
      <c r="T412" s="163"/>
      <c r="U412" s="163"/>
      <c r="V412" s="123"/>
      <c r="W412" s="124"/>
      <c r="X412" s="125"/>
      <c r="Y412" s="126"/>
      <c r="Z412" s="213"/>
      <c r="BP412" s="166"/>
      <c r="BQ412" s="174"/>
    </row>
    <row r="413" spans="1:69" s="122" customFormat="1" ht="67.5" hidden="1" x14ac:dyDescent="0.25">
      <c r="A413" s="167" t="s">
        <v>1905</v>
      </c>
      <c r="B413" s="168" t="s">
        <v>1747</v>
      </c>
      <c r="C413" s="370" t="s">
        <v>1748</v>
      </c>
      <c r="D413" s="370"/>
      <c r="E413" s="370"/>
      <c r="F413" s="169" t="s">
        <v>238</v>
      </c>
      <c r="G413" s="309">
        <v>0.6</v>
      </c>
      <c r="H413" s="171" t="s">
        <v>1749</v>
      </c>
      <c r="I413" s="171" t="s">
        <v>1750</v>
      </c>
      <c r="J413" s="171">
        <v>358.16</v>
      </c>
      <c r="K413" s="172" t="s">
        <v>42</v>
      </c>
      <c r="L413" s="171">
        <v>13018</v>
      </c>
      <c r="M413" s="171">
        <v>9468</v>
      </c>
      <c r="N413" s="173" t="s">
        <v>2198</v>
      </c>
      <c r="O413" s="171">
        <v>1840</v>
      </c>
      <c r="P413" s="163">
        <v>1.052</v>
      </c>
      <c r="Q413" s="163">
        <v>1.0209999999999999</v>
      </c>
      <c r="R413" s="163">
        <v>1.0349999999999999</v>
      </c>
      <c r="S413" s="163">
        <v>1.0249999999999999</v>
      </c>
      <c r="T413" s="163">
        <v>1.02</v>
      </c>
      <c r="U413" s="163">
        <v>1.03</v>
      </c>
      <c r="V413" s="123">
        <f t="shared" si="19"/>
        <v>2202.7282241609514</v>
      </c>
      <c r="W413" s="124">
        <v>1.2</v>
      </c>
      <c r="X413" s="125">
        <f t="shared" si="20"/>
        <v>2643.2738689931416</v>
      </c>
      <c r="Y413" s="126">
        <f t="shared" si="21"/>
        <v>4405.4564483219028</v>
      </c>
      <c r="Z413" s="213"/>
      <c r="BP413" s="166"/>
      <c r="BQ413" s="174" t="s">
        <v>1748</v>
      </c>
    </row>
    <row r="414" spans="1:69" s="122" customFormat="1" ht="18.75" hidden="1" x14ac:dyDescent="0.25">
      <c r="A414" s="175"/>
      <c r="B414" s="176"/>
      <c r="C414" s="177" t="s">
        <v>1303</v>
      </c>
      <c r="D414" s="178"/>
      <c r="E414" s="178"/>
      <c r="F414" s="179"/>
      <c r="G414" s="307"/>
      <c r="H414" s="178"/>
      <c r="I414" s="178"/>
      <c r="J414" s="178"/>
      <c r="K414" s="178"/>
      <c r="L414" s="178"/>
      <c r="M414" s="178"/>
      <c r="N414" s="178"/>
      <c r="O414" s="180"/>
      <c r="P414" s="163"/>
      <c r="Q414" s="163"/>
      <c r="R414" s="163"/>
      <c r="S414" s="163"/>
      <c r="T414" s="163"/>
      <c r="U414" s="163"/>
      <c r="V414" s="123"/>
      <c r="W414" s="124"/>
      <c r="X414" s="125"/>
      <c r="Y414" s="126"/>
      <c r="Z414" s="213"/>
      <c r="BP414" s="166"/>
      <c r="BQ414" s="174"/>
    </row>
    <row r="415" spans="1:69" s="122" customFormat="1" ht="18.75" hidden="1" x14ac:dyDescent="0.25">
      <c r="A415" s="181"/>
      <c r="B415" s="182"/>
      <c r="C415" s="182"/>
      <c r="D415" s="182"/>
      <c r="E415" s="183" t="s">
        <v>2199</v>
      </c>
      <c r="F415" s="184"/>
      <c r="G415" s="305"/>
      <c r="H415" s="186"/>
      <c r="I415" s="140"/>
      <c r="J415" s="140"/>
      <c r="K415" s="140"/>
      <c r="L415" s="187">
        <v>9421</v>
      </c>
      <c r="M415" s="188"/>
      <c r="N415" s="188"/>
      <c r="O415" s="189"/>
      <c r="P415" s="163"/>
      <c r="Q415" s="163"/>
      <c r="R415" s="163"/>
      <c r="S415" s="163"/>
      <c r="T415" s="163"/>
      <c r="U415" s="163"/>
      <c r="V415" s="123"/>
      <c r="W415" s="124"/>
      <c r="X415" s="125"/>
      <c r="Y415" s="126"/>
      <c r="Z415" s="213"/>
      <c r="BP415" s="166"/>
      <c r="BQ415" s="174"/>
    </row>
    <row r="416" spans="1:69" s="122" customFormat="1" ht="18.75" hidden="1" x14ac:dyDescent="0.25">
      <c r="A416" s="181"/>
      <c r="B416" s="182"/>
      <c r="C416" s="182"/>
      <c r="D416" s="182"/>
      <c r="E416" s="183" t="s">
        <v>2200</v>
      </c>
      <c r="F416" s="184"/>
      <c r="G416" s="305"/>
      <c r="H416" s="186"/>
      <c r="I416" s="140"/>
      <c r="J416" s="140"/>
      <c r="K416" s="140"/>
      <c r="L416" s="187">
        <v>4953</v>
      </c>
      <c r="M416" s="188"/>
      <c r="N416" s="188"/>
      <c r="O416" s="189"/>
      <c r="P416" s="163"/>
      <c r="Q416" s="163"/>
      <c r="R416" s="163"/>
      <c r="S416" s="163"/>
      <c r="T416" s="163"/>
      <c r="U416" s="163"/>
      <c r="V416" s="123"/>
      <c r="W416" s="124"/>
      <c r="X416" s="125"/>
      <c r="Y416" s="126"/>
      <c r="Z416" s="213"/>
      <c r="BP416" s="166"/>
      <c r="BQ416" s="174"/>
    </row>
    <row r="417" spans="1:69" s="122" customFormat="1" ht="18.75" hidden="1" x14ac:dyDescent="0.25">
      <c r="A417" s="181"/>
      <c r="B417" s="182"/>
      <c r="C417" s="182"/>
      <c r="D417" s="182"/>
      <c r="E417" s="183" t="s">
        <v>47</v>
      </c>
      <c r="F417" s="184"/>
      <c r="G417" s="305"/>
      <c r="H417" s="186"/>
      <c r="I417" s="140"/>
      <c r="J417" s="140"/>
      <c r="K417" s="140"/>
      <c r="L417" s="187">
        <v>27392</v>
      </c>
      <c r="M417" s="188"/>
      <c r="N417" s="188"/>
      <c r="O417" s="189"/>
      <c r="P417" s="163"/>
      <c r="Q417" s="163"/>
      <c r="R417" s="163"/>
      <c r="S417" s="163"/>
      <c r="T417" s="163"/>
      <c r="U417" s="163"/>
      <c r="V417" s="123"/>
      <c r="W417" s="124"/>
      <c r="X417" s="125"/>
      <c r="Y417" s="126"/>
      <c r="Z417" s="213"/>
      <c r="BP417" s="166"/>
      <c r="BQ417" s="174"/>
    </row>
    <row r="418" spans="1:69" s="122" customFormat="1" ht="67.5" x14ac:dyDescent="0.25">
      <c r="A418" s="242" t="s">
        <v>893</v>
      </c>
      <c r="B418" s="243" t="s">
        <v>2201</v>
      </c>
      <c r="C418" s="368" t="s">
        <v>1756</v>
      </c>
      <c r="D418" s="368"/>
      <c r="E418" s="368"/>
      <c r="F418" s="244" t="s">
        <v>265</v>
      </c>
      <c r="G418" s="320">
        <v>61.8</v>
      </c>
      <c r="H418" s="171">
        <v>95.72</v>
      </c>
      <c r="I418" s="171"/>
      <c r="J418" s="171">
        <v>95.72</v>
      </c>
      <c r="K418" s="172" t="s">
        <v>42</v>
      </c>
      <c r="L418" s="171">
        <v>50637</v>
      </c>
      <c r="M418" s="171"/>
      <c r="N418" s="173"/>
      <c r="O418" s="171">
        <v>50637</v>
      </c>
      <c r="P418" s="163">
        <v>1.052</v>
      </c>
      <c r="Q418" s="163">
        <v>1.0209999999999999</v>
      </c>
      <c r="R418" s="163">
        <v>1.0349999999999999</v>
      </c>
      <c r="S418" s="163">
        <v>1.0249999999999999</v>
      </c>
      <c r="T418" s="163">
        <v>1.02</v>
      </c>
      <c r="U418" s="163">
        <v>1.03</v>
      </c>
      <c r="V418" s="248">
        <f t="shared" ref="V418:V478" si="22">O418*P418*Q418*R418*S418*T418*U418</f>
        <v>60619.320155890266</v>
      </c>
      <c r="W418" s="249">
        <v>1.2</v>
      </c>
      <c r="X418" s="250">
        <f t="shared" ref="X418:X478" si="23">V418*W418</f>
        <v>72743.184187068313</v>
      </c>
      <c r="Y418" s="251">
        <f t="shared" ref="Y418:Y478" si="24">X418/G418</f>
        <v>1177.074177784277</v>
      </c>
      <c r="Z418" s="213"/>
      <c r="BP418" s="166"/>
      <c r="BQ418" s="174" t="s">
        <v>1756</v>
      </c>
    </row>
    <row r="419" spans="1:69" s="122" customFormat="1" ht="18.75" hidden="1" x14ac:dyDescent="0.25">
      <c r="A419" s="175"/>
      <c r="B419" s="176"/>
      <c r="C419" s="177" t="s">
        <v>2202</v>
      </c>
      <c r="D419" s="178"/>
      <c r="E419" s="178"/>
      <c r="F419" s="179"/>
      <c r="G419" s="307"/>
      <c r="H419" s="178"/>
      <c r="I419" s="178"/>
      <c r="J419" s="178"/>
      <c r="K419" s="178"/>
      <c r="L419" s="178"/>
      <c r="M419" s="178"/>
      <c r="N419" s="178"/>
      <c r="O419" s="180"/>
      <c r="P419" s="163"/>
      <c r="Q419" s="163"/>
      <c r="R419" s="163"/>
      <c r="S419" s="163"/>
      <c r="T419" s="163"/>
      <c r="U419" s="163"/>
      <c r="V419" s="123"/>
      <c r="W419" s="124"/>
      <c r="X419" s="125"/>
      <c r="Y419" s="126"/>
      <c r="Z419" s="213"/>
      <c r="BP419" s="166"/>
      <c r="BQ419" s="174"/>
    </row>
    <row r="420" spans="1:69" s="122" customFormat="1" ht="67.5" x14ac:dyDescent="0.25">
      <c r="A420" s="242" t="s">
        <v>900</v>
      </c>
      <c r="B420" s="243" t="s">
        <v>1911</v>
      </c>
      <c r="C420" s="368" t="s">
        <v>2283</v>
      </c>
      <c r="D420" s="368"/>
      <c r="E420" s="368"/>
      <c r="F420" s="244" t="s">
        <v>437</v>
      </c>
      <c r="G420" s="319">
        <v>5280</v>
      </c>
      <c r="H420" s="171">
        <v>3.91</v>
      </c>
      <c r="I420" s="171"/>
      <c r="J420" s="171">
        <v>3.91</v>
      </c>
      <c r="K420" s="172" t="s">
        <v>42</v>
      </c>
      <c r="L420" s="171">
        <v>176719</v>
      </c>
      <c r="M420" s="171"/>
      <c r="N420" s="173"/>
      <c r="O420" s="171">
        <v>176719</v>
      </c>
      <c r="P420" s="163">
        <v>1.052</v>
      </c>
      <c r="Q420" s="163">
        <v>1.0209999999999999</v>
      </c>
      <c r="R420" s="163">
        <v>1.0349999999999999</v>
      </c>
      <c r="S420" s="163">
        <v>1.0249999999999999</v>
      </c>
      <c r="T420" s="163">
        <v>1.02</v>
      </c>
      <c r="U420" s="163">
        <v>1.03</v>
      </c>
      <c r="V420" s="248">
        <f t="shared" si="22"/>
        <v>211556.48317690179</v>
      </c>
      <c r="W420" s="249">
        <v>1.2</v>
      </c>
      <c r="X420" s="250">
        <f t="shared" si="23"/>
        <v>253867.77981228213</v>
      </c>
      <c r="Y420" s="251">
        <f t="shared" si="24"/>
        <v>48.081018903841311</v>
      </c>
      <c r="Z420" s="213"/>
      <c r="BP420" s="166"/>
      <c r="BQ420" s="174" t="s">
        <v>2283</v>
      </c>
    </row>
    <row r="421" spans="1:69" s="122" customFormat="1" ht="67.5" x14ac:dyDescent="0.25">
      <c r="A421" s="242" t="s">
        <v>1912</v>
      </c>
      <c r="B421" s="243" t="s">
        <v>1913</v>
      </c>
      <c r="C421" s="368" t="s">
        <v>2284</v>
      </c>
      <c r="D421" s="368"/>
      <c r="E421" s="368"/>
      <c r="F421" s="244" t="s">
        <v>437</v>
      </c>
      <c r="G421" s="319">
        <v>2640</v>
      </c>
      <c r="H421" s="171">
        <v>8.26</v>
      </c>
      <c r="I421" s="171"/>
      <c r="J421" s="171">
        <v>8.26</v>
      </c>
      <c r="K421" s="172" t="s">
        <v>42</v>
      </c>
      <c r="L421" s="171">
        <v>186663</v>
      </c>
      <c r="M421" s="171"/>
      <c r="N421" s="173"/>
      <c r="O421" s="171">
        <v>186663</v>
      </c>
      <c r="P421" s="163">
        <v>1.052</v>
      </c>
      <c r="Q421" s="163">
        <v>1.0209999999999999</v>
      </c>
      <c r="R421" s="163">
        <v>1.0349999999999999</v>
      </c>
      <c r="S421" s="163">
        <v>1.0249999999999999</v>
      </c>
      <c r="T421" s="163">
        <v>1.02</v>
      </c>
      <c r="U421" s="163">
        <v>1.03</v>
      </c>
      <c r="V421" s="248">
        <f t="shared" si="22"/>
        <v>223460.79266660637</v>
      </c>
      <c r="W421" s="249">
        <v>1.2</v>
      </c>
      <c r="X421" s="250">
        <f t="shared" si="23"/>
        <v>268152.95119992766</v>
      </c>
      <c r="Y421" s="251">
        <f t="shared" si="24"/>
        <v>101.57308757573017</v>
      </c>
      <c r="Z421" s="213"/>
      <c r="BP421" s="166"/>
      <c r="BQ421" s="174" t="s">
        <v>2284</v>
      </c>
    </row>
    <row r="422" spans="1:69" s="122" customFormat="1" ht="67.5" x14ac:dyDescent="0.25">
      <c r="A422" s="242" t="s">
        <v>907</v>
      </c>
      <c r="B422" s="243" t="s">
        <v>2285</v>
      </c>
      <c r="C422" s="368" t="s">
        <v>1787</v>
      </c>
      <c r="D422" s="368"/>
      <c r="E422" s="368"/>
      <c r="F422" s="244" t="s">
        <v>437</v>
      </c>
      <c r="G422" s="319">
        <v>2640</v>
      </c>
      <c r="H422" s="171">
        <v>3.01</v>
      </c>
      <c r="I422" s="171"/>
      <c r="J422" s="171">
        <v>3.01</v>
      </c>
      <c r="K422" s="172" t="s">
        <v>42</v>
      </c>
      <c r="L422" s="171">
        <v>68021</v>
      </c>
      <c r="M422" s="171"/>
      <c r="N422" s="173"/>
      <c r="O422" s="171">
        <v>68021</v>
      </c>
      <c r="P422" s="163">
        <v>1.052</v>
      </c>
      <c r="Q422" s="163">
        <v>1.0209999999999999</v>
      </c>
      <c r="R422" s="163">
        <v>1.0349999999999999</v>
      </c>
      <c r="S422" s="163">
        <v>1.0249999999999999</v>
      </c>
      <c r="T422" s="163">
        <v>1.02</v>
      </c>
      <c r="U422" s="163">
        <v>1.03</v>
      </c>
      <c r="V422" s="248">
        <f t="shared" si="22"/>
        <v>81430.313334593535</v>
      </c>
      <c r="W422" s="249">
        <v>1.2</v>
      </c>
      <c r="X422" s="250">
        <f t="shared" si="23"/>
        <v>97716.376001512239</v>
      </c>
      <c r="Y422" s="251">
        <f t="shared" si="24"/>
        <v>37.013778788451603</v>
      </c>
      <c r="Z422" s="213"/>
      <c r="BP422" s="166"/>
      <c r="BQ422" s="174" t="s">
        <v>1787</v>
      </c>
    </row>
    <row r="423" spans="1:69" s="122" customFormat="1" ht="67.5" x14ac:dyDescent="0.25">
      <c r="A423" s="242" t="s">
        <v>1914</v>
      </c>
      <c r="B423" s="243" t="s">
        <v>2286</v>
      </c>
      <c r="C423" s="368" t="s">
        <v>1774</v>
      </c>
      <c r="D423" s="368"/>
      <c r="E423" s="368"/>
      <c r="F423" s="244" t="s">
        <v>437</v>
      </c>
      <c r="G423" s="319">
        <v>1000</v>
      </c>
      <c r="H423" s="171">
        <v>6.03</v>
      </c>
      <c r="I423" s="171"/>
      <c r="J423" s="171">
        <v>6.03</v>
      </c>
      <c r="K423" s="172" t="s">
        <v>42</v>
      </c>
      <c r="L423" s="171">
        <v>51617</v>
      </c>
      <c r="M423" s="171"/>
      <c r="N423" s="173"/>
      <c r="O423" s="171">
        <v>51617</v>
      </c>
      <c r="P423" s="163">
        <v>1.052</v>
      </c>
      <c r="Q423" s="163">
        <v>1.0209999999999999</v>
      </c>
      <c r="R423" s="163">
        <v>1.0349999999999999</v>
      </c>
      <c r="S423" s="163">
        <v>1.0249999999999999</v>
      </c>
      <c r="T423" s="163">
        <v>1.02</v>
      </c>
      <c r="U423" s="163">
        <v>1.03</v>
      </c>
      <c r="V423" s="248">
        <f t="shared" si="22"/>
        <v>61792.51236223687</v>
      </c>
      <c r="W423" s="249">
        <v>1.2</v>
      </c>
      <c r="X423" s="250">
        <f t="shared" si="23"/>
        <v>74151.014834684247</v>
      </c>
      <c r="Y423" s="251">
        <f t="shared" si="24"/>
        <v>74.151014834684247</v>
      </c>
      <c r="Z423" s="213"/>
      <c r="BP423" s="166"/>
      <c r="BQ423" s="174" t="s">
        <v>1774</v>
      </c>
    </row>
    <row r="424" spans="1:69" s="122" customFormat="1" ht="18.75" hidden="1" x14ac:dyDescent="0.25">
      <c r="A424" s="371" t="s">
        <v>2287</v>
      </c>
      <c r="B424" s="372"/>
      <c r="C424" s="372"/>
      <c r="D424" s="372"/>
      <c r="E424" s="372"/>
      <c r="F424" s="372"/>
      <c r="G424" s="372"/>
      <c r="H424" s="372"/>
      <c r="I424" s="372"/>
      <c r="J424" s="372"/>
      <c r="K424" s="372"/>
      <c r="L424" s="372"/>
      <c r="M424" s="372"/>
      <c r="N424" s="372"/>
      <c r="O424" s="373"/>
      <c r="P424" s="163"/>
      <c r="Q424" s="163"/>
      <c r="R424" s="163"/>
      <c r="S424" s="163"/>
      <c r="T424" s="163"/>
      <c r="U424" s="163"/>
      <c r="V424" s="123"/>
      <c r="W424" s="124"/>
      <c r="X424" s="125"/>
      <c r="Y424" s="126"/>
      <c r="Z424" s="213"/>
      <c r="BP424" s="166" t="s">
        <v>2287</v>
      </c>
      <c r="BQ424" s="174"/>
    </row>
    <row r="425" spans="1:69" s="122" customFormat="1" ht="67.5" hidden="1" x14ac:dyDescent="0.25">
      <c r="A425" s="167" t="s">
        <v>923</v>
      </c>
      <c r="B425" s="168" t="s">
        <v>1916</v>
      </c>
      <c r="C425" s="370" t="s">
        <v>1917</v>
      </c>
      <c r="D425" s="370"/>
      <c r="E425" s="370"/>
      <c r="F425" s="169" t="s">
        <v>1918</v>
      </c>
      <c r="G425" s="311">
        <v>2.1225000000000001</v>
      </c>
      <c r="H425" s="171" t="s">
        <v>1919</v>
      </c>
      <c r="I425" s="171"/>
      <c r="J425" s="171"/>
      <c r="K425" s="172" t="s">
        <v>42</v>
      </c>
      <c r="L425" s="171">
        <v>125255</v>
      </c>
      <c r="M425" s="171">
        <v>125255</v>
      </c>
      <c r="N425" s="173"/>
      <c r="O425" s="171"/>
      <c r="P425" s="163"/>
      <c r="Q425" s="163"/>
      <c r="R425" s="163"/>
      <c r="S425" s="163"/>
      <c r="T425" s="163"/>
      <c r="U425" s="163"/>
      <c r="V425" s="123"/>
      <c r="W425" s="124"/>
      <c r="X425" s="125"/>
      <c r="Y425" s="126"/>
      <c r="Z425" s="213"/>
      <c r="BP425" s="166"/>
      <c r="BQ425" s="174" t="s">
        <v>1917</v>
      </c>
    </row>
    <row r="426" spans="1:69" s="122" customFormat="1" ht="18.75" hidden="1" x14ac:dyDescent="0.25">
      <c r="A426" s="175"/>
      <c r="B426" s="176"/>
      <c r="C426" s="177" t="s">
        <v>2288</v>
      </c>
      <c r="D426" s="178"/>
      <c r="E426" s="178"/>
      <c r="F426" s="179"/>
      <c r="G426" s="307"/>
      <c r="H426" s="178"/>
      <c r="I426" s="178"/>
      <c r="J426" s="178"/>
      <c r="K426" s="178"/>
      <c r="L426" s="178"/>
      <c r="M426" s="178"/>
      <c r="N426" s="178"/>
      <c r="O426" s="180"/>
      <c r="P426" s="163"/>
      <c r="Q426" s="163"/>
      <c r="R426" s="163"/>
      <c r="S426" s="163"/>
      <c r="T426" s="163"/>
      <c r="U426" s="163"/>
      <c r="V426" s="123"/>
      <c r="W426" s="124"/>
      <c r="X426" s="125"/>
      <c r="Y426" s="126"/>
      <c r="Z426" s="213"/>
      <c r="BP426" s="166"/>
      <c r="BQ426" s="174"/>
    </row>
    <row r="427" spans="1:69" s="122" customFormat="1" ht="18.75" hidden="1" x14ac:dyDescent="0.25">
      <c r="A427" s="181"/>
      <c r="B427" s="182"/>
      <c r="C427" s="182"/>
      <c r="D427" s="182"/>
      <c r="E427" s="183" t="s">
        <v>2289</v>
      </c>
      <c r="F427" s="184"/>
      <c r="G427" s="305"/>
      <c r="H427" s="186"/>
      <c r="I427" s="140"/>
      <c r="J427" s="140"/>
      <c r="K427" s="140"/>
      <c r="L427" s="187">
        <v>111477</v>
      </c>
      <c r="M427" s="188"/>
      <c r="N427" s="188"/>
      <c r="O427" s="189"/>
      <c r="P427" s="163"/>
      <c r="Q427" s="163"/>
      <c r="R427" s="163"/>
      <c r="S427" s="163"/>
      <c r="T427" s="163"/>
      <c r="U427" s="163"/>
      <c r="V427" s="123"/>
      <c r="W427" s="124"/>
      <c r="X427" s="125"/>
      <c r="Y427" s="126"/>
      <c r="Z427" s="213"/>
      <c r="BP427" s="166"/>
      <c r="BQ427" s="174"/>
    </row>
    <row r="428" spans="1:69" s="122" customFormat="1" ht="18.75" hidden="1" x14ac:dyDescent="0.25">
      <c r="A428" s="181"/>
      <c r="B428" s="182"/>
      <c r="C428" s="182"/>
      <c r="D428" s="182"/>
      <c r="E428" s="183" t="s">
        <v>2290</v>
      </c>
      <c r="F428" s="184"/>
      <c r="G428" s="305"/>
      <c r="H428" s="186"/>
      <c r="I428" s="140"/>
      <c r="J428" s="140"/>
      <c r="K428" s="140"/>
      <c r="L428" s="187">
        <v>50102</v>
      </c>
      <c r="M428" s="188"/>
      <c r="N428" s="188"/>
      <c r="O428" s="189"/>
      <c r="P428" s="163"/>
      <c r="Q428" s="163"/>
      <c r="R428" s="163"/>
      <c r="S428" s="163"/>
      <c r="T428" s="163"/>
      <c r="U428" s="163"/>
      <c r="V428" s="123"/>
      <c r="W428" s="124"/>
      <c r="X428" s="125"/>
      <c r="Y428" s="126"/>
      <c r="Z428" s="213"/>
      <c r="BP428" s="166"/>
      <c r="BQ428" s="174"/>
    </row>
    <row r="429" spans="1:69" s="122" customFormat="1" ht="18.75" hidden="1" x14ac:dyDescent="0.25">
      <c r="A429" s="181"/>
      <c r="B429" s="182"/>
      <c r="C429" s="182"/>
      <c r="D429" s="182"/>
      <c r="E429" s="183" t="s">
        <v>47</v>
      </c>
      <c r="F429" s="184"/>
      <c r="G429" s="305"/>
      <c r="H429" s="186"/>
      <c r="I429" s="140"/>
      <c r="J429" s="140"/>
      <c r="K429" s="140"/>
      <c r="L429" s="187">
        <v>286834</v>
      </c>
      <c r="M429" s="188"/>
      <c r="N429" s="188"/>
      <c r="O429" s="189"/>
      <c r="P429" s="163"/>
      <c r="Q429" s="163"/>
      <c r="R429" s="163"/>
      <c r="S429" s="163"/>
      <c r="T429" s="163"/>
      <c r="U429" s="163"/>
      <c r="V429" s="123"/>
      <c r="W429" s="124"/>
      <c r="X429" s="125"/>
      <c r="Y429" s="126"/>
      <c r="Z429" s="213"/>
      <c r="BP429" s="166"/>
      <c r="BQ429" s="174"/>
    </row>
    <row r="430" spans="1:69" s="122" customFormat="1" ht="67.5" hidden="1" x14ac:dyDescent="0.25">
      <c r="A430" s="167" t="s">
        <v>1928</v>
      </c>
      <c r="B430" s="168" t="s">
        <v>1923</v>
      </c>
      <c r="C430" s="370" t="s">
        <v>1924</v>
      </c>
      <c r="D430" s="370"/>
      <c r="E430" s="370"/>
      <c r="F430" s="169" t="s">
        <v>1918</v>
      </c>
      <c r="G430" s="311">
        <v>2.1225000000000001</v>
      </c>
      <c r="H430" s="171" t="s">
        <v>1925</v>
      </c>
      <c r="I430" s="171"/>
      <c r="J430" s="171"/>
      <c r="K430" s="172" t="s">
        <v>42</v>
      </c>
      <c r="L430" s="171">
        <v>69207</v>
      </c>
      <c r="M430" s="171">
        <v>69207</v>
      </c>
      <c r="N430" s="173"/>
      <c r="O430" s="171"/>
      <c r="P430" s="163"/>
      <c r="Q430" s="163"/>
      <c r="R430" s="163"/>
      <c r="S430" s="163"/>
      <c r="T430" s="163"/>
      <c r="U430" s="163"/>
      <c r="V430" s="123"/>
      <c r="W430" s="124"/>
      <c r="X430" s="125"/>
      <c r="Y430" s="126"/>
      <c r="Z430" s="213"/>
      <c r="BP430" s="166"/>
      <c r="BQ430" s="174" t="s">
        <v>1924</v>
      </c>
    </row>
    <row r="431" spans="1:69" s="122" customFormat="1" ht="18.75" hidden="1" x14ac:dyDescent="0.25">
      <c r="A431" s="181"/>
      <c r="B431" s="182"/>
      <c r="C431" s="182"/>
      <c r="D431" s="182"/>
      <c r="E431" s="183" t="s">
        <v>2291</v>
      </c>
      <c r="F431" s="184"/>
      <c r="G431" s="305"/>
      <c r="H431" s="186"/>
      <c r="I431" s="140"/>
      <c r="J431" s="140"/>
      <c r="K431" s="140"/>
      <c r="L431" s="187">
        <v>61594</v>
      </c>
      <c r="M431" s="188"/>
      <c r="N431" s="188"/>
      <c r="O431" s="189"/>
      <c r="P431" s="163"/>
      <c r="Q431" s="163"/>
      <c r="R431" s="163"/>
      <c r="S431" s="163"/>
      <c r="T431" s="163"/>
      <c r="U431" s="163"/>
      <c r="V431" s="123"/>
      <c r="W431" s="124"/>
      <c r="X431" s="125"/>
      <c r="Y431" s="126"/>
      <c r="Z431" s="213"/>
      <c r="BP431" s="166"/>
      <c r="BQ431" s="174"/>
    </row>
    <row r="432" spans="1:69" s="122" customFormat="1" ht="18.75" hidden="1" x14ac:dyDescent="0.25">
      <c r="A432" s="181"/>
      <c r="B432" s="182"/>
      <c r="C432" s="182"/>
      <c r="D432" s="182"/>
      <c r="E432" s="183" t="s">
        <v>2292</v>
      </c>
      <c r="F432" s="184"/>
      <c r="G432" s="305"/>
      <c r="H432" s="186"/>
      <c r="I432" s="140"/>
      <c r="J432" s="140"/>
      <c r="K432" s="140"/>
      <c r="L432" s="187">
        <v>27683</v>
      </c>
      <c r="M432" s="188"/>
      <c r="N432" s="188"/>
      <c r="O432" s="189"/>
      <c r="P432" s="163"/>
      <c r="Q432" s="163"/>
      <c r="R432" s="163"/>
      <c r="S432" s="163"/>
      <c r="T432" s="163"/>
      <c r="U432" s="163"/>
      <c r="V432" s="123"/>
      <c r="W432" s="124"/>
      <c r="X432" s="125"/>
      <c r="Y432" s="126"/>
      <c r="Z432" s="213"/>
      <c r="BP432" s="166"/>
      <c r="BQ432" s="174"/>
    </row>
    <row r="433" spans="1:69" s="122" customFormat="1" ht="18.75" hidden="1" x14ac:dyDescent="0.25">
      <c r="A433" s="181"/>
      <c r="B433" s="182"/>
      <c r="C433" s="182"/>
      <c r="D433" s="182"/>
      <c r="E433" s="183" t="s">
        <v>47</v>
      </c>
      <c r="F433" s="184"/>
      <c r="G433" s="305"/>
      <c r="H433" s="186"/>
      <c r="I433" s="140"/>
      <c r="J433" s="140"/>
      <c r="K433" s="140"/>
      <c r="L433" s="187">
        <v>158484</v>
      </c>
      <c r="M433" s="188"/>
      <c r="N433" s="188"/>
      <c r="O433" s="189"/>
      <c r="P433" s="163"/>
      <c r="Q433" s="163"/>
      <c r="R433" s="163"/>
      <c r="S433" s="163"/>
      <c r="T433" s="163"/>
      <c r="U433" s="163"/>
      <c r="V433" s="123"/>
      <c r="W433" s="124"/>
      <c r="X433" s="125"/>
      <c r="Y433" s="126"/>
      <c r="Z433" s="213"/>
      <c r="BP433" s="166"/>
      <c r="BQ433" s="174"/>
    </row>
    <row r="434" spans="1:69" s="122" customFormat="1" ht="67.5" hidden="1" x14ac:dyDescent="0.25">
      <c r="A434" s="167" t="s">
        <v>930</v>
      </c>
      <c r="B434" s="168" t="s">
        <v>1064</v>
      </c>
      <c r="C434" s="370" t="s">
        <v>1929</v>
      </c>
      <c r="D434" s="370"/>
      <c r="E434" s="370"/>
      <c r="F434" s="169" t="s">
        <v>238</v>
      </c>
      <c r="G434" s="308">
        <v>8.49</v>
      </c>
      <c r="H434" s="171" t="s">
        <v>1066</v>
      </c>
      <c r="I434" s="171" t="s">
        <v>1067</v>
      </c>
      <c r="J434" s="171">
        <v>124.14</v>
      </c>
      <c r="K434" s="172" t="s">
        <v>42</v>
      </c>
      <c r="L434" s="171">
        <v>83613</v>
      </c>
      <c r="M434" s="171">
        <v>65107</v>
      </c>
      <c r="N434" s="173" t="s">
        <v>2293</v>
      </c>
      <c r="O434" s="171">
        <v>9023</v>
      </c>
      <c r="P434" s="163">
        <v>1.052</v>
      </c>
      <c r="Q434" s="163">
        <v>1.0209999999999999</v>
      </c>
      <c r="R434" s="163">
        <v>1.0349999999999999</v>
      </c>
      <c r="S434" s="163">
        <v>1.0249999999999999</v>
      </c>
      <c r="T434" s="163">
        <v>1.02</v>
      </c>
      <c r="U434" s="163">
        <v>1.03</v>
      </c>
      <c r="V434" s="123">
        <f t="shared" si="22"/>
        <v>10801.74824271971</v>
      </c>
      <c r="W434" s="124">
        <v>1.2</v>
      </c>
      <c r="X434" s="125">
        <f t="shared" si="23"/>
        <v>12962.097891263651</v>
      </c>
      <c r="Y434" s="126">
        <f t="shared" si="24"/>
        <v>1526.748868228934</v>
      </c>
      <c r="Z434" s="213"/>
      <c r="BP434" s="166"/>
      <c r="BQ434" s="174" t="s">
        <v>1929</v>
      </c>
    </row>
    <row r="435" spans="1:69" s="122" customFormat="1" ht="18.75" hidden="1" x14ac:dyDescent="0.25">
      <c r="A435" s="175"/>
      <c r="B435" s="176"/>
      <c r="C435" s="177" t="s">
        <v>2294</v>
      </c>
      <c r="D435" s="178"/>
      <c r="E435" s="178"/>
      <c r="F435" s="179"/>
      <c r="G435" s="307"/>
      <c r="H435" s="178"/>
      <c r="I435" s="178"/>
      <c r="J435" s="178"/>
      <c r="K435" s="178"/>
      <c r="L435" s="178"/>
      <c r="M435" s="178"/>
      <c r="N435" s="178"/>
      <c r="O435" s="180"/>
      <c r="P435" s="163"/>
      <c r="Q435" s="163"/>
      <c r="R435" s="163"/>
      <c r="S435" s="163"/>
      <c r="T435" s="163"/>
      <c r="U435" s="163"/>
      <c r="V435" s="123"/>
      <c r="W435" s="124"/>
      <c r="X435" s="125"/>
      <c r="Y435" s="126"/>
      <c r="Z435" s="213"/>
      <c r="BP435" s="166"/>
      <c r="BQ435" s="174"/>
    </row>
    <row r="436" spans="1:69" s="122" customFormat="1" ht="18.75" hidden="1" x14ac:dyDescent="0.25">
      <c r="A436" s="181"/>
      <c r="B436" s="182"/>
      <c r="C436" s="182"/>
      <c r="D436" s="182"/>
      <c r="E436" s="183" t="s">
        <v>2295</v>
      </c>
      <c r="F436" s="184"/>
      <c r="G436" s="305"/>
      <c r="H436" s="186"/>
      <c r="I436" s="140"/>
      <c r="J436" s="140"/>
      <c r="K436" s="140"/>
      <c r="L436" s="187">
        <v>64306</v>
      </c>
      <c r="M436" s="188"/>
      <c r="N436" s="188"/>
      <c r="O436" s="189"/>
      <c r="P436" s="163"/>
      <c r="Q436" s="163"/>
      <c r="R436" s="163"/>
      <c r="S436" s="163"/>
      <c r="T436" s="163"/>
      <c r="U436" s="163"/>
      <c r="V436" s="123"/>
      <c r="W436" s="124"/>
      <c r="X436" s="125"/>
      <c r="Y436" s="126"/>
      <c r="Z436" s="213"/>
      <c r="BP436" s="166"/>
      <c r="BQ436" s="174"/>
    </row>
    <row r="437" spans="1:69" s="122" customFormat="1" ht="18.75" hidden="1" x14ac:dyDescent="0.25">
      <c r="A437" s="181"/>
      <c r="B437" s="182"/>
      <c r="C437" s="182"/>
      <c r="D437" s="182"/>
      <c r="E437" s="183" t="s">
        <v>2296</v>
      </c>
      <c r="F437" s="184"/>
      <c r="G437" s="305"/>
      <c r="H437" s="186"/>
      <c r="I437" s="140"/>
      <c r="J437" s="140"/>
      <c r="K437" s="140"/>
      <c r="L437" s="187">
        <v>33810</v>
      </c>
      <c r="M437" s="188"/>
      <c r="N437" s="188"/>
      <c r="O437" s="189"/>
      <c r="P437" s="163"/>
      <c r="Q437" s="163"/>
      <c r="R437" s="163"/>
      <c r="S437" s="163"/>
      <c r="T437" s="163"/>
      <c r="U437" s="163"/>
      <c r="V437" s="123"/>
      <c r="W437" s="124"/>
      <c r="X437" s="125"/>
      <c r="Y437" s="126"/>
      <c r="Z437" s="213"/>
      <c r="BP437" s="166"/>
      <c r="BQ437" s="174"/>
    </row>
    <row r="438" spans="1:69" s="122" customFormat="1" ht="18.75" hidden="1" x14ac:dyDescent="0.25">
      <c r="A438" s="181"/>
      <c r="B438" s="182"/>
      <c r="C438" s="182"/>
      <c r="D438" s="182"/>
      <c r="E438" s="183" t="s">
        <v>47</v>
      </c>
      <c r="F438" s="184"/>
      <c r="G438" s="305"/>
      <c r="H438" s="186"/>
      <c r="I438" s="140"/>
      <c r="J438" s="140"/>
      <c r="K438" s="140"/>
      <c r="L438" s="187">
        <v>181729</v>
      </c>
      <c r="M438" s="188"/>
      <c r="N438" s="188"/>
      <c r="O438" s="189"/>
      <c r="P438" s="163"/>
      <c r="Q438" s="163"/>
      <c r="R438" s="163"/>
      <c r="S438" s="163"/>
      <c r="T438" s="163"/>
      <c r="U438" s="163"/>
      <c r="V438" s="123"/>
      <c r="W438" s="124"/>
      <c r="X438" s="125"/>
      <c r="Y438" s="126"/>
      <c r="Z438" s="213"/>
      <c r="BP438" s="166"/>
      <c r="BQ438" s="174"/>
    </row>
    <row r="439" spans="1:69" s="122" customFormat="1" ht="67.5" hidden="1" x14ac:dyDescent="0.25">
      <c r="A439" s="167" t="s">
        <v>932</v>
      </c>
      <c r="B439" s="168" t="s">
        <v>812</v>
      </c>
      <c r="C439" s="370" t="s">
        <v>813</v>
      </c>
      <c r="D439" s="370"/>
      <c r="E439" s="370"/>
      <c r="F439" s="169" t="s">
        <v>238</v>
      </c>
      <c r="G439" s="308">
        <v>29.51</v>
      </c>
      <c r="H439" s="171" t="s">
        <v>1934</v>
      </c>
      <c r="I439" s="171" t="s">
        <v>815</v>
      </c>
      <c r="J439" s="171">
        <v>22.32</v>
      </c>
      <c r="K439" s="172" t="s">
        <v>42</v>
      </c>
      <c r="L439" s="171">
        <v>332835</v>
      </c>
      <c r="M439" s="171">
        <v>290376</v>
      </c>
      <c r="N439" s="173" t="s">
        <v>2297</v>
      </c>
      <c r="O439" s="171">
        <v>5637</v>
      </c>
      <c r="P439" s="163">
        <v>1.052</v>
      </c>
      <c r="Q439" s="163">
        <v>1.0209999999999999</v>
      </c>
      <c r="R439" s="163">
        <v>1.0349999999999999</v>
      </c>
      <c r="S439" s="163">
        <v>1.0249999999999999</v>
      </c>
      <c r="T439" s="163">
        <v>1.02</v>
      </c>
      <c r="U439" s="163">
        <v>1.03</v>
      </c>
      <c r="V439" s="123">
        <f t="shared" si="22"/>
        <v>6748.2494563017863</v>
      </c>
      <c r="W439" s="124">
        <v>1.2</v>
      </c>
      <c r="X439" s="125">
        <f t="shared" si="23"/>
        <v>8097.8993475621428</v>
      </c>
      <c r="Y439" s="126">
        <f t="shared" si="24"/>
        <v>274.41204159817494</v>
      </c>
      <c r="Z439" s="213"/>
      <c r="BP439" s="166"/>
      <c r="BQ439" s="174" t="s">
        <v>813</v>
      </c>
    </row>
    <row r="440" spans="1:69" s="122" customFormat="1" ht="18.75" hidden="1" x14ac:dyDescent="0.25">
      <c r="A440" s="175"/>
      <c r="B440" s="176"/>
      <c r="C440" s="177" t="s">
        <v>2298</v>
      </c>
      <c r="D440" s="178"/>
      <c r="E440" s="178"/>
      <c r="F440" s="179"/>
      <c r="G440" s="307"/>
      <c r="H440" s="178"/>
      <c r="I440" s="178"/>
      <c r="J440" s="178"/>
      <c r="K440" s="178"/>
      <c r="L440" s="178"/>
      <c r="M440" s="178"/>
      <c r="N440" s="178"/>
      <c r="O440" s="180"/>
      <c r="P440" s="163"/>
      <c r="Q440" s="163"/>
      <c r="R440" s="163"/>
      <c r="S440" s="163"/>
      <c r="T440" s="163"/>
      <c r="U440" s="163"/>
      <c r="V440" s="123"/>
      <c r="W440" s="124"/>
      <c r="X440" s="125"/>
      <c r="Y440" s="126"/>
      <c r="Z440" s="213"/>
      <c r="BP440" s="166"/>
      <c r="BQ440" s="174"/>
    </row>
    <row r="441" spans="1:69" s="122" customFormat="1" ht="18.75" hidden="1" x14ac:dyDescent="0.25">
      <c r="A441" s="181"/>
      <c r="B441" s="182"/>
      <c r="C441" s="182"/>
      <c r="D441" s="182"/>
      <c r="E441" s="183" t="s">
        <v>2299</v>
      </c>
      <c r="F441" s="184"/>
      <c r="G441" s="305"/>
      <c r="H441" s="186"/>
      <c r="I441" s="140"/>
      <c r="J441" s="140"/>
      <c r="K441" s="140"/>
      <c r="L441" s="187">
        <v>286211</v>
      </c>
      <c r="M441" s="188"/>
      <c r="N441" s="188"/>
      <c r="O441" s="189"/>
      <c r="P441" s="163"/>
      <c r="Q441" s="163"/>
      <c r="R441" s="163"/>
      <c r="S441" s="163"/>
      <c r="T441" s="163"/>
      <c r="U441" s="163"/>
      <c r="V441" s="123"/>
      <c r="W441" s="124"/>
      <c r="X441" s="125"/>
      <c r="Y441" s="126"/>
      <c r="Z441" s="213"/>
      <c r="BP441" s="166"/>
      <c r="BQ441" s="174"/>
    </row>
    <row r="442" spans="1:69" s="122" customFormat="1" ht="18.75" hidden="1" x14ac:dyDescent="0.25">
      <c r="A442" s="181"/>
      <c r="B442" s="182"/>
      <c r="C442" s="182"/>
      <c r="D442" s="182"/>
      <c r="E442" s="183" t="s">
        <v>2300</v>
      </c>
      <c r="F442" s="184"/>
      <c r="G442" s="305"/>
      <c r="H442" s="186"/>
      <c r="I442" s="140"/>
      <c r="J442" s="140"/>
      <c r="K442" s="140"/>
      <c r="L442" s="187">
        <v>150482</v>
      </c>
      <c r="M442" s="188"/>
      <c r="N442" s="188"/>
      <c r="O442" s="189"/>
      <c r="P442" s="163"/>
      <c r="Q442" s="163"/>
      <c r="R442" s="163"/>
      <c r="S442" s="163"/>
      <c r="T442" s="163"/>
      <c r="U442" s="163"/>
      <c r="V442" s="123"/>
      <c r="W442" s="124"/>
      <c r="X442" s="125"/>
      <c r="Y442" s="126"/>
      <c r="Z442" s="213"/>
      <c r="BP442" s="166"/>
      <c r="BQ442" s="174"/>
    </row>
    <row r="443" spans="1:69" s="122" customFormat="1" ht="18.75" hidden="1" x14ac:dyDescent="0.25">
      <c r="A443" s="181"/>
      <c r="B443" s="182"/>
      <c r="C443" s="182"/>
      <c r="D443" s="182"/>
      <c r="E443" s="183" t="s">
        <v>47</v>
      </c>
      <c r="F443" s="184"/>
      <c r="G443" s="305"/>
      <c r="H443" s="186"/>
      <c r="I443" s="140"/>
      <c r="J443" s="140"/>
      <c r="K443" s="140"/>
      <c r="L443" s="187">
        <v>769528</v>
      </c>
      <c r="M443" s="188"/>
      <c r="N443" s="188"/>
      <c r="O443" s="189"/>
      <c r="P443" s="163"/>
      <c r="Q443" s="163"/>
      <c r="R443" s="163"/>
      <c r="S443" s="163"/>
      <c r="T443" s="163"/>
      <c r="U443" s="163"/>
      <c r="V443" s="123"/>
      <c r="W443" s="124"/>
      <c r="X443" s="125"/>
      <c r="Y443" s="126"/>
      <c r="Z443" s="213"/>
      <c r="BP443" s="166"/>
      <c r="BQ443" s="174"/>
    </row>
    <row r="444" spans="1:69" s="122" customFormat="1" ht="67.5" x14ac:dyDescent="0.25">
      <c r="A444" s="242" t="s">
        <v>934</v>
      </c>
      <c r="B444" s="243" t="s">
        <v>1939</v>
      </c>
      <c r="C444" s="368" t="s">
        <v>822</v>
      </c>
      <c r="D444" s="368"/>
      <c r="E444" s="368"/>
      <c r="F444" s="244" t="s">
        <v>265</v>
      </c>
      <c r="G444" s="319">
        <v>3800</v>
      </c>
      <c r="H444" s="171">
        <v>35.549999999999997</v>
      </c>
      <c r="I444" s="171"/>
      <c r="J444" s="171">
        <v>35.549999999999997</v>
      </c>
      <c r="K444" s="172" t="s">
        <v>42</v>
      </c>
      <c r="L444" s="171">
        <v>1156370</v>
      </c>
      <c r="M444" s="171"/>
      <c r="N444" s="173"/>
      <c r="O444" s="171">
        <v>1156370</v>
      </c>
      <c r="P444" s="163">
        <v>1.052</v>
      </c>
      <c r="Q444" s="163">
        <v>1.0209999999999999</v>
      </c>
      <c r="R444" s="163">
        <v>1.0349999999999999</v>
      </c>
      <c r="S444" s="163">
        <v>1.0249999999999999</v>
      </c>
      <c r="T444" s="163">
        <v>1.02</v>
      </c>
      <c r="U444" s="163">
        <v>1.03</v>
      </c>
      <c r="V444" s="248">
        <f t="shared" si="22"/>
        <v>1384330.8894418476</v>
      </c>
      <c r="W444" s="249">
        <v>1.2</v>
      </c>
      <c r="X444" s="250">
        <f t="shared" si="23"/>
        <v>1661197.067330217</v>
      </c>
      <c r="Y444" s="251">
        <f t="shared" si="24"/>
        <v>437.15712298163606</v>
      </c>
      <c r="Z444" s="213"/>
      <c r="BP444" s="166"/>
      <c r="BQ444" s="174" t="s">
        <v>822</v>
      </c>
    </row>
    <row r="445" spans="1:69" s="122" customFormat="1" ht="67.5" hidden="1" x14ac:dyDescent="0.25">
      <c r="A445" s="167" t="s">
        <v>936</v>
      </c>
      <c r="B445" s="168" t="s">
        <v>849</v>
      </c>
      <c r="C445" s="370" t="s">
        <v>850</v>
      </c>
      <c r="D445" s="370"/>
      <c r="E445" s="370"/>
      <c r="F445" s="169" t="s">
        <v>520</v>
      </c>
      <c r="G445" s="304">
        <v>4</v>
      </c>
      <c r="H445" s="171" t="s">
        <v>1965</v>
      </c>
      <c r="I445" s="171" t="s">
        <v>852</v>
      </c>
      <c r="J445" s="171">
        <v>11.18</v>
      </c>
      <c r="K445" s="172" t="s">
        <v>42</v>
      </c>
      <c r="L445" s="171">
        <v>23597</v>
      </c>
      <c r="M445" s="171">
        <v>19772</v>
      </c>
      <c r="N445" s="173" t="s">
        <v>2301</v>
      </c>
      <c r="O445" s="171">
        <v>383</v>
      </c>
      <c r="P445" s="163">
        <v>1.052</v>
      </c>
      <c r="Q445" s="163">
        <v>1.0209999999999999</v>
      </c>
      <c r="R445" s="163">
        <v>1.0349999999999999</v>
      </c>
      <c r="S445" s="163">
        <v>1.0249999999999999</v>
      </c>
      <c r="T445" s="163">
        <v>1.02</v>
      </c>
      <c r="U445" s="163">
        <v>1.03</v>
      </c>
      <c r="V445" s="123">
        <f t="shared" si="22"/>
        <v>458.50266839871983</v>
      </c>
      <c r="W445" s="124">
        <v>1.2</v>
      </c>
      <c r="X445" s="125">
        <f t="shared" si="23"/>
        <v>550.20320207846373</v>
      </c>
      <c r="Y445" s="126">
        <f t="shared" si="24"/>
        <v>137.55080051961593</v>
      </c>
      <c r="Z445" s="213"/>
      <c r="BP445" s="166"/>
      <c r="BQ445" s="174" t="s">
        <v>850</v>
      </c>
    </row>
    <row r="446" spans="1:69" s="122" customFormat="1" ht="18.75" hidden="1" x14ac:dyDescent="0.25">
      <c r="A446" s="175"/>
      <c r="B446" s="176"/>
      <c r="C446" s="177" t="s">
        <v>1967</v>
      </c>
      <c r="D446" s="178"/>
      <c r="E446" s="178"/>
      <c r="F446" s="179"/>
      <c r="G446" s="307"/>
      <c r="H446" s="178"/>
      <c r="I446" s="178"/>
      <c r="J446" s="178"/>
      <c r="K446" s="178"/>
      <c r="L446" s="178"/>
      <c r="M446" s="178"/>
      <c r="N446" s="178"/>
      <c r="O446" s="180"/>
      <c r="P446" s="163"/>
      <c r="Q446" s="163"/>
      <c r="R446" s="163"/>
      <c r="S446" s="163"/>
      <c r="T446" s="163"/>
      <c r="U446" s="163"/>
      <c r="V446" s="123"/>
      <c r="W446" s="124"/>
      <c r="X446" s="125"/>
      <c r="Y446" s="126"/>
      <c r="Z446" s="213"/>
      <c r="BP446" s="166"/>
      <c r="BQ446" s="174"/>
    </row>
    <row r="447" spans="1:69" s="122" customFormat="1" ht="18.75" hidden="1" x14ac:dyDescent="0.25">
      <c r="A447" s="181"/>
      <c r="B447" s="182"/>
      <c r="C447" s="182"/>
      <c r="D447" s="182"/>
      <c r="E447" s="183" t="s">
        <v>2302</v>
      </c>
      <c r="F447" s="184"/>
      <c r="G447" s="305"/>
      <c r="H447" s="186"/>
      <c r="I447" s="140"/>
      <c r="J447" s="140"/>
      <c r="K447" s="140"/>
      <c r="L447" s="187">
        <v>19647</v>
      </c>
      <c r="M447" s="188"/>
      <c r="N447" s="188"/>
      <c r="O447" s="189"/>
      <c r="P447" s="163"/>
      <c r="Q447" s="163"/>
      <c r="R447" s="163"/>
      <c r="S447" s="163"/>
      <c r="T447" s="163"/>
      <c r="U447" s="163"/>
      <c r="V447" s="123"/>
      <c r="W447" s="124"/>
      <c r="X447" s="125"/>
      <c r="Y447" s="126"/>
      <c r="Z447" s="213"/>
      <c r="BP447" s="166"/>
      <c r="BQ447" s="174"/>
    </row>
    <row r="448" spans="1:69" s="122" customFormat="1" ht="18.75" hidden="1" x14ac:dyDescent="0.25">
      <c r="A448" s="181"/>
      <c r="B448" s="182"/>
      <c r="C448" s="182"/>
      <c r="D448" s="182"/>
      <c r="E448" s="183" t="s">
        <v>2303</v>
      </c>
      <c r="F448" s="184"/>
      <c r="G448" s="305"/>
      <c r="H448" s="186"/>
      <c r="I448" s="140"/>
      <c r="J448" s="140"/>
      <c r="K448" s="140"/>
      <c r="L448" s="187">
        <v>10330</v>
      </c>
      <c r="M448" s="188"/>
      <c r="N448" s="188"/>
      <c r="O448" s="189"/>
      <c r="P448" s="163"/>
      <c r="Q448" s="163"/>
      <c r="R448" s="163"/>
      <c r="S448" s="163"/>
      <c r="T448" s="163"/>
      <c r="U448" s="163"/>
      <c r="V448" s="123"/>
      <c r="W448" s="124"/>
      <c r="X448" s="125"/>
      <c r="Y448" s="126"/>
      <c r="Z448" s="213"/>
      <c r="BP448" s="166"/>
      <c r="BQ448" s="174"/>
    </row>
    <row r="449" spans="1:69" s="122" customFormat="1" ht="18.75" hidden="1" x14ac:dyDescent="0.25">
      <c r="A449" s="181"/>
      <c r="B449" s="182"/>
      <c r="C449" s="182"/>
      <c r="D449" s="182"/>
      <c r="E449" s="183" t="s">
        <v>47</v>
      </c>
      <c r="F449" s="184"/>
      <c r="G449" s="305"/>
      <c r="H449" s="186"/>
      <c r="I449" s="140"/>
      <c r="J449" s="140"/>
      <c r="K449" s="140"/>
      <c r="L449" s="187">
        <v>53574</v>
      </c>
      <c r="M449" s="188"/>
      <c r="N449" s="188"/>
      <c r="O449" s="189"/>
      <c r="P449" s="163"/>
      <c r="Q449" s="163"/>
      <c r="R449" s="163"/>
      <c r="S449" s="163"/>
      <c r="T449" s="163"/>
      <c r="U449" s="163"/>
      <c r="V449" s="123"/>
      <c r="W449" s="124"/>
      <c r="X449" s="125"/>
      <c r="Y449" s="126"/>
      <c r="Z449" s="213"/>
      <c r="BP449" s="166"/>
      <c r="BQ449" s="174"/>
    </row>
    <row r="450" spans="1:69" s="122" customFormat="1" ht="67.5" hidden="1" x14ac:dyDescent="0.25">
      <c r="A450" s="167" t="s">
        <v>1946</v>
      </c>
      <c r="B450" s="168" t="s">
        <v>1971</v>
      </c>
      <c r="C450" s="370" t="s">
        <v>1972</v>
      </c>
      <c r="D450" s="370"/>
      <c r="E450" s="370"/>
      <c r="F450" s="169" t="s">
        <v>1973</v>
      </c>
      <c r="G450" s="304">
        <v>40</v>
      </c>
      <c r="H450" s="171" t="s">
        <v>1974</v>
      </c>
      <c r="I450" s="171"/>
      <c r="J450" s="171">
        <v>791.2</v>
      </c>
      <c r="K450" s="172" t="s">
        <v>42</v>
      </c>
      <c r="L450" s="171">
        <v>369892</v>
      </c>
      <c r="M450" s="171">
        <v>98985</v>
      </c>
      <c r="N450" s="173"/>
      <c r="O450" s="171">
        <v>270907</v>
      </c>
      <c r="P450" s="163">
        <v>1.052</v>
      </c>
      <c r="Q450" s="163">
        <v>1.0209999999999999</v>
      </c>
      <c r="R450" s="163">
        <v>1.0349999999999999</v>
      </c>
      <c r="S450" s="163">
        <v>1.0249999999999999</v>
      </c>
      <c r="T450" s="163">
        <v>1.02</v>
      </c>
      <c r="U450" s="163">
        <v>1.03</v>
      </c>
      <c r="V450" s="123">
        <f t="shared" si="22"/>
        <v>324312.22555585374</v>
      </c>
      <c r="W450" s="124">
        <v>1.2</v>
      </c>
      <c r="X450" s="125">
        <f t="shared" si="23"/>
        <v>389174.6706670245</v>
      </c>
      <c r="Y450" s="126">
        <f t="shared" si="24"/>
        <v>9729.3667666756119</v>
      </c>
      <c r="Z450" s="213"/>
      <c r="BP450" s="166"/>
      <c r="BQ450" s="174" t="s">
        <v>1972</v>
      </c>
    </row>
    <row r="451" spans="1:69" s="122" customFormat="1" ht="18.75" hidden="1" x14ac:dyDescent="0.25">
      <c r="A451" s="175"/>
      <c r="B451" s="176"/>
      <c r="C451" s="177" t="s">
        <v>1975</v>
      </c>
      <c r="D451" s="178"/>
      <c r="E451" s="178"/>
      <c r="F451" s="179"/>
      <c r="G451" s="307"/>
      <c r="H451" s="178"/>
      <c r="I451" s="178"/>
      <c r="J451" s="178"/>
      <c r="K451" s="178"/>
      <c r="L451" s="178"/>
      <c r="M451" s="178"/>
      <c r="N451" s="178"/>
      <c r="O451" s="180"/>
      <c r="P451" s="163"/>
      <c r="Q451" s="163"/>
      <c r="R451" s="163"/>
      <c r="S451" s="163"/>
      <c r="T451" s="163"/>
      <c r="U451" s="163"/>
      <c r="V451" s="123"/>
      <c r="W451" s="124"/>
      <c r="X451" s="125"/>
      <c r="Y451" s="126"/>
      <c r="Z451" s="213"/>
      <c r="BP451" s="166"/>
      <c r="BQ451" s="174"/>
    </row>
    <row r="452" spans="1:69" s="122" customFormat="1" ht="18.75" hidden="1" x14ac:dyDescent="0.25">
      <c r="A452" s="181"/>
      <c r="B452" s="182"/>
      <c r="C452" s="182"/>
      <c r="D452" s="182"/>
      <c r="E452" s="183" t="s">
        <v>2304</v>
      </c>
      <c r="F452" s="184"/>
      <c r="G452" s="305"/>
      <c r="H452" s="186"/>
      <c r="I452" s="140"/>
      <c r="J452" s="140"/>
      <c r="K452" s="140"/>
      <c r="L452" s="187">
        <v>88097</v>
      </c>
      <c r="M452" s="188"/>
      <c r="N452" s="188"/>
      <c r="O452" s="189"/>
      <c r="P452" s="163"/>
      <c r="Q452" s="163"/>
      <c r="R452" s="163"/>
      <c r="S452" s="163"/>
      <c r="T452" s="163"/>
      <c r="U452" s="163"/>
      <c r="V452" s="123"/>
      <c r="W452" s="124"/>
      <c r="X452" s="125"/>
      <c r="Y452" s="126"/>
      <c r="Z452" s="213"/>
      <c r="BP452" s="166"/>
      <c r="BQ452" s="174"/>
    </row>
    <row r="453" spans="1:69" s="122" customFormat="1" ht="18.75" hidden="1" x14ac:dyDescent="0.25">
      <c r="A453" s="181"/>
      <c r="B453" s="182"/>
      <c r="C453" s="182"/>
      <c r="D453" s="182"/>
      <c r="E453" s="183" t="s">
        <v>2305</v>
      </c>
      <c r="F453" s="184"/>
      <c r="G453" s="305"/>
      <c r="H453" s="186"/>
      <c r="I453" s="140"/>
      <c r="J453" s="140"/>
      <c r="K453" s="140"/>
      <c r="L453" s="187">
        <v>39594</v>
      </c>
      <c r="M453" s="188"/>
      <c r="N453" s="188"/>
      <c r="O453" s="189"/>
      <c r="P453" s="163"/>
      <c r="Q453" s="163"/>
      <c r="R453" s="163"/>
      <c r="S453" s="163"/>
      <c r="T453" s="163"/>
      <c r="U453" s="163"/>
      <c r="V453" s="123"/>
      <c r="W453" s="124"/>
      <c r="X453" s="125"/>
      <c r="Y453" s="126"/>
      <c r="Z453" s="213"/>
      <c r="BP453" s="166"/>
      <c r="BQ453" s="174"/>
    </row>
    <row r="454" spans="1:69" s="122" customFormat="1" ht="18.75" hidden="1" x14ac:dyDescent="0.25">
      <c r="A454" s="181"/>
      <c r="B454" s="182"/>
      <c r="C454" s="182"/>
      <c r="D454" s="182"/>
      <c r="E454" s="183" t="s">
        <v>47</v>
      </c>
      <c r="F454" s="184"/>
      <c r="G454" s="305"/>
      <c r="H454" s="186"/>
      <c r="I454" s="140"/>
      <c r="J454" s="140"/>
      <c r="K454" s="140"/>
      <c r="L454" s="187">
        <v>497583</v>
      </c>
      <c r="M454" s="188"/>
      <c r="N454" s="188"/>
      <c r="O454" s="189"/>
      <c r="P454" s="163"/>
      <c r="Q454" s="163"/>
      <c r="R454" s="163"/>
      <c r="S454" s="163"/>
      <c r="T454" s="163"/>
      <c r="U454" s="163"/>
      <c r="V454" s="123"/>
      <c r="W454" s="124"/>
      <c r="X454" s="125"/>
      <c r="Y454" s="126"/>
      <c r="Z454" s="213"/>
      <c r="BP454" s="166"/>
      <c r="BQ454" s="174"/>
    </row>
    <row r="455" spans="1:69" s="122" customFormat="1" ht="67.5" hidden="1" x14ac:dyDescent="0.25">
      <c r="A455" s="167" t="s">
        <v>1948</v>
      </c>
      <c r="B455" s="168" t="s">
        <v>1979</v>
      </c>
      <c r="C455" s="370" t="s">
        <v>1980</v>
      </c>
      <c r="D455" s="370"/>
      <c r="E455" s="370"/>
      <c r="F455" s="169" t="s">
        <v>1973</v>
      </c>
      <c r="G455" s="304">
        <v>40</v>
      </c>
      <c r="H455" s="171" t="s">
        <v>1981</v>
      </c>
      <c r="I455" s="171"/>
      <c r="J455" s="171"/>
      <c r="K455" s="172" t="s">
        <v>42</v>
      </c>
      <c r="L455" s="171">
        <v>232729</v>
      </c>
      <c r="M455" s="171">
        <v>232729</v>
      </c>
      <c r="N455" s="173"/>
      <c r="O455" s="171"/>
      <c r="P455" s="163"/>
      <c r="Q455" s="163"/>
      <c r="R455" s="163"/>
      <c r="S455" s="163"/>
      <c r="T455" s="163"/>
      <c r="U455" s="163"/>
      <c r="V455" s="123"/>
      <c r="W455" s="124"/>
      <c r="X455" s="125"/>
      <c r="Y455" s="126"/>
      <c r="Z455" s="213"/>
      <c r="BP455" s="166"/>
      <c r="BQ455" s="174" t="s">
        <v>1980</v>
      </c>
    </row>
    <row r="456" spans="1:69" s="122" customFormat="1" ht="18.75" hidden="1" x14ac:dyDescent="0.25">
      <c r="A456" s="181"/>
      <c r="B456" s="182"/>
      <c r="C456" s="182"/>
      <c r="D456" s="182"/>
      <c r="E456" s="183" t="s">
        <v>2306</v>
      </c>
      <c r="F456" s="184"/>
      <c r="G456" s="305"/>
      <c r="H456" s="186"/>
      <c r="I456" s="140"/>
      <c r="J456" s="140"/>
      <c r="K456" s="140"/>
      <c r="L456" s="187">
        <v>207129</v>
      </c>
      <c r="M456" s="188"/>
      <c r="N456" s="188"/>
      <c r="O456" s="189"/>
      <c r="P456" s="163"/>
      <c r="Q456" s="163"/>
      <c r="R456" s="163"/>
      <c r="S456" s="163"/>
      <c r="T456" s="163"/>
      <c r="U456" s="163"/>
      <c r="V456" s="123"/>
      <c r="W456" s="124"/>
      <c r="X456" s="125"/>
      <c r="Y456" s="126"/>
      <c r="Z456" s="213"/>
      <c r="BP456" s="166"/>
      <c r="BQ456" s="174"/>
    </row>
    <row r="457" spans="1:69" s="122" customFormat="1" ht="18.75" hidden="1" x14ac:dyDescent="0.25">
      <c r="A457" s="181"/>
      <c r="B457" s="182"/>
      <c r="C457" s="182"/>
      <c r="D457" s="182"/>
      <c r="E457" s="183" t="s">
        <v>2307</v>
      </c>
      <c r="F457" s="184"/>
      <c r="G457" s="305"/>
      <c r="H457" s="186"/>
      <c r="I457" s="140"/>
      <c r="J457" s="140"/>
      <c r="K457" s="140"/>
      <c r="L457" s="187">
        <v>93092</v>
      </c>
      <c r="M457" s="188"/>
      <c r="N457" s="188"/>
      <c r="O457" s="189"/>
      <c r="P457" s="163"/>
      <c r="Q457" s="163"/>
      <c r="R457" s="163"/>
      <c r="S457" s="163"/>
      <c r="T457" s="163"/>
      <c r="U457" s="163"/>
      <c r="V457" s="123"/>
      <c r="W457" s="124"/>
      <c r="X457" s="125"/>
      <c r="Y457" s="126"/>
      <c r="Z457" s="213"/>
      <c r="BP457" s="166"/>
      <c r="BQ457" s="174"/>
    </row>
    <row r="458" spans="1:69" s="122" customFormat="1" ht="18.75" hidden="1" x14ac:dyDescent="0.25">
      <c r="A458" s="181"/>
      <c r="B458" s="182"/>
      <c r="C458" s="182"/>
      <c r="D458" s="182"/>
      <c r="E458" s="183" t="s">
        <v>47</v>
      </c>
      <c r="F458" s="184"/>
      <c r="G458" s="305"/>
      <c r="H458" s="186"/>
      <c r="I458" s="140"/>
      <c r="J458" s="140"/>
      <c r="K458" s="140"/>
      <c r="L458" s="187">
        <v>532950</v>
      </c>
      <c r="M458" s="188"/>
      <c r="N458" s="188"/>
      <c r="O458" s="189"/>
      <c r="P458" s="163"/>
      <c r="Q458" s="163"/>
      <c r="R458" s="163"/>
      <c r="S458" s="163"/>
      <c r="T458" s="163"/>
      <c r="U458" s="163"/>
      <c r="V458" s="123"/>
      <c r="W458" s="124"/>
      <c r="X458" s="125"/>
      <c r="Y458" s="126"/>
      <c r="Z458" s="213"/>
      <c r="BP458" s="166"/>
      <c r="BQ458" s="174"/>
    </row>
    <row r="459" spans="1:69" s="122" customFormat="1" ht="67.5" x14ac:dyDescent="0.25">
      <c r="A459" s="242" t="s">
        <v>1951</v>
      </c>
      <c r="B459" s="243" t="s">
        <v>1985</v>
      </c>
      <c r="C459" s="368" t="s">
        <v>1986</v>
      </c>
      <c r="D459" s="368"/>
      <c r="E459" s="368"/>
      <c r="F459" s="244" t="s">
        <v>265</v>
      </c>
      <c r="G459" s="319">
        <v>200</v>
      </c>
      <c r="H459" s="171">
        <v>148.94999999999999</v>
      </c>
      <c r="I459" s="171"/>
      <c r="J459" s="171">
        <v>148.94999999999999</v>
      </c>
      <c r="K459" s="172" t="s">
        <v>42</v>
      </c>
      <c r="L459" s="171">
        <v>255002</v>
      </c>
      <c r="M459" s="171"/>
      <c r="N459" s="173"/>
      <c r="O459" s="171">
        <v>255002</v>
      </c>
      <c r="P459" s="163">
        <v>1.052</v>
      </c>
      <c r="Q459" s="163">
        <v>1.0209999999999999</v>
      </c>
      <c r="R459" s="163">
        <v>1.0349999999999999</v>
      </c>
      <c r="S459" s="163">
        <v>1.0249999999999999</v>
      </c>
      <c r="T459" s="163">
        <v>1.02</v>
      </c>
      <c r="U459" s="163">
        <v>1.03</v>
      </c>
      <c r="V459" s="248">
        <f t="shared" si="22"/>
        <v>305271.79490081035</v>
      </c>
      <c r="W459" s="249">
        <v>1.2</v>
      </c>
      <c r="X459" s="250">
        <f t="shared" si="23"/>
        <v>366326.15388097242</v>
      </c>
      <c r="Y459" s="251">
        <f t="shared" si="24"/>
        <v>1831.6307694048621</v>
      </c>
      <c r="Z459" s="213"/>
      <c r="BP459" s="166"/>
      <c r="BQ459" s="174" t="s">
        <v>1986</v>
      </c>
    </row>
    <row r="460" spans="1:69" s="122" customFormat="1" ht="67.5" hidden="1" x14ac:dyDescent="0.25">
      <c r="A460" s="167" t="s">
        <v>1954</v>
      </c>
      <c r="B460" s="168" t="s">
        <v>780</v>
      </c>
      <c r="C460" s="370" t="s">
        <v>781</v>
      </c>
      <c r="D460" s="370"/>
      <c r="E460" s="370"/>
      <c r="F460" s="169" t="s">
        <v>238</v>
      </c>
      <c r="G460" s="309">
        <v>13.2</v>
      </c>
      <c r="H460" s="171" t="s">
        <v>1941</v>
      </c>
      <c r="I460" s="171" t="s">
        <v>783</v>
      </c>
      <c r="J460" s="171">
        <v>68.31</v>
      </c>
      <c r="K460" s="172" t="s">
        <v>42</v>
      </c>
      <c r="L460" s="171">
        <v>140245</v>
      </c>
      <c r="M460" s="171">
        <v>122568</v>
      </c>
      <c r="N460" s="173" t="s">
        <v>2308</v>
      </c>
      <c r="O460" s="171">
        <v>7719</v>
      </c>
      <c r="P460" s="163">
        <v>1.052</v>
      </c>
      <c r="Q460" s="163">
        <v>1.0209999999999999</v>
      </c>
      <c r="R460" s="163">
        <v>1.0349999999999999</v>
      </c>
      <c r="S460" s="163">
        <v>1.0249999999999999</v>
      </c>
      <c r="T460" s="163">
        <v>1.02</v>
      </c>
      <c r="U460" s="163">
        <v>1.03</v>
      </c>
      <c r="V460" s="123">
        <f t="shared" si="22"/>
        <v>9240.6843273360773</v>
      </c>
      <c r="W460" s="124">
        <v>1.2</v>
      </c>
      <c r="X460" s="125">
        <f t="shared" si="23"/>
        <v>11088.821192803292</v>
      </c>
      <c r="Y460" s="126">
        <f t="shared" si="24"/>
        <v>840.06221157600703</v>
      </c>
      <c r="Z460" s="213"/>
      <c r="BP460" s="166"/>
      <c r="BQ460" s="174" t="s">
        <v>781</v>
      </c>
    </row>
    <row r="461" spans="1:69" s="122" customFormat="1" ht="18.75" hidden="1" x14ac:dyDescent="0.25">
      <c r="A461" s="175"/>
      <c r="B461" s="176"/>
      <c r="C461" s="177" t="s">
        <v>2309</v>
      </c>
      <c r="D461" s="178"/>
      <c r="E461" s="178"/>
      <c r="F461" s="179"/>
      <c r="G461" s="307"/>
      <c r="H461" s="178"/>
      <c r="I461" s="178"/>
      <c r="J461" s="178"/>
      <c r="K461" s="178"/>
      <c r="L461" s="178"/>
      <c r="M461" s="178"/>
      <c r="N461" s="178"/>
      <c r="O461" s="180"/>
      <c r="P461" s="163"/>
      <c r="Q461" s="163"/>
      <c r="R461" s="163"/>
      <c r="S461" s="163"/>
      <c r="T461" s="163"/>
      <c r="U461" s="163"/>
      <c r="V461" s="123"/>
      <c r="W461" s="124"/>
      <c r="X461" s="125"/>
      <c r="Y461" s="126"/>
      <c r="Z461" s="213"/>
      <c r="BP461" s="166"/>
      <c r="BQ461" s="174"/>
    </row>
    <row r="462" spans="1:69" s="122" customFormat="1" ht="18.75" hidden="1" x14ac:dyDescent="0.25">
      <c r="A462" s="181"/>
      <c r="B462" s="182"/>
      <c r="C462" s="182"/>
      <c r="D462" s="182"/>
      <c r="E462" s="183" t="s">
        <v>2310</v>
      </c>
      <c r="F462" s="184"/>
      <c r="G462" s="305"/>
      <c r="H462" s="186"/>
      <c r="I462" s="140"/>
      <c r="J462" s="140"/>
      <c r="K462" s="140"/>
      <c r="L462" s="187">
        <v>119786</v>
      </c>
      <c r="M462" s="188"/>
      <c r="N462" s="188"/>
      <c r="O462" s="189"/>
      <c r="P462" s="163"/>
      <c r="Q462" s="163"/>
      <c r="R462" s="163"/>
      <c r="S462" s="163"/>
      <c r="T462" s="163"/>
      <c r="U462" s="163"/>
      <c r="V462" s="123"/>
      <c r="W462" s="124"/>
      <c r="X462" s="125"/>
      <c r="Y462" s="126"/>
      <c r="Z462" s="213"/>
      <c r="BP462" s="166"/>
      <c r="BQ462" s="174"/>
    </row>
    <row r="463" spans="1:69" s="122" customFormat="1" ht="18.75" hidden="1" x14ac:dyDescent="0.25">
      <c r="A463" s="181"/>
      <c r="B463" s="182"/>
      <c r="C463" s="182"/>
      <c r="D463" s="182"/>
      <c r="E463" s="183" t="s">
        <v>2311</v>
      </c>
      <c r="F463" s="184"/>
      <c r="G463" s="305"/>
      <c r="H463" s="186"/>
      <c r="I463" s="140"/>
      <c r="J463" s="140"/>
      <c r="K463" s="140"/>
      <c r="L463" s="187">
        <v>62980</v>
      </c>
      <c r="M463" s="188"/>
      <c r="N463" s="188"/>
      <c r="O463" s="189"/>
      <c r="P463" s="163"/>
      <c r="Q463" s="163"/>
      <c r="R463" s="163"/>
      <c r="S463" s="163"/>
      <c r="T463" s="163"/>
      <c r="U463" s="163"/>
      <c r="V463" s="123"/>
      <c r="W463" s="124"/>
      <c r="X463" s="125"/>
      <c r="Y463" s="126"/>
      <c r="Z463" s="213"/>
      <c r="BP463" s="166"/>
      <c r="BQ463" s="174"/>
    </row>
    <row r="464" spans="1:69" s="122" customFormat="1" ht="18.75" hidden="1" x14ac:dyDescent="0.25">
      <c r="A464" s="181"/>
      <c r="B464" s="182"/>
      <c r="C464" s="182"/>
      <c r="D464" s="182"/>
      <c r="E464" s="183" t="s">
        <v>47</v>
      </c>
      <c r="F464" s="184"/>
      <c r="G464" s="305"/>
      <c r="H464" s="186"/>
      <c r="I464" s="140"/>
      <c r="J464" s="140"/>
      <c r="K464" s="140"/>
      <c r="L464" s="187">
        <v>323011</v>
      </c>
      <c r="M464" s="188"/>
      <c r="N464" s="188"/>
      <c r="O464" s="189"/>
      <c r="P464" s="163"/>
      <c r="Q464" s="163"/>
      <c r="R464" s="163"/>
      <c r="S464" s="163"/>
      <c r="T464" s="163"/>
      <c r="U464" s="163"/>
      <c r="V464" s="123"/>
      <c r="W464" s="124"/>
      <c r="X464" s="125"/>
      <c r="Y464" s="126"/>
      <c r="Z464" s="213"/>
      <c r="BP464" s="166"/>
      <c r="BQ464" s="174"/>
    </row>
    <row r="465" spans="1:70" s="122" customFormat="1" ht="67.5" x14ac:dyDescent="0.25">
      <c r="A465" s="242" t="s">
        <v>1957</v>
      </c>
      <c r="B465" s="243" t="s">
        <v>1939</v>
      </c>
      <c r="C465" s="368" t="s">
        <v>1947</v>
      </c>
      <c r="D465" s="368"/>
      <c r="E465" s="368"/>
      <c r="F465" s="244" t="s">
        <v>265</v>
      </c>
      <c r="G465" s="319">
        <v>1320</v>
      </c>
      <c r="H465" s="171">
        <v>10.82</v>
      </c>
      <c r="I465" s="171"/>
      <c r="J465" s="171">
        <v>10.82</v>
      </c>
      <c r="K465" s="172" t="s">
        <v>42</v>
      </c>
      <c r="L465" s="171">
        <v>122257</v>
      </c>
      <c r="M465" s="171"/>
      <c r="N465" s="173"/>
      <c r="O465" s="171">
        <v>122257</v>
      </c>
      <c r="P465" s="163">
        <v>1.052</v>
      </c>
      <c r="Q465" s="163">
        <v>1.0209999999999999</v>
      </c>
      <c r="R465" s="163">
        <v>1.0349999999999999</v>
      </c>
      <c r="S465" s="163">
        <v>1.0249999999999999</v>
      </c>
      <c r="T465" s="163">
        <v>1.02</v>
      </c>
      <c r="U465" s="163">
        <v>1.03</v>
      </c>
      <c r="V465" s="248">
        <f t="shared" si="22"/>
        <v>146358.12201154648</v>
      </c>
      <c r="W465" s="249">
        <v>1.2</v>
      </c>
      <c r="X465" s="250">
        <f t="shared" si="23"/>
        <v>175629.74641385578</v>
      </c>
      <c r="Y465" s="251">
        <f t="shared" si="24"/>
        <v>133.05283819231499</v>
      </c>
      <c r="Z465" s="213"/>
      <c r="BP465" s="166"/>
      <c r="BQ465" s="174" t="s">
        <v>1947</v>
      </c>
    </row>
    <row r="466" spans="1:70" s="122" customFormat="1" ht="67.5" x14ac:dyDescent="0.25">
      <c r="A466" s="242" t="s">
        <v>1959</v>
      </c>
      <c r="B466" s="243" t="s">
        <v>1940</v>
      </c>
      <c r="C466" s="368" t="s">
        <v>824</v>
      </c>
      <c r="D466" s="368"/>
      <c r="E466" s="368"/>
      <c r="F466" s="244" t="s">
        <v>437</v>
      </c>
      <c r="G466" s="319">
        <v>3020</v>
      </c>
      <c r="H466" s="171">
        <v>48.46</v>
      </c>
      <c r="I466" s="171"/>
      <c r="J466" s="171">
        <v>48.46</v>
      </c>
      <c r="K466" s="172" t="s">
        <v>42</v>
      </c>
      <c r="L466" s="171">
        <v>1252749</v>
      </c>
      <c r="M466" s="171"/>
      <c r="N466" s="173"/>
      <c r="O466" s="171">
        <v>1252749</v>
      </c>
      <c r="P466" s="163">
        <v>1.052</v>
      </c>
      <c r="Q466" s="163">
        <v>1.0209999999999999</v>
      </c>
      <c r="R466" s="163">
        <v>1.0349999999999999</v>
      </c>
      <c r="S466" s="163">
        <v>1.0249999999999999</v>
      </c>
      <c r="T466" s="163">
        <v>1.02</v>
      </c>
      <c r="U466" s="163">
        <v>1.03</v>
      </c>
      <c r="V466" s="248">
        <f t="shared" si="22"/>
        <v>1499709.5543964175</v>
      </c>
      <c r="W466" s="249">
        <v>1.2</v>
      </c>
      <c r="X466" s="250">
        <f t="shared" si="23"/>
        <v>1799651.4652757009</v>
      </c>
      <c r="Y466" s="251">
        <f t="shared" si="24"/>
        <v>595.91108121711954</v>
      </c>
      <c r="Z466" s="213"/>
      <c r="BP466" s="166"/>
      <c r="BQ466" s="174" t="s">
        <v>824</v>
      </c>
    </row>
    <row r="467" spans="1:70" s="122" customFormat="1" ht="67.5" x14ac:dyDescent="0.25">
      <c r="A467" s="242" t="s">
        <v>1962</v>
      </c>
      <c r="B467" s="243" t="s">
        <v>1949</v>
      </c>
      <c r="C467" s="368" t="s">
        <v>1950</v>
      </c>
      <c r="D467" s="368"/>
      <c r="E467" s="368"/>
      <c r="F467" s="244" t="s">
        <v>437</v>
      </c>
      <c r="G467" s="319">
        <v>1</v>
      </c>
      <c r="H467" s="171">
        <v>138.32</v>
      </c>
      <c r="I467" s="171"/>
      <c r="J467" s="171">
        <v>138.32</v>
      </c>
      <c r="K467" s="172" t="s">
        <v>42</v>
      </c>
      <c r="L467" s="171">
        <v>1184</v>
      </c>
      <c r="M467" s="171"/>
      <c r="N467" s="173"/>
      <c r="O467" s="171">
        <v>1184</v>
      </c>
      <c r="P467" s="163">
        <v>1.052</v>
      </c>
      <c r="Q467" s="163">
        <v>1.0209999999999999</v>
      </c>
      <c r="R467" s="163">
        <v>1.0349999999999999</v>
      </c>
      <c r="S467" s="163">
        <v>1.0249999999999999</v>
      </c>
      <c r="T467" s="163">
        <v>1.02</v>
      </c>
      <c r="U467" s="163">
        <v>1.03</v>
      </c>
      <c r="V467" s="248">
        <f t="shared" si="22"/>
        <v>1417.407726851395</v>
      </c>
      <c r="W467" s="249">
        <v>1.2</v>
      </c>
      <c r="X467" s="250">
        <f t="shared" si="23"/>
        <v>1700.889272221674</v>
      </c>
      <c r="Y467" s="251">
        <f t="shared" si="24"/>
        <v>1700.889272221674</v>
      </c>
      <c r="Z467" s="213"/>
      <c r="BP467" s="166"/>
      <c r="BQ467" s="174" t="s">
        <v>1950</v>
      </c>
    </row>
    <row r="468" spans="1:70" s="122" customFormat="1" ht="67.5" x14ac:dyDescent="0.25">
      <c r="A468" s="242" t="s">
        <v>1964</v>
      </c>
      <c r="B468" s="243" t="s">
        <v>1952</v>
      </c>
      <c r="C468" s="368" t="s">
        <v>1953</v>
      </c>
      <c r="D468" s="368"/>
      <c r="E468" s="368"/>
      <c r="F468" s="244" t="s">
        <v>437</v>
      </c>
      <c r="G468" s="319">
        <v>1320</v>
      </c>
      <c r="H468" s="171">
        <v>49.75</v>
      </c>
      <c r="I468" s="171"/>
      <c r="J468" s="171">
        <v>49.75</v>
      </c>
      <c r="K468" s="172" t="s">
        <v>42</v>
      </c>
      <c r="L468" s="171">
        <v>562135</v>
      </c>
      <c r="M468" s="171"/>
      <c r="N468" s="173"/>
      <c r="O468" s="171">
        <v>562135</v>
      </c>
      <c r="P468" s="163">
        <v>1.052</v>
      </c>
      <c r="Q468" s="163">
        <v>1.0209999999999999</v>
      </c>
      <c r="R468" s="163">
        <v>1.0349999999999999</v>
      </c>
      <c r="S468" s="163">
        <v>1.0249999999999999</v>
      </c>
      <c r="T468" s="163">
        <v>1.02</v>
      </c>
      <c r="U468" s="163">
        <v>1.03</v>
      </c>
      <c r="V468" s="248">
        <f t="shared" si="22"/>
        <v>672951.42950473726</v>
      </c>
      <c r="W468" s="249">
        <v>1.2</v>
      </c>
      <c r="X468" s="250">
        <f t="shared" si="23"/>
        <v>807541.71540568466</v>
      </c>
      <c r="Y468" s="251">
        <f t="shared" si="24"/>
        <v>611.77402682248839</v>
      </c>
      <c r="Z468" s="213"/>
      <c r="BP468" s="166"/>
      <c r="BQ468" s="174" t="s">
        <v>1953</v>
      </c>
    </row>
    <row r="469" spans="1:70" s="122" customFormat="1" ht="67.5" x14ac:dyDescent="0.25">
      <c r="A469" s="242" t="s">
        <v>1970</v>
      </c>
      <c r="B469" s="243" t="s">
        <v>1955</v>
      </c>
      <c r="C469" s="368" t="s">
        <v>1956</v>
      </c>
      <c r="D469" s="368"/>
      <c r="E469" s="368"/>
      <c r="F469" s="244" t="s">
        <v>437</v>
      </c>
      <c r="G469" s="319">
        <v>100</v>
      </c>
      <c r="H469" s="171">
        <v>49.75</v>
      </c>
      <c r="I469" s="171"/>
      <c r="J469" s="171">
        <v>49.75</v>
      </c>
      <c r="K469" s="172" t="s">
        <v>42</v>
      </c>
      <c r="L469" s="171">
        <v>42586</v>
      </c>
      <c r="M469" s="171"/>
      <c r="N469" s="173"/>
      <c r="O469" s="171">
        <v>42586</v>
      </c>
      <c r="P469" s="163">
        <v>1.052</v>
      </c>
      <c r="Q469" s="163">
        <v>1.0209999999999999</v>
      </c>
      <c r="R469" s="163">
        <v>1.0349999999999999</v>
      </c>
      <c r="S469" s="163">
        <v>1.0249999999999999</v>
      </c>
      <c r="T469" s="163">
        <v>1.02</v>
      </c>
      <c r="U469" s="163">
        <v>1.03</v>
      </c>
      <c r="V469" s="248">
        <f t="shared" si="22"/>
        <v>50981.187040281686</v>
      </c>
      <c r="W469" s="249">
        <v>1.2</v>
      </c>
      <c r="X469" s="250">
        <f t="shared" si="23"/>
        <v>61177.424448338017</v>
      </c>
      <c r="Y469" s="251">
        <f t="shared" si="24"/>
        <v>611.77424448338013</v>
      </c>
      <c r="Z469" s="213"/>
      <c r="BP469" s="166"/>
      <c r="BQ469" s="174" t="s">
        <v>1956</v>
      </c>
    </row>
    <row r="470" spans="1:70" s="122" customFormat="1" ht="67.5" x14ac:dyDescent="0.25">
      <c r="A470" s="242" t="s">
        <v>1978</v>
      </c>
      <c r="B470" s="243" t="s">
        <v>1958</v>
      </c>
      <c r="C470" s="368" t="s">
        <v>1963</v>
      </c>
      <c r="D470" s="368"/>
      <c r="E470" s="368"/>
      <c r="F470" s="244" t="s">
        <v>437</v>
      </c>
      <c r="G470" s="319">
        <v>15</v>
      </c>
      <c r="H470" s="171">
        <v>14.4</v>
      </c>
      <c r="I470" s="171"/>
      <c r="J470" s="171">
        <v>14.4</v>
      </c>
      <c r="K470" s="172" t="s">
        <v>42</v>
      </c>
      <c r="L470" s="171">
        <v>1849</v>
      </c>
      <c r="M470" s="171"/>
      <c r="N470" s="173"/>
      <c r="O470" s="171">
        <v>1849</v>
      </c>
      <c r="P470" s="163">
        <v>1.052</v>
      </c>
      <c r="Q470" s="163">
        <v>1.0209999999999999</v>
      </c>
      <c r="R470" s="163">
        <v>1.0349999999999999</v>
      </c>
      <c r="S470" s="163">
        <v>1.0249999999999999</v>
      </c>
      <c r="T470" s="163">
        <v>1.02</v>
      </c>
      <c r="U470" s="163">
        <v>1.03</v>
      </c>
      <c r="V470" s="248">
        <f t="shared" si="22"/>
        <v>2213.5024383008695</v>
      </c>
      <c r="W470" s="249">
        <v>1.2</v>
      </c>
      <c r="X470" s="250">
        <f t="shared" si="23"/>
        <v>2656.2029259610431</v>
      </c>
      <c r="Y470" s="251">
        <f t="shared" si="24"/>
        <v>177.08019506406953</v>
      </c>
      <c r="Z470" s="213"/>
      <c r="BP470" s="166"/>
      <c r="BQ470" s="174" t="s">
        <v>1963</v>
      </c>
    </row>
    <row r="471" spans="1:70" s="122" customFormat="1" ht="67.5" x14ac:dyDescent="0.25">
      <c r="A471" s="242" t="s">
        <v>1984</v>
      </c>
      <c r="B471" s="243" t="s">
        <v>1958</v>
      </c>
      <c r="C471" s="368" t="s">
        <v>797</v>
      </c>
      <c r="D471" s="368"/>
      <c r="E471" s="368"/>
      <c r="F471" s="244" t="s">
        <v>437</v>
      </c>
      <c r="G471" s="319">
        <v>20</v>
      </c>
      <c r="H471" s="171">
        <v>48.95</v>
      </c>
      <c r="I471" s="171"/>
      <c r="J471" s="171">
        <v>48.95</v>
      </c>
      <c r="K471" s="172" t="s">
        <v>42</v>
      </c>
      <c r="L471" s="171">
        <v>8380</v>
      </c>
      <c r="M471" s="171"/>
      <c r="N471" s="173"/>
      <c r="O471" s="171">
        <v>8380</v>
      </c>
      <c r="P471" s="163">
        <v>1.052</v>
      </c>
      <c r="Q471" s="163">
        <v>1.0209999999999999</v>
      </c>
      <c r="R471" s="163">
        <v>1.0349999999999999</v>
      </c>
      <c r="S471" s="163">
        <v>1.0249999999999999</v>
      </c>
      <c r="T471" s="163">
        <v>1.02</v>
      </c>
      <c r="U471" s="163">
        <v>1.03</v>
      </c>
      <c r="V471" s="248">
        <f t="shared" si="22"/>
        <v>10031.990499167812</v>
      </c>
      <c r="W471" s="249">
        <v>1.2</v>
      </c>
      <c r="X471" s="250">
        <f t="shared" si="23"/>
        <v>12038.388599001375</v>
      </c>
      <c r="Y471" s="251">
        <f t="shared" si="24"/>
        <v>601.91942995006877</v>
      </c>
      <c r="Z471" s="213"/>
      <c r="BP471" s="166"/>
      <c r="BQ471" s="174" t="s">
        <v>797</v>
      </c>
    </row>
    <row r="472" spans="1:70" s="122" customFormat="1" ht="67.5" x14ac:dyDescent="0.25">
      <c r="A472" s="242" t="s">
        <v>1987</v>
      </c>
      <c r="B472" s="243" t="s">
        <v>2312</v>
      </c>
      <c r="C472" s="368" t="s">
        <v>1961</v>
      </c>
      <c r="D472" s="368"/>
      <c r="E472" s="368"/>
      <c r="F472" s="244" t="s">
        <v>437</v>
      </c>
      <c r="G472" s="319">
        <v>2</v>
      </c>
      <c r="H472" s="171">
        <v>389.35</v>
      </c>
      <c r="I472" s="171"/>
      <c r="J472" s="171">
        <v>389.35</v>
      </c>
      <c r="K472" s="172" t="s">
        <v>42</v>
      </c>
      <c r="L472" s="171">
        <v>6666</v>
      </c>
      <c r="M472" s="171"/>
      <c r="N472" s="173"/>
      <c r="O472" s="171">
        <v>6666</v>
      </c>
      <c r="P472" s="163">
        <v>1.052</v>
      </c>
      <c r="Q472" s="163">
        <v>1.0209999999999999</v>
      </c>
      <c r="R472" s="163">
        <v>1.0349999999999999</v>
      </c>
      <c r="S472" s="163">
        <v>1.0249999999999999</v>
      </c>
      <c r="T472" s="163">
        <v>1.02</v>
      </c>
      <c r="U472" s="163">
        <v>1.03</v>
      </c>
      <c r="V472" s="248">
        <f t="shared" si="22"/>
        <v>7980.1012729657095</v>
      </c>
      <c r="W472" s="249">
        <v>1.2</v>
      </c>
      <c r="X472" s="250">
        <f t="shared" si="23"/>
        <v>9576.1215275588511</v>
      </c>
      <c r="Y472" s="251">
        <f t="shared" si="24"/>
        <v>4788.0607637794255</v>
      </c>
      <c r="Z472" s="213"/>
      <c r="BP472" s="166"/>
      <c r="BQ472" s="174" t="s">
        <v>1961</v>
      </c>
    </row>
    <row r="473" spans="1:70" s="122" customFormat="1" ht="67.5" hidden="1" x14ac:dyDescent="0.25">
      <c r="A473" s="167" t="s">
        <v>1996</v>
      </c>
      <c r="B473" s="168" t="s">
        <v>1988</v>
      </c>
      <c r="C473" s="370" t="s">
        <v>1989</v>
      </c>
      <c r="D473" s="370"/>
      <c r="E473" s="370"/>
      <c r="F473" s="169" t="s">
        <v>238</v>
      </c>
      <c r="G473" s="308">
        <v>0.01</v>
      </c>
      <c r="H473" s="171" t="s">
        <v>1990</v>
      </c>
      <c r="I473" s="171" t="s">
        <v>1991</v>
      </c>
      <c r="J473" s="171">
        <v>217.75</v>
      </c>
      <c r="K473" s="172" t="s">
        <v>42</v>
      </c>
      <c r="L473" s="171">
        <v>368</v>
      </c>
      <c r="M473" s="171">
        <v>305</v>
      </c>
      <c r="N473" s="173" t="s">
        <v>2313</v>
      </c>
      <c r="O473" s="171">
        <v>19</v>
      </c>
      <c r="P473" s="163">
        <v>1.052</v>
      </c>
      <c r="Q473" s="163">
        <v>1.0209999999999999</v>
      </c>
      <c r="R473" s="163">
        <v>1.0349999999999999</v>
      </c>
      <c r="S473" s="163">
        <v>1.0249999999999999</v>
      </c>
      <c r="T473" s="163">
        <v>1.02</v>
      </c>
      <c r="U473" s="163">
        <v>1.03</v>
      </c>
      <c r="V473" s="123">
        <f t="shared" si="22"/>
        <v>22.745563184270697</v>
      </c>
      <c r="W473" s="124">
        <v>1.2</v>
      </c>
      <c r="X473" s="125">
        <f t="shared" si="23"/>
        <v>27.294675821124837</v>
      </c>
      <c r="Y473" s="126">
        <f t="shared" si="24"/>
        <v>2729.4675821124838</v>
      </c>
      <c r="Z473" s="213"/>
      <c r="BP473" s="166"/>
      <c r="BQ473" s="174" t="s">
        <v>1989</v>
      </c>
    </row>
    <row r="474" spans="1:70" s="122" customFormat="1" ht="18.75" hidden="1" x14ac:dyDescent="0.25">
      <c r="A474" s="175"/>
      <c r="B474" s="176"/>
      <c r="C474" s="177" t="s">
        <v>2314</v>
      </c>
      <c r="D474" s="178"/>
      <c r="E474" s="178"/>
      <c r="F474" s="179"/>
      <c r="G474" s="307"/>
      <c r="H474" s="178"/>
      <c r="I474" s="178"/>
      <c r="J474" s="178"/>
      <c r="K474" s="178"/>
      <c r="L474" s="178"/>
      <c r="M474" s="178"/>
      <c r="N474" s="178"/>
      <c r="O474" s="180"/>
      <c r="P474" s="163"/>
      <c r="Q474" s="163"/>
      <c r="R474" s="163"/>
      <c r="S474" s="163"/>
      <c r="T474" s="163"/>
      <c r="U474" s="163"/>
      <c r="V474" s="123"/>
      <c r="W474" s="124"/>
      <c r="X474" s="125"/>
      <c r="Y474" s="126"/>
      <c r="Z474" s="213"/>
      <c r="BP474" s="166"/>
      <c r="BQ474" s="174"/>
    </row>
    <row r="475" spans="1:70" s="122" customFormat="1" ht="18.75" hidden="1" x14ac:dyDescent="0.25">
      <c r="A475" s="181"/>
      <c r="B475" s="182"/>
      <c r="C475" s="182"/>
      <c r="D475" s="182"/>
      <c r="E475" s="183" t="s">
        <v>2315</v>
      </c>
      <c r="F475" s="184"/>
      <c r="G475" s="305"/>
      <c r="H475" s="186"/>
      <c r="I475" s="140"/>
      <c r="J475" s="140"/>
      <c r="K475" s="140"/>
      <c r="L475" s="187">
        <v>335</v>
      </c>
      <c r="M475" s="188"/>
      <c r="N475" s="188"/>
      <c r="O475" s="189"/>
      <c r="P475" s="163"/>
      <c r="Q475" s="163"/>
      <c r="R475" s="163"/>
      <c r="S475" s="163"/>
      <c r="T475" s="163"/>
      <c r="U475" s="163"/>
      <c r="V475" s="123"/>
      <c r="W475" s="124"/>
      <c r="X475" s="125"/>
      <c r="Y475" s="126"/>
      <c r="Z475" s="213"/>
      <c r="BP475" s="166"/>
      <c r="BQ475" s="174"/>
    </row>
    <row r="476" spans="1:70" s="122" customFormat="1" ht="18.75" hidden="1" x14ac:dyDescent="0.25">
      <c r="A476" s="181"/>
      <c r="B476" s="182"/>
      <c r="C476" s="182"/>
      <c r="D476" s="182"/>
      <c r="E476" s="183" t="s">
        <v>2316</v>
      </c>
      <c r="F476" s="184"/>
      <c r="G476" s="305"/>
      <c r="H476" s="186"/>
      <c r="I476" s="140"/>
      <c r="J476" s="140"/>
      <c r="K476" s="140"/>
      <c r="L476" s="187">
        <v>176</v>
      </c>
      <c r="M476" s="188"/>
      <c r="N476" s="188"/>
      <c r="O476" s="189"/>
      <c r="P476" s="163"/>
      <c r="Q476" s="163"/>
      <c r="R476" s="163"/>
      <c r="S476" s="163"/>
      <c r="T476" s="163"/>
      <c r="U476" s="163"/>
      <c r="V476" s="123"/>
      <c r="W476" s="124"/>
      <c r="X476" s="125"/>
      <c r="Y476" s="126"/>
      <c r="Z476" s="213"/>
      <c r="BP476" s="166"/>
      <c r="BQ476" s="174"/>
    </row>
    <row r="477" spans="1:70" s="122" customFormat="1" ht="18.75" hidden="1" x14ac:dyDescent="0.25">
      <c r="A477" s="181"/>
      <c r="B477" s="182"/>
      <c r="C477" s="182"/>
      <c r="D477" s="182"/>
      <c r="E477" s="183" t="s">
        <v>47</v>
      </c>
      <c r="F477" s="184"/>
      <c r="G477" s="305"/>
      <c r="H477" s="186"/>
      <c r="I477" s="140"/>
      <c r="J477" s="140"/>
      <c r="K477" s="140"/>
      <c r="L477" s="187">
        <v>879</v>
      </c>
      <c r="M477" s="188"/>
      <c r="N477" s="188"/>
      <c r="O477" s="189"/>
      <c r="P477" s="163"/>
      <c r="Q477" s="163"/>
      <c r="R477" s="163"/>
      <c r="S477" s="163"/>
      <c r="T477" s="163"/>
      <c r="U477" s="163"/>
      <c r="V477" s="123"/>
      <c r="W477" s="124"/>
      <c r="X477" s="125"/>
      <c r="Y477" s="126"/>
      <c r="Z477" s="213"/>
      <c r="BP477" s="166"/>
      <c r="BQ477" s="174"/>
    </row>
    <row r="478" spans="1:70" s="122" customFormat="1" ht="67.5" x14ac:dyDescent="0.25">
      <c r="A478" s="242" t="s">
        <v>2317</v>
      </c>
      <c r="B478" s="243" t="s">
        <v>2318</v>
      </c>
      <c r="C478" s="368" t="s">
        <v>1998</v>
      </c>
      <c r="D478" s="368"/>
      <c r="E478" s="368"/>
      <c r="F478" s="244" t="s">
        <v>437</v>
      </c>
      <c r="G478" s="319">
        <v>1</v>
      </c>
      <c r="H478" s="171">
        <v>643.07000000000005</v>
      </c>
      <c r="I478" s="171"/>
      <c r="J478" s="171">
        <v>643.07000000000005</v>
      </c>
      <c r="K478" s="172" t="s">
        <v>42</v>
      </c>
      <c r="L478" s="171">
        <v>5505</v>
      </c>
      <c r="M478" s="171"/>
      <c r="N478" s="173"/>
      <c r="O478" s="171">
        <v>5505</v>
      </c>
      <c r="P478" s="163">
        <v>1.052</v>
      </c>
      <c r="Q478" s="163">
        <v>1.0209999999999999</v>
      </c>
      <c r="R478" s="163">
        <v>1.0349999999999999</v>
      </c>
      <c r="S478" s="163">
        <v>1.0249999999999999</v>
      </c>
      <c r="T478" s="163">
        <v>1.02</v>
      </c>
      <c r="U478" s="163">
        <v>1.03</v>
      </c>
      <c r="V478" s="248">
        <f t="shared" si="22"/>
        <v>6590.227648916326</v>
      </c>
      <c r="W478" s="249">
        <v>1.2</v>
      </c>
      <c r="X478" s="250">
        <f t="shared" si="23"/>
        <v>7908.273178699591</v>
      </c>
      <c r="Y478" s="251">
        <f t="shared" si="24"/>
        <v>7908.273178699591</v>
      </c>
      <c r="Z478" s="213"/>
      <c r="BP478" s="166"/>
      <c r="BQ478" s="174" t="s">
        <v>1998</v>
      </c>
    </row>
    <row r="479" spans="1:70" s="122" customFormat="1" ht="18.75" hidden="1" x14ac:dyDescent="0.25">
      <c r="A479" s="371" t="s">
        <v>2319</v>
      </c>
      <c r="B479" s="372"/>
      <c r="C479" s="372"/>
      <c r="D479" s="372"/>
      <c r="E479" s="372"/>
      <c r="F479" s="372"/>
      <c r="G479" s="372"/>
      <c r="H479" s="372"/>
      <c r="I479" s="372"/>
      <c r="J479" s="372"/>
      <c r="K479" s="372"/>
      <c r="L479" s="372"/>
      <c r="M479" s="372"/>
      <c r="N479" s="372"/>
      <c r="O479" s="373"/>
      <c r="P479" s="163"/>
      <c r="Q479" s="163"/>
      <c r="R479" s="163"/>
      <c r="S479" s="163"/>
      <c r="T479" s="163"/>
      <c r="U479" s="163"/>
      <c r="V479" s="123"/>
      <c r="W479" s="124"/>
      <c r="X479" s="125"/>
      <c r="Y479" s="126"/>
      <c r="Z479" s="213"/>
      <c r="BP479" s="166" t="s">
        <v>2319</v>
      </c>
      <c r="BQ479" s="174"/>
    </row>
    <row r="480" spans="1:70" s="122" customFormat="1" ht="18.75" hidden="1" x14ac:dyDescent="0.25">
      <c r="A480" s="407" t="s">
        <v>2320</v>
      </c>
      <c r="B480" s="408"/>
      <c r="C480" s="408"/>
      <c r="D480" s="408"/>
      <c r="E480" s="408"/>
      <c r="F480" s="408"/>
      <c r="G480" s="408"/>
      <c r="H480" s="408"/>
      <c r="I480" s="408"/>
      <c r="J480" s="408"/>
      <c r="K480" s="408"/>
      <c r="L480" s="408"/>
      <c r="M480" s="408"/>
      <c r="N480" s="408"/>
      <c r="O480" s="409"/>
      <c r="P480" s="163"/>
      <c r="Q480" s="163"/>
      <c r="R480" s="163"/>
      <c r="S480" s="163"/>
      <c r="T480" s="163"/>
      <c r="U480" s="163"/>
      <c r="V480" s="123"/>
      <c r="W480" s="124"/>
      <c r="X480" s="125"/>
      <c r="Y480" s="126"/>
      <c r="Z480" s="213"/>
      <c r="BP480" s="166"/>
      <c r="BQ480" s="174"/>
      <c r="BR480" s="312" t="s">
        <v>2320</v>
      </c>
    </row>
    <row r="481" spans="1:70" s="122" customFormat="1" ht="67.5" hidden="1" x14ac:dyDescent="0.25">
      <c r="A481" s="167" t="s">
        <v>2321</v>
      </c>
      <c r="B481" s="168" t="s">
        <v>737</v>
      </c>
      <c r="C481" s="370" t="s">
        <v>738</v>
      </c>
      <c r="D481" s="370"/>
      <c r="E481" s="370"/>
      <c r="F481" s="169" t="s">
        <v>739</v>
      </c>
      <c r="G481" s="308">
        <v>18.21</v>
      </c>
      <c r="H481" s="171" t="s">
        <v>2322</v>
      </c>
      <c r="I481" s="171" t="s">
        <v>741</v>
      </c>
      <c r="J481" s="171">
        <v>43.08</v>
      </c>
      <c r="K481" s="172" t="s">
        <v>42</v>
      </c>
      <c r="L481" s="171">
        <v>108261</v>
      </c>
      <c r="M481" s="171">
        <v>85370</v>
      </c>
      <c r="N481" s="173" t="s">
        <v>2323</v>
      </c>
      <c r="O481" s="171">
        <v>6715</v>
      </c>
      <c r="P481" s="163">
        <v>1.052</v>
      </c>
      <c r="Q481" s="163">
        <v>1.0209999999999999</v>
      </c>
      <c r="R481" s="163">
        <v>1.0349999999999999</v>
      </c>
      <c r="S481" s="163">
        <v>1.0249999999999999</v>
      </c>
      <c r="T481" s="163">
        <v>1.02</v>
      </c>
      <c r="U481" s="163">
        <v>1.03</v>
      </c>
      <c r="V481" s="123">
        <f t="shared" ref="V481:V539" si="25">O481*P481*Q481*R481*S481*T481*U481</f>
        <v>8038.7608832830374</v>
      </c>
      <c r="W481" s="124">
        <v>1.2</v>
      </c>
      <c r="X481" s="125">
        <f t="shared" ref="X481:X539" si="26">V481*W481</f>
        <v>9646.5130599396452</v>
      </c>
      <c r="Y481" s="126">
        <f t="shared" ref="Y481:Y539" si="27">X481/G481</f>
        <v>529.73712575176523</v>
      </c>
      <c r="Z481" s="213"/>
      <c r="BP481" s="166"/>
      <c r="BQ481" s="174" t="s">
        <v>738</v>
      </c>
      <c r="BR481" s="312"/>
    </row>
    <row r="482" spans="1:70" s="122" customFormat="1" ht="18.75" hidden="1" x14ac:dyDescent="0.25">
      <c r="A482" s="175"/>
      <c r="B482" s="176"/>
      <c r="C482" s="177" t="s">
        <v>2324</v>
      </c>
      <c r="D482" s="178"/>
      <c r="E482" s="178"/>
      <c r="F482" s="179"/>
      <c r="G482" s="307"/>
      <c r="H482" s="178"/>
      <c r="I482" s="178"/>
      <c r="J482" s="178"/>
      <c r="K482" s="178"/>
      <c r="L482" s="178"/>
      <c r="M482" s="178"/>
      <c r="N482" s="178"/>
      <c r="O482" s="180"/>
      <c r="P482" s="163"/>
      <c r="Q482" s="163"/>
      <c r="R482" s="163"/>
      <c r="S482" s="163"/>
      <c r="T482" s="163"/>
      <c r="U482" s="163"/>
      <c r="V482" s="123"/>
      <c r="W482" s="124"/>
      <c r="X482" s="125"/>
      <c r="Y482" s="126"/>
      <c r="Z482" s="213"/>
      <c r="BP482" s="166"/>
      <c r="BQ482" s="174"/>
      <c r="BR482" s="312"/>
    </row>
    <row r="483" spans="1:70" s="122" customFormat="1" ht="18.75" hidden="1" x14ac:dyDescent="0.25">
      <c r="A483" s="181"/>
      <c r="B483" s="182"/>
      <c r="C483" s="182"/>
      <c r="D483" s="182"/>
      <c r="E483" s="183" t="s">
        <v>2325</v>
      </c>
      <c r="F483" s="184"/>
      <c r="G483" s="305"/>
      <c r="H483" s="186"/>
      <c r="I483" s="140"/>
      <c r="J483" s="140"/>
      <c r="K483" s="140"/>
      <c r="L483" s="187">
        <v>85056</v>
      </c>
      <c r="M483" s="188"/>
      <c r="N483" s="188"/>
      <c r="O483" s="189"/>
      <c r="P483" s="163"/>
      <c r="Q483" s="163"/>
      <c r="R483" s="163"/>
      <c r="S483" s="163"/>
      <c r="T483" s="163"/>
      <c r="U483" s="163"/>
      <c r="V483" s="123"/>
      <c r="W483" s="124"/>
      <c r="X483" s="125"/>
      <c r="Y483" s="126"/>
      <c r="Z483" s="213"/>
      <c r="BP483" s="166"/>
      <c r="BQ483" s="174"/>
      <c r="BR483" s="312"/>
    </row>
    <row r="484" spans="1:70" s="122" customFormat="1" ht="18.75" hidden="1" x14ac:dyDescent="0.25">
      <c r="A484" s="181"/>
      <c r="B484" s="182"/>
      <c r="C484" s="182"/>
      <c r="D484" s="182"/>
      <c r="E484" s="183" t="s">
        <v>2326</v>
      </c>
      <c r="F484" s="184"/>
      <c r="G484" s="305"/>
      <c r="H484" s="186"/>
      <c r="I484" s="140"/>
      <c r="J484" s="140"/>
      <c r="K484" s="140"/>
      <c r="L484" s="187">
        <v>44720</v>
      </c>
      <c r="M484" s="188"/>
      <c r="N484" s="188"/>
      <c r="O484" s="189"/>
      <c r="P484" s="163"/>
      <c r="Q484" s="163"/>
      <c r="R484" s="163"/>
      <c r="S484" s="163"/>
      <c r="T484" s="163"/>
      <c r="U484" s="163"/>
      <c r="V484" s="123"/>
      <c r="W484" s="124"/>
      <c r="X484" s="125"/>
      <c r="Y484" s="126"/>
      <c r="Z484" s="213"/>
      <c r="BP484" s="166"/>
      <c r="BQ484" s="174"/>
      <c r="BR484" s="312"/>
    </row>
    <row r="485" spans="1:70" s="122" customFormat="1" ht="18.75" hidden="1" x14ac:dyDescent="0.25">
      <c r="A485" s="181"/>
      <c r="B485" s="182"/>
      <c r="C485" s="182"/>
      <c r="D485" s="182"/>
      <c r="E485" s="183" t="s">
        <v>47</v>
      </c>
      <c r="F485" s="184"/>
      <c r="G485" s="305"/>
      <c r="H485" s="186"/>
      <c r="I485" s="140"/>
      <c r="J485" s="140"/>
      <c r="K485" s="140"/>
      <c r="L485" s="187">
        <v>238037</v>
      </c>
      <c r="M485" s="188"/>
      <c r="N485" s="188"/>
      <c r="O485" s="189"/>
      <c r="P485" s="163"/>
      <c r="Q485" s="163"/>
      <c r="R485" s="163"/>
      <c r="S485" s="163"/>
      <c r="T485" s="163"/>
      <c r="U485" s="163"/>
      <c r="V485" s="123"/>
      <c r="W485" s="124"/>
      <c r="X485" s="125"/>
      <c r="Y485" s="126"/>
      <c r="Z485" s="213"/>
      <c r="BP485" s="166"/>
      <c r="BQ485" s="174"/>
      <c r="BR485" s="312"/>
    </row>
    <row r="486" spans="1:70" s="122" customFormat="1" ht="67.5" x14ac:dyDescent="0.25">
      <c r="A486" s="242" t="s">
        <v>2327</v>
      </c>
      <c r="B486" s="243" t="s">
        <v>2328</v>
      </c>
      <c r="C486" s="368" t="s">
        <v>2329</v>
      </c>
      <c r="D486" s="368"/>
      <c r="E486" s="368"/>
      <c r="F486" s="244" t="s">
        <v>265</v>
      </c>
      <c r="G486" s="321">
        <v>2485.7399999999998</v>
      </c>
      <c r="H486" s="171">
        <v>23.04</v>
      </c>
      <c r="I486" s="171"/>
      <c r="J486" s="171">
        <v>23.04</v>
      </c>
      <c r="K486" s="172" t="s">
        <v>42</v>
      </c>
      <c r="L486" s="171">
        <v>490244</v>
      </c>
      <c r="M486" s="171"/>
      <c r="N486" s="173"/>
      <c r="O486" s="171">
        <v>490244</v>
      </c>
      <c r="P486" s="163">
        <v>1.052</v>
      </c>
      <c r="Q486" s="163">
        <v>1.0209999999999999</v>
      </c>
      <c r="R486" s="163">
        <v>1.0349999999999999</v>
      </c>
      <c r="S486" s="163">
        <v>1.0249999999999999</v>
      </c>
      <c r="T486" s="163">
        <v>1.02</v>
      </c>
      <c r="U486" s="163">
        <v>1.03</v>
      </c>
      <c r="V486" s="248">
        <f t="shared" si="25"/>
        <v>586888.20408997906</v>
      </c>
      <c r="W486" s="249">
        <v>1.2</v>
      </c>
      <c r="X486" s="250">
        <f t="shared" si="26"/>
        <v>704265.84490797482</v>
      </c>
      <c r="Y486" s="251">
        <f t="shared" si="27"/>
        <v>283.32240898403489</v>
      </c>
      <c r="Z486" s="213"/>
      <c r="BP486" s="166"/>
      <c r="BQ486" s="174" t="s">
        <v>2329</v>
      </c>
      <c r="BR486" s="312"/>
    </row>
    <row r="487" spans="1:70" s="122" customFormat="1" ht="18.75" hidden="1" x14ac:dyDescent="0.25">
      <c r="A487" s="175"/>
      <c r="B487" s="176"/>
      <c r="C487" s="177" t="s">
        <v>2330</v>
      </c>
      <c r="D487" s="178"/>
      <c r="E487" s="178"/>
      <c r="F487" s="179"/>
      <c r="G487" s="307"/>
      <c r="H487" s="178"/>
      <c r="I487" s="178"/>
      <c r="J487" s="178"/>
      <c r="K487" s="178"/>
      <c r="L487" s="178"/>
      <c r="M487" s="178"/>
      <c r="N487" s="178"/>
      <c r="O487" s="180"/>
      <c r="P487" s="163"/>
      <c r="Q487" s="163"/>
      <c r="R487" s="163"/>
      <c r="S487" s="163"/>
      <c r="T487" s="163"/>
      <c r="U487" s="163"/>
      <c r="V487" s="123"/>
      <c r="W487" s="124"/>
      <c r="X487" s="125"/>
      <c r="Y487" s="126"/>
      <c r="Z487" s="213"/>
      <c r="BP487" s="166"/>
      <c r="BQ487" s="174"/>
      <c r="BR487" s="312"/>
    </row>
    <row r="488" spans="1:70" s="122" customFormat="1" ht="18.75" hidden="1" x14ac:dyDescent="0.25">
      <c r="A488" s="407" t="s">
        <v>2331</v>
      </c>
      <c r="B488" s="408"/>
      <c r="C488" s="408"/>
      <c r="D488" s="408"/>
      <c r="E488" s="408"/>
      <c r="F488" s="408"/>
      <c r="G488" s="408"/>
      <c r="H488" s="408"/>
      <c r="I488" s="408"/>
      <c r="J488" s="408"/>
      <c r="K488" s="408"/>
      <c r="L488" s="408"/>
      <c r="M488" s="408"/>
      <c r="N488" s="408"/>
      <c r="O488" s="409"/>
      <c r="P488" s="163"/>
      <c r="Q488" s="163"/>
      <c r="R488" s="163"/>
      <c r="S488" s="163"/>
      <c r="T488" s="163"/>
      <c r="U488" s="163"/>
      <c r="V488" s="123"/>
      <c r="W488" s="124"/>
      <c r="X488" s="125"/>
      <c r="Y488" s="126"/>
      <c r="Z488" s="213"/>
      <c r="BP488" s="166"/>
      <c r="BQ488" s="174"/>
      <c r="BR488" s="312" t="s">
        <v>2331</v>
      </c>
    </row>
    <row r="489" spans="1:70" s="122" customFormat="1" ht="67.5" hidden="1" x14ac:dyDescent="0.25">
      <c r="A489" s="167" t="s">
        <v>2332</v>
      </c>
      <c r="B489" s="168" t="s">
        <v>255</v>
      </c>
      <c r="C489" s="370" t="s">
        <v>256</v>
      </c>
      <c r="D489" s="370"/>
      <c r="E489" s="370"/>
      <c r="F489" s="169" t="s">
        <v>238</v>
      </c>
      <c r="G489" s="308">
        <v>28.09</v>
      </c>
      <c r="H489" s="171" t="s">
        <v>257</v>
      </c>
      <c r="I489" s="171" t="s">
        <v>258</v>
      </c>
      <c r="J489" s="171">
        <v>57.82</v>
      </c>
      <c r="K489" s="172" t="s">
        <v>42</v>
      </c>
      <c r="L489" s="171">
        <v>191386</v>
      </c>
      <c r="M489" s="171">
        <v>158835</v>
      </c>
      <c r="N489" s="173" t="s">
        <v>2333</v>
      </c>
      <c r="O489" s="171">
        <v>13903</v>
      </c>
      <c r="P489" s="163">
        <v>1.052</v>
      </c>
      <c r="Q489" s="163">
        <v>1.0209999999999999</v>
      </c>
      <c r="R489" s="163">
        <v>1.0349999999999999</v>
      </c>
      <c r="S489" s="163">
        <v>1.0249999999999999</v>
      </c>
      <c r="T489" s="163">
        <v>1.02</v>
      </c>
      <c r="U489" s="163">
        <v>1.03</v>
      </c>
      <c r="V489" s="123">
        <f t="shared" si="25"/>
        <v>16643.766576363974</v>
      </c>
      <c r="W489" s="124">
        <v>1.2</v>
      </c>
      <c r="X489" s="125">
        <f t="shared" si="26"/>
        <v>19972.51989163677</v>
      </c>
      <c r="Y489" s="126">
        <f t="shared" si="27"/>
        <v>711.01886406681274</v>
      </c>
      <c r="Z489" s="213"/>
      <c r="BP489" s="166"/>
      <c r="BQ489" s="174" t="s">
        <v>256</v>
      </c>
      <c r="BR489" s="312"/>
    </row>
    <row r="490" spans="1:70" s="122" customFormat="1" ht="18.75" hidden="1" x14ac:dyDescent="0.25">
      <c r="A490" s="175"/>
      <c r="B490" s="176"/>
      <c r="C490" s="177" t="s">
        <v>2334</v>
      </c>
      <c r="D490" s="178"/>
      <c r="E490" s="178"/>
      <c r="F490" s="179"/>
      <c r="G490" s="307"/>
      <c r="H490" s="178"/>
      <c r="I490" s="178"/>
      <c r="J490" s="178"/>
      <c r="K490" s="178"/>
      <c r="L490" s="178"/>
      <c r="M490" s="178"/>
      <c r="N490" s="178"/>
      <c r="O490" s="180"/>
      <c r="P490" s="163"/>
      <c r="Q490" s="163"/>
      <c r="R490" s="163"/>
      <c r="S490" s="163"/>
      <c r="T490" s="163"/>
      <c r="U490" s="163"/>
      <c r="V490" s="123"/>
      <c r="W490" s="124"/>
      <c r="X490" s="125"/>
      <c r="Y490" s="126"/>
      <c r="Z490" s="213"/>
      <c r="BP490" s="166"/>
      <c r="BQ490" s="174"/>
      <c r="BR490" s="312"/>
    </row>
    <row r="491" spans="1:70" s="122" customFormat="1" ht="18.75" hidden="1" x14ac:dyDescent="0.25">
      <c r="A491" s="181"/>
      <c r="B491" s="182"/>
      <c r="C491" s="182"/>
      <c r="D491" s="182"/>
      <c r="E491" s="183" t="s">
        <v>2335</v>
      </c>
      <c r="F491" s="184"/>
      <c r="G491" s="305"/>
      <c r="H491" s="186"/>
      <c r="I491" s="140"/>
      <c r="J491" s="140"/>
      <c r="K491" s="140"/>
      <c r="L491" s="187">
        <v>155799</v>
      </c>
      <c r="M491" s="188"/>
      <c r="N491" s="188"/>
      <c r="O491" s="189"/>
      <c r="P491" s="163"/>
      <c r="Q491" s="163"/>
      <c r="R491" s="163"/>
      <c r="S491" s="163"/>
      <c r="T491" s="163"/>
      <c r="U491" s="163"/>
      <c r="V491" s="123"/>
      <c r="W491" s="124"/>
      <c r="X491" s="125"/>
      <c r="Y491" s="126"/>
      <c r="Z491" s="213"/>
      <c r="BP491" s="166"/>
      <c r="BQ491" s="174"/>
      <c r="BR491" s="312"/>
    </row>
    <row r="492" spans="1:70" s="122" customFormat="1" ht="18.75" hidden="1" x14ac:dyDescent="0.25">
      <c r="A492" s="181"/>
      <c r="B492" s="182"/>
      <c r="C492" s="182"/>
      <c r="D492" s="182"/>
      <c r="E492" s="183" t="s">
        <v>2336</v>
      </c>
      <c r="F492" s="184"/>
      <c r="G492" s="305"/>
      <c r="H492" s="186"/>
      <c r="I492" s="140"/>
      <c r="J492" s="140"/>
      <c r="K492" s="140"/>
      <c r="L492" s="187">
        <v>81915</v>
      </c>
      <c r="M492" s="188"/>
      <c r="N492" s="188"/>
      <c r="O492" s="189"/>
      <c r="P492" s="163"/>
      <c r="Q492" s="163"/>
      <c r="R492" s="163"/>
      <c r="S492" s="163"/>
      <c r="T492" s="163"/>
      <c r="U492" s="163"/>
      <c r="V492" s="123"/>
      <c r="W492" s="124"/>
      <c r="X492" s="125"/>
      <c r="Y492" s="126"/>
      <c r="Z492" s="213"/>
      <c r="BP492" s="166"/>
      <c r="BQ492" s="174"/>
      <c r="BR492" s="312"/>
    </row>
    <row r="493" spans="1:70" s="122" customFormat="1" ht="18.75" hidden="1" x14ac:dyDescent="0.25">
      <c r="A493" s="181"/>
      <c r="B493" s="182"/>
      <c r="C493" s="182"/>
      <c r="D493" s="182"/>
      <c r="E493" s="183" t="s">
        <v>47</v>
      </c>
      <c r="F493" s="184"/>
      <c r="G493" s="305"/>
      <c r="H493" s="186"/>
      <c r="I493" s="140"/>
      <c r="J493" s="140"/>
      <c r="K493" s="140"/>
      <c r="L493" s="187">
        <v>429100</v>
      </c>
      <c r="M493" s="188"/>
      <c r="N493" s="188"/>
      <c r="O493" s="189"/>
      <c r="P493" s="163"/>
      <c r="Q493" s="163"/>
      <c r="R493" s="163"/>
      <c r="S493" s="163"/>
      <c r="T493" s="163"/>
      <c r="U493" s="163"/>
      <c r="V493" s="123"/>
      <c r="W493" s="124"/>
      <c r="X493" s="125"/>
      <c r="Y493" s="126"/>
      <c r="Z493" s="213"/>
      <c r="BP493" s="166"/>
      <c r="BQ493" s="174"/>
      <c r="BR493" s="312"/>
    </row>
    <row r="494" spans="1:70" s="122" customFormat="1" ht="67.5" hidden="1" x14ac:dyDescent="0.25">
      <c r="A494" s="167" t="s">
        <v>2337</v>
      </c>
      <c r="B494" s="168" t="s">
        <v>246</v>
      </c>
      <c r="C494" s="370" t="s">
        <v>247</v>
      </c>
      <c r="D494" s="370"/>
      <c r="E494" s="370"/>
      <c r="F494" s="169" t="s">
        <v>238</v>
      </c>
      <c r="G494" s="308">
        <v>19.53</v>
      </c>
      <c r="H494" s="171" t="s">
        <v>248</v>
      </c>
      <c r="I494" s="171" t="s">
        <v>249</v>
      </c>
      <c r="J494" s="171">
        <v>52.81</v>
      </c>
      <c r="K494" s="172" t="s">
        <v>42</v>
      </c>
      <c r="L494" s="171">
        <v>67643</v>
      </c>
      <c r="M494" s="171">
        <v>56749</v>
      </c>
      <c r="N494" s="173" t="s">
        <v>2338</v>
      </c>
      <c r="O494" s="171">
        <v>8829</v>
      </c>
      <c r="P494" s="163">
        <v>1.052</v>
      </c>
      <c r="Q494" s="163">
        <v>1.0209999999999999</v>
      </c>
      <c r="R494" s="163">
        <v>1.0349999999999999</v>
      </c>
      <c r="S494" s="163">
        <v>1.0249999999999999</v>
      </c>
      <c r="T494" s="163">
        <v>1.02</v>
      </c>
      <c r="U494" s="163">
        <v>1.03</v>
      </c>
      <c r="V494" s="123">
        <f t="shared" si="25"/>
        <v>10569.504071259262</v>
      </c>
      <c r="W494" s="124">
        <v>1.2</v>
      </c>
      <c r="X494" s="125">
        <f t="shared" si="26"/>
        <v>12683.404885511114</v>
      </c>
      <c r="Y494" s="126">
        <f t="shared" si="27"/>
        <v>649.43189377937085</v>
      </c>
      <c r="Z494" s="213"/>
      <c r="BP494" s="166"/>
      <c r="BQ494" s="174" t="s">
        <v>247</v>
      </c>
      <c r="BR494" s="312"/>
    </row>
    <row r="495" spans="1:70" s="122" customFormat="1" ht="18.75" hidden="1" x14ac:dyDescent="0.25">
      <c r="A495" s="175"/>
      <c r="B495" s="176"/>
      <c r="C495" s="177" t="s">
        <v>2339</v>
      </c>
      <c r="D495" s="178"/>
      <c r="E495" s="178"/>
      <c r="F495" s="179"/>
      <c r="G495" s="307"/>
      <c r="H495" s="178"/>
      <c r="I495" s="178"/>
      <c r="J495" s="178"/>
      <c r="K495" s="178"/>
      <c r="L495" s="178"/>
      <c r="M495" s="178"/>
      <c r="N495" s="178"/>
      <c r="O495" s="180"/>
      <c r="P495" s="163"/>
      <c r="Q495" s="163"/>
      <c r="R495" s="163"/>
      <c r="S495" s="163"/>
      <c r="T495" s="163"/>
      <c r="U495" s="163"/>
      <c r="V495" s="123"/>
      <c r="W495" s="124"/>
      <c r="X495" s="125"/>
      <c r="Y495" s="126"/>
      <c r="Z495" s="213"/>
      <c r="BP495" s="166"/>
      <c r="BQ495" s="174"/>
      <c r="BR495" s="312"/>
    </row>
    <row r="496" spans="1:70" s="122" customFormat="1" ht="18.75" hidden="1" x14ac:dyDescent="0.25">
      <c r="A496" s="181"/>
      <c r="B496" s="182"/>
      <c r="C496" s="182"/>
      <c r="D496" s="182"/>
      <c r="E496" s="183" t="s">
        <v>2340</v>
      </c>
      <c r="F496" s="184"/>
      <c r="G496" s="305"/>
      <c r="H496" s="186"/>
      <c r="I496" s="140"/>
      <c r="J496" s="140"/>
      <c r="K496" s="140"/>
      <c r="L496" s="187">
        <v>55409</v>
      </c>
      <c r="M496" s="188"/>
      <c r="N496" s="188"/>
      <c r="O496" s="189"/>
      <c r="P496" s="163"/>
      <c r="Q496" s="163"/>
      <c r="R496" s="163"/>
      <c r="S496" s="163"/>
      <c r="T496" s="163"/>
      <c r="U496" s="163"/>
      <c r="V496" s="123"/>
      <c r="W496" s="124"/>
      <c r="X496" s="125"/>
      <c r="Y496" s="126"/>
      <c r="Z496" s="213"/>
      <c r="BP496" s="166"/>
      <c r="BQ496" s="174"/>
      <c r="BR496" s="312"/>
    </row>
    <row r="497" spans="1:70" s="122" customFormat="1" ht="18.75" hidden="1" x14ac:dyDescent="0.25">
      <c r="A497" s="181"/>
      <c r="B497" s="182"/>
      <c r="C497" s="182"/>
      <c r="D497" s="182"/>
      <c r="E497" s="183" t="s">
        <v>2341</v>
      </c>
      <c r="F497" s="184"/>
      <c r="G497" s="305"/>
      <c r="H497" s="186"/>
      <c r="I497" s="140"/>
      <c r="J497" s="140"/>
      <c r="K497" s="140"/>
      <c r="L497" s="187">
        <v>29133</v>
      </c>
      <c r="M497" s="188"/>
      <c r="N497" s="188"/>
      <c r="O497" s="189"/>
      <c r="P497" s="163"/>
      <c r="Q497" s="163"/>
      <c r="R497" s="163"/>
      <c r="S497" s="163"/>
      <c r="T497" s="163"/>
      <c r="U497" s="163"/>
      <c r="V497" s="123"/>
      <c r="W497" s="124"/>
      <c r="X497" s="125"/>
      <c r="Y497" s="126"/>
      <c r="Z497" s="213"/>
      <c r="BP497" s="166"/>
      <c r="BQ497" s="174"/>
      <c r="BR497" s="312"/>
    </row>
    <row r="498" spans="1:70" s="122" customFormat="1" ht="18.75" hidden="1" x14ac:dyDescent="0.25">
      <c r="A498" s="181"/>
      <c r="B498" s="182"/>
      <c r="C498" s="182"/>
      <c r="D498" s="182"/>
      <c r="E498" s="183" t="s">
        <v>47</v>
      </c>
      <c r="F498" s="184"/>
      <c r="G498" s="305"/>
      <c r="H498" s="186"/>
      <c r="I498" s="140"/>
      <c r="J498" s="140"/>
      <c r="K498" s="140"/>
      <c r="L498" s="187">
        <v>152185</v>
      </c>
      <c r="M498" s="188"/>
      <c r="N498" s="188"/>
      <c r="O498" s="189"/>
      <c r="P498" s="163"/>
      <c r="Q498" s="163"/>
      <c r="R498" s="163"/>
      <c r="S498" s="163"/>
      <c r="T498" s="163"/>
      <c r="U498" s="163"/>
      <c r="V498" s="123"/>
      <c r="W498" s="124"/>
      <c r="X498" s="125"/>
      <c r="Y498" s="126"/>
      <c r="Z498" s="213"/>
      <c r="BP498" s="166"/>
      <c r="BQ498" s="174"/>
      <c r="BR498" s="312"/>
    </row>
    <row r="499" spans="1:70" s="122" customFormat="1" ht="67.5" hidden="1" x14ac:dyDescent="0.25">
      <c r="A499" s="167" t="s">
        <v>2342</v>
      </c>
      <c r="B499" s="168" t="s">
        <v>1539</v>
      </c>
      <c r="C499" s="370" t="s">
        <v>1540</v>
      </c>
      <c r="D499" s="370"/>
      <c r="E499" s="370"/>
      <c r="F499" s="169" t="s">
        <v>56</v>
      </c>
      <c r="G499" s="309">
        <v>0.1</v>
      </c>
      <c r="H499" s="171" t="s">
        <v>1541</v>
      </c>
      <c r="I499" s="171" t="s">
        <v>1542</v>
      </c>
      <c r="J499" s="171">
        <v>302.85000000000002</v>
      </c>
      <c r="K499" s="172" t="s">
        <v>42</v>
      </c>
      <c r="L499" s="171">
        <v>2568</v>
      </c>
      <c r="M499" s="171">
        <v>2270</v>
      </c>
      <c r="N499" s="173" t="s">
        <v>2343</v>
      </c>
      <c r="O499" s="171">
        <v>259</v>
      </c>
      <c r="P499" s="163">
        <v>1.052</v>
      </c>
      <c r="Q499" s="163">
        <v>1.0209999999999999</v>
      </c>
      <c r="R499" s="163">
        <v>1.0349999999999999</v>
      </c>
      <c r="S499" s="163">
        <v>1.0249999999999999</v>
      </c>
      <c r="T499" s="163">
        <v>1.02</v>
      </c>
      <c r="U499" s="163">
        <v>1.03</v>
      </c>
      <c r="V499" s="123">
        <f t="shared" si="25"/>
        <v>310.05794024874268</v>
      </c>
      <c r="W499" s="124">
        <v>1.2</v>
      </c>
      <c r="X499" s="125">
        <f t="shared" si="26"/>
        <v>372.06952829849121</v>
      </c>
      <c r="Y499" s="126">
        <f t="shared" si="27"/>
        <v>3720.695282984912</v>
      </c>
      <c r="Z499" s="213"/>
      <c r="BP499" s="166"/>
      <c r="BQ499" s="174" t="s">
        <v>1540</v>
      </c>
      <c r="BR499" s="312"/>
    </row>
    <row r="500" spans="1:70" s="122" customFormat="1" ht="18.75" hidden="1" x14ac:dyDescent="0.25">
      <c r="A500" s="175"/>
      <c r="B500" s="176"/>
      <c r="C500" s="177" t="s">
        <v>1286</v>
      </c>
      <c r="D500" s="178"/>
      <c r="E500" s="178"/>
      <c r="F500" s="179"/>
      <c r="G500" s="307"/>
      <c r="H500" s="178"/>
      <c r="I500" s="178"/>
      <c r="J500" s="178"/>
      <c r="K500" s="178"/>
      <c r="L500" s="178"/>
      <c r="M500" s="178"/>
      <c r="N500" s="178"/>
      <c r="O500" s="180"/>
      <c r="P500" s="163"/>
      <c r="Q500" s="163"/>
      <c r="R500" s="163"/>
      <c r="S500" s="163"/>
      <c r="T500" s="163"/>
      <c r="U500" s="163"/>
      <c r="V500" s="123"/>
      <c r="W500" s="124"/>
      <c r="X500" s="125"/>
      <c r="Y500" s="126"/>
      <c r="Z500" s="213"/>
      <c r="BP500" s="166"/>
      <c r="BQ500" s="174"/>
      <c r="BR500" s="312"/>
    </row>
    <row r="501" spans="1:70" s="122" customFormat="1" ht="18.75" hidden="1" x14ac:dyDescent="0.25">
      <c r="A501" s="181"/>
      <c r="B501" s="182"/>
      <c r="C501" s="182"/>
      <c r="D501" s="182"/>
      <c r="E501" s="183" t="s">
        <v>2344</v>
      </c>
      <c r="F501" s="184"/>
      <c r="G501" s="305"/>
      <c r="H501" s="186"/>
      <c r="I501" s="140"/>
      <c r="J501" s="140"/>
      <c r="K501" s="140"/>
      <c r="L501" s="187">
        <v>2204</v>
      </c>
      <c r="M501" s="188"/>
      <c r="N501" s="188"/>
      <c r="O501" s="189"/>
      <c r="P501" s="163"/>
      <c r="Q501" s="163"/>
      <c r="R501" s="163"/>
      <c r="S501" s="163"/>
      <c r="T501" s="163"/>
      <c r="U501" s="163"/>
      <c r="V501" s="123"/>
      <c r="W501" s="124"/>
      <c r="X501" s="125"/>
      <c r="Y501" s="126"/>
      <c r="Z501" s="213"/>
      <c r="BP501" s="166"/>
      <c r="BQ501" s="174"/>
      <c r="BR501" s="312"/>
    </row>
    <row r="502" spans="1:70" s="122" customFormat="1" ht="18.75" hidden="1" x14ac:dyDescent="0.25">
      <c r="A502" s="181"/>
      <c r="B502" s="182"/>
      <c r="C502" s="182"/>
      <c r="D502" s="182"/>
      <c r="E502" s="183" t="s">
        <v>2345</v>
      </c>
      <c r="F502" s="184"/>
      <c r="G502" s="305"/>
      <c r="H502" s="186"/>
      <c r="I502" s="140"/>
      <c r="J502" s="140"/>
      <c r="K502" s="140"/>
      <c r="L502" s="187">
        <v>1159</v>
      </c>
      <c r="M502" s="188"/>
      <c r="N502" s="188"/>
      <c r="O502" s="189"/>
      <c r="P502" s="163"/>
      <c r="Q502" s="163"/>
      <c r="R502" s="163"/>
      <c r="S502" s="163"/>
      <c r="T502" s="163"/>
      <c r="U502" s="163"/>
      <c r="V502" s="123"/>
      <c r="W502" s="124"/>
      <c r="X502" s="125"/>
      <c r="Y502" s="126"/>
      <c r="Z502" s="213"/>
      <c r="BP502" s="166"/>
      <c r="BQ502" s="174"/>
      <c r="BR502" s="312"/>
    </row>
    <row r="503" spans="1:70" s="122" customFormat="1" ht="18.75" hidden="1" x14ac:dyDescent="0.25">
      <c r="A503" s="181"/>
      <c r="B503" s="182"/>
      <c r="C503" s="182"/>
      <c r="D503" s="182"/>
      <c r="E503" s="183" t="s">
        <v>47</v>
      </c>
      <c r="F503" s="184"/>
      <c r="G503" s="305"/>
      <c r="H503" s="186"/>
      <c r="I503" s="140"/>
      <c r="J503" s="140"/>
      <c r="K503" s="140"/>
      <c r="L503" s="187">
        <v>5931</v>
      </c>
      <c r="M503" s="188"/>
      <c r="N503" s="188"/>
      <c r="O503" s="189"/>
      <c r="P503" s="163"/>
      <c r="Q503" s="163"/>
      <c r="R503" s="163"/>
      <c r="S503" s="163"/>
      <c r="T503" s="163"/>
      <c r="U503" s="163"/>
      <c r="V503" s="123"/>
      <c r="W503" s="124"/>
      <c r="X503" s="125"/>
      <c r="Y503" s="126"/>
      <c r="Z503" s="213"/>
      <c r="BP503" s="166"/>
      <c r="BQ503" s="174"/>
      <c r="BR503" s="312"/>
    </row>
    <row r="504" spans="1:70" s="122" customFormat="1" ht="67.5" hidden="1" x14ac:dyDescent="0.25">
      <c r="A504" s="167" t="s">
        <v>2346</v>
      </c>
      <c r="B504" s="168" t="s">
        <v>73</v>
      </c>
      <c r="C504" s="370" t="s">
        <v>74</v>
      </c>
      <c r="D504" s="370"/>
      <c r="E504" s="370"/>
      <c r="F504" s="169" t="s">
        <v>56</v>
      </c>
      <c r="G504" s="308">
        <v>2.92</v>
      </c>
      <c r="H504" s="171" t="s">
        <v>75</v>
      </c>
      <c r="I504" s="171" t="s">
        <v>76</v>
      </c>
      <c r="J504" s="171">
        <v>265.20999999999998</v>
      </c>
      <c r="K504" s="172" t="s">
        <v>42</v>
      </c>
      <c r="L504" s="171">
        <v>62635</v>
      </c>
      <c r="M504" s="171">
        <v>55186</v>
      </c>
      <c r="N504" s="173" t="s">
        <v>2347</v>
      </c>
      <c r="O504" s="171">
        <v>6629</v>
      </c>
      <c r="P504" s="163">
        <v>1.052</v>
      </c>
      <c r="Q504" s="163">
        <v>1.0209999999999999</v>
      </c>
      <c r="R504" s="163">
        <v>1.0349999999999999</v>
      </c>
      <c r="S504" s="163">
        <v>1.0249999999999999</v>
      </c>
      <c r="T504" s="163">
        <v>1.02</v>
      </c>
      <c r="U504" s="163">
        <v>1.03</v>
      </c>
      <c r="V504" s="123">
        <f t="shared" si="25"/>
        <v>7935.8072815016021</v>
      </c>
      <c r="W504" s="124">
        <v>1.2</v>
      </c>
      <c r="X504" s="125">
        <f t="shared" si="26"/>
        <v>9522.9687378019225</v>
      </c>
      <c r="Y504" s="126">
        <f t="shared" si="27"/>
        <v>3261.2906636307953</v>
      </c>
      <c r="Z504" s="213"/>
      <c r="BP504" s="166"/>
      <c r="BQ504" s="174" t="s">
        <v>74</v>
      </c>
      <c r="BR504" s="312"/>
    </row>
    <row r="505" spans="1:70" s="122" customFormat="1" ht="18.75" hidden="1" x14ac:dyDescent="0.25">
      <c r="A505" s="175"/>
      <c r="B505" s="176"/>
      <c r="C505" s="177" t="s">
        <v>2348</v>
      </c>
      <c r="D505" s="178"/>
      <c r="E505" s="178"/>
      <c r="F505" s="179"/>
      <c r="G505" s="307"/>
      <c r="H505" s="178"/>
      <c r="I505" s="178"/>
      <c r="J505" s="178"/>
      <c r="K505" s="178"/>
      <c r="L505" s="178"/>
      <c r="M505" s="178"/>
      <c r="N505" s="178"/>
      <c r="O505" s="180"/>
      <c r="P505" s="163"/>
      <c r="Q505" s="163"/>
      <c r="R505" s="163"/>
      <c r="S505" s="163"/>
      <c r="T505" s="163"/>
      <c r="U505" s="163"/>
      <c r="V505" s="123"/>
      <c r="W505" s="124"/>
      <c r="X505" s="125"/>
      <c r="Y505" s="126"/>
      <c r="Z505" s="213"/>
      <c r="BP505" s="166"/>
      <c r="BQ505" s="174"/>
      <c r="BR505" s="312"/>
    </row>
    <row r="506" spans="1:70" s="122" customFormat="1" ht="18.75" hidden="1" x14ac:dyDescent="0.25">
      <c r="A506" s="181"/>
      <c r="B506" s="182"/>
      <c r="C506" s="182"/>
      <c r="D506" s="182"/>
      <c r="E506" s="183" t="s">
        <v>2349</v>
      </c>
      <c r="F506" s="184"/>
      <c r="G506" s="305"/>
      <c r="H506" s="186"/>
      <c r="I506" s="140"/>
      <c r="J506" s="140"/>
      <c r="K506" s="140"/>
      <c r="L506" s="187">
        <v>53566</v>
      </c>
      <c r="M506" s="188"/>
      <c r="N506" s="188"/>
      <c r="O506" s="189"/>
      <c r="P506" s="163"/>
      <c r="Q506" s="163"/>
      <c r="R506" s="163"/>
      <c r="S506" s="163"/>
      <c r="T506" s="163"/>
      <c r="U506" s="163"/>
      <c r="V506" s="123"/>
      <c r="W506" s="124"/>
      <c r="X506" s="125"/>
      <c r="Y506" s="126"/>
      <c r="Z506" s="213"/>
      <c r="BP506" s="166"/>
      <c r="BQ506" s="174"/>
      <c r="BR506" s="312"/>
    </row>
    <row r="507" spans="1:70" s="122" customFormat="1" ht="18.75" hidden="1" x14ac:dyDescent="0.25">
      <c r="A507" s="181"/>
      <c r="B507" s="182"/>
      <c r="C507" s="182"/>
      <c r="D507" s="182"/>
      <c r="E507" s="183" t="s">
        <v>2350</v>
      </c>
      <c r="F507" s="184"/>
      <c r="G507" s="305"/>
      <c r="H507" s="186"/>
      <c r="I507" s="140"/>
      <c r="J507" s="140"/>
      <c r="K507" s="140"/>
      <c r="L507" s="187">
        <v>28164</v>
      </c>
      <c r="M507" s="188"/>
      <c r="N507" s="188"/>
      <c r="O507" s="189"/>
      <c r="P507" s="163"/>
      <c r="Q507" s="163"/>
      <c r="R507" s="163"/>
      <c r="S507" s="163"/>
      <c r="T507" s="163"/>
      <c r="U507" s="163"/>
      <c r="V507" s="123"/>
      <c r="W507" s="124"/>
      <c r="X507" s="125"/>
      <c r="Y507" s="126"/>
      <c r="Z507" s="213"/>
      <c r="BP507" s="166"/>
      <c r="BQ507" s="174"/>
      <c r="BR507" s="312"/>
    </row>
    <row r="508" spans="1:70" s="122" customFormat="1" ht="18.75" hidden="1" x14ac:dyDescent="0.25">
      <c r="A508" s="181"/>
      <c r="B508" s="182"/>
      <c r="C508" s="182"/>
      <c r="D508" s="182"/>
      <c r="E508" s="183" t="s">
        <v>47</v>
      </c>
      <c r="F508" s="184"/>
      <c r="G508" s="305"/>
      <c r="H508" s="186"/>
      <c r="I508" s="140"/>
      <c r="J508" s="140"/>
      <c r="K508" s="140"/>
      <c r="L508" s="187">
        <v>144365</v>
      </c>
      <c r="M508" s="188"/>
      <c r="N508" s="188"/>
      <c r="O508" s="189"/>
      <c r="P508" s="163"/>
      <c r="Q508" s="163"/>
      <c r="R508" s="163"/>
      <c r="S508" s="163"/>
      <c r="T508" s="163"/>
      <c r="U508" s="163"/>
      <c r="V508" s="123"/>
      <c r="W508" s="124"/>
      <c r="X508" s="125"/>
      <c r="Y508" s="126"/>
      <c r="Z508" s="213"/>
      <c r="BP508" s="166"/>
      <c r="BQ508" s="174"/>
      <c r="BR508" s="312"/>
    </row>
    <row r="509" spans="1:70" s="122" customFormat="1" ht="67.5" hidden="1" x14ac:dyDescent="0.25">
      <c r="A509" s="167" t="s">
        <v>2351</v>
      </c>
      <c r="B509" s="168" t="s">
        <v>64</v>
      </c>
      <c r="C509" s="370" t="s">
        <v>65</v>
      </c>
      <c r="D509" s="370"/>
      <c r="E509" s="370"/>
      <c r="F509" s="169" t="s">
        <v>56</v>
      </c>
      <c r="G509" s="308">
        <v>0.42</v>
      </c>
      <c r="H509" s="171" t="s">
        <v>66</v>
      </c>
      <c r="I509" s="171" t="s">
        <v>67</v>
      </c>
      <c r="J509" s="171">
        <v>161.83000000000001</v>
      </c>
      <c r="K509" s="172" t="s">
        <v>42</v>
      </c>
      <c r="L509" s="171">
        <v>7771</v>
      </c>
      <c r="M509" s="171">
        <v>7099</v>
      </c>
      <c r="N509" s="173" t="s">
        <v>2352</v>
      </c>
      <c r="O509" s="171">
        <v>582</v>
      </c>
      <c r="P509" s="163">
        <v>1.052</v>
      </c>
      <c r="Q509" s="163">
        <v>1.0209999999999999</v>
      </c>
      <c r="R509" s="163">
        <v>1.0349999999999999</v>
      </c>
      <c r="S509" s="163">
        <v>1.0249999999999999</v>
      </c>
      <c r="T509" s="163">
        <v>1.02</v>
      </c>
      <c r="U509" s="163">
        <v>1.03</v>
      </c>
      <c r="V509" s="123">
        <f t="shared" si="25"/>
        <v>696.73251438134446</v>
      </c>
      <c r="W509" s="124">
        <v>1.2</v>
      </c>
      <c r="X509" s="125">
        <f t="shared" si="26"/>
        <v>836.07901725761337</v>
      </c>
      <c r="Y509" s="126">
        <f t="shared" si="27"/>
        <v>1990.6643268038415</v>
      </c>
      <c r="Z509" s="213"/>
      <c r="BP509" s="166"/>
      <c r="BQ509" s="174" t="s">
        <v>65</v>
      </c>
      <c r="BR509" s="312"/>
    </row>
    <row r="510" spans="1:70" s="122" customFormat="1" ht="18.75" hidden="1" x14ac:dyDescent="0.25">
      <c r="A510" s="175"/>
      <c r="B510" s="176"/>
      <c r="C510" s="177" t="s">
        <v>2353</v>
      </c>
      <c r="D510" s="178"/>
      <c r="E510" s="178"/>
      <c r="F510" s="179"/>
      <c r="G510" s="307"/>
      <c r="H510" s="178"/>
      <c r="I510" s="178"/>
      <c r="J510" s="178"/>
      <c r="K510" s="178"/>
      <c r="L510" s="178"/>
      <c r="M510" s="178"/>
      <c r="N510" s="178"/>
      <c r="O510" s="180"/>
      <c r="P510" s="163"/>
      <c r="Q510" s="163"/>
      <c r="R510" s="163"/>
      <c r="S510" s="163"/>
      <c r="T510" s="163"/>
      <c r="U510" s="163"/>
      <c r="V510" s="123"/>
      <c r="W510" s="124"/>
      <c r="X510" s="125"/>
      <c r="Y510" s="126"/>
      <c r="Z510" s="213"/>
      <c r="BP510" s="166"/>
      <c r="BQ510" s="174"/>
      <c r="BR510" s="312"/>
    </row>
    <row r="511" spans="1:70" s="122" customFormat="1" ht="18.75" hidden="1" x14ac:dyDescent="0.25">
      <c r="A511" s="181"/>
      <c r="B511" s="182"/>
      <c r="C511" s="182"/>
      <c r="D511" s="182"/>
      <c r="E511" s="183" t="s">
        <v>2354</v>
      </c>
      <c r="F511" s="184"/>
      <c r="G511" s="305"/>
      <c r="H511" s="186"/>
      <c r="I511" s="140"/>
      <c r="J511" s="140"/>
      <c r="K511" s="140"/>
      <c r="L511" s="187">
        <v>6889</v>
      </c>
      <c r="M511" s="188"/>
      <c r="N511" s="188"/>
      <c r="O511" s="189"/>
      <c r="P511" s="163"/>
      <c r="Q511" s="163"/>
      <c r="R511" s="163"/>
      <c r="S511" s="163"/>
      <c r="T511" s="163"/>
      <c r="U511" s="163"/>
      <c r="V511" s="123"/>
      <c r="W511" s="124"/>
      <c r="X511" s="125"/>
      <c r="Y511" s="126"/>
      <c r="Z511" s="213"/>
      <c r="BP511" s="166"/>
      <c r="BQ511" s="174"/>
      <c r="BR511" s="312"/>
    </row>
    <row r="512" spans="1:70" s="122" customFormat="1" ht="18.75" hidden="1" x14ac:dyDescent="0.25">
      <c r="A512" s="181"/>
      <c r="B512" s="182"/>
      <c r="C512" s="182"/>
      <c r="D512" s="182"/>
      <c r="E512" s="183" t="s">
        <v>2355</v>
      </c>
      <c r="F512" s="184"/>
      <c r="G512" s="305"/>
      <c r="H512" s="186"/>
      <c r="I512" s="140"/>
      <c r="J512" s="140"/>
      <c r="K512" s="140"/>
      <c r="L512" s="187">
        <v>3622</v>
      </c>
      <c r="M512" s="188"/>
      <c r="N512" s="188"/>
      <c r="O512" s="189"/>
      <c r="P512" s="163"/>
      <c r="Q512" s="163"/>
      <c r="R512" s="163"/>
      <c r="S512" s="163"/>
      <c r="T512" s="163"/>
      <c r="U512" s="163"/>
      <c r="V512" s="123"/>
      <c r="W512" s="124"/>
      <c r="X512" s="125"/>
      <c r="Y512" s="126"/>
      <c r="Z512" s="213"/>
      <c r="BP512" s="166"/>
      <c r="BQ512" s="174"/>
      <c r="BR512" s="312"/>
    </row>
    <row r="513" spans="1:70" s="122" customFormat="1" ht="18.75" hidden="1" x14ac:dyDescent="0.25">
      <c r="A513" s="181"/>
      <c r="B513" s="182"/>
      <c r="C513" s="182"/>
      <c r="D513" s="182"/>
      <c r="E513" s="183" t="s">
        <v>47</v>
      </c>
      <c r="F513" s="184"/>
      <c r="G513" s="305"/>
      <c r="H513" s="186"/>
      <c r="I513" s="140"/>
      <c r="J513" s="140"/>
      <c r="K513" s="140"/>
      <c r="L513" s="187">
        <v>18282</v>
      </c>
      <c r="M513" s="188"/>
      <c r="N513" s="188"/>
      <c r="O513" s="189"/>
      <c r="P513" s="163"/>
      <c r="Q513" s="163"/>
      <c r="R513" s="163"/>
      <c r="S513" s="163"/>
      <c r="T513" s="163"/>
      <c r="U513" s="163"/>
      <c r="V513" s="123"/>
      <c r="W513" s="124"/>
      <c r="X513" s="125"/>
      <c r="Y513" s="126"/>
      <c r="Z513" s="213"/>
      <c r="BP513" s="166"/>
      <c r="BQ513" s="174"/>
      <c r="BR513" s="312"/>
    </row>
    <row r="514" spans="1:70" s="122" customFormat="1" ht="67.5" hidden="1" x14ac:dyDescent="0.25">
      <c r="A514" s="167" t="s">
        <v>2356</v>
      </c>
      <c r="B514" s="168" t="s">
        <v>54</v>
      </c>
      <c r="C514" s="370" t="s">
        <v>55</v>
      </c>
      <c r="D514" s="370"/>
      <c r="E514" s="370"/>
      <c r="F514" s="169" t="s">
        <v>56</v>
      </c>
      <c r="G514" s="308">
        <v>0.24</v>
      </c>
      <c r="H514" s="171" t="s">
        <v>57</v>
      </c>
      <c r="I514" s="171" t="s">
        <v>58</v>
      </c>
      <c r="J514" s="171">
        <v>114.45</v>
      </c>
      <c r="K514" s="172" t="s">
        <v>42</v>
      </c>
      <c r="L514" s="171">
        <v>2208</v>
      </c>
      <c r="M514" s="171">
        <v>1964</v>
      </c>
      <c r="N514" s="173" t="s">
        <v>2159</v>
      </c>
      <c r="O514" s="171">
        <v>236</v>
      </c>
      <c r="P514" s="163">
        <v>1.052</v>
      </c>
      <c r="Q514" s="163">
        <v>1.0209999999999999</v>
      </c>
      <c r="R514" s="163">
        <v>1.0349999999999999</v>
      </c>
      <c r="S514" s="163">
        <v>1.0249999999999999</v>
      </c>
      <c r="T514" s="163">
        <v>1.02</v>
      </c>
      <c r="U514" s="163">
        <v>1.03</v>
      </c>
      <c r="V514" s="123">
        <f t="shared" si="25"/>
        <v>282.52383744673079</v>
      </c>
      <c r="W514" s="124">
        <v>1.2</v>
      </c>
      <c r="X514" s="125">
        <f t="shared" si="26"/>
        <v>339.02860493607693</v>
      </c>
      <c r="Y514" s="126">
        <f t="shared" si="27"/>
        <v>1412.619187233654</v>
      </c>
      <c r="Z514" s="213"/>
      <c r="BP514" s="166"/>
      <c r="BQ514" s="174" t="s">
        <v>55</v>
      </c>
      <c r="BR514" s="312"/>
    </row>
    <row r="515" spans="1:70" s="122" customFormat="1" ht="18.75" hidden="1" x14ac:dyDescent="0.25">
      <c r="A515" s="175"/>
      <c r="B515" s="176"/>
      <c r="C515" s="177" t="s">
        <v>2357</v>
      </c>
      <c r="D515" s="178"/>
      <c r="E515" s="178"/>
      <c r="F515" s="179"/>
      <c r="G515" s="307"/>
      <c r="H515" s="178"/>
      <c r="I515" s="178"/>
      <c r="J515" s="178"/>
      <c r="K515" s="178"/>
      <c r="L515" s="178"/>
      <c r="M515" s="178"/>
      <c r="N515" s="178"/>
      <c r="O515" s="180"/>
      <c r="P515" s="163"/>
      <c r="Q515" s="163"/>
      <c r="R515" s="163"/>
      <c r="S515" s="163"/>
      <c r="T515" s="163"/>
      <c r="U515" s="163"/>
      <c r="V515" s="123"/>
      <c r="W515" s="124"/>
      <c r="X515" s="125"/>
      <c r="Y515" s="126"/>
      <c r="Z515" s="213"/>
      <c r="BP515" s="166"/>
      <c r="BQ515" s="174"/>
      <c r="BR515" s="312"/>
    </row>
    <row r="516" spans="1:70" s="122" customFormat="1" ht="18.75" hidden="1" x14ac:dyDescent="0.25">
      <c r="A516" s="181"/>
      <c r="B516" s="182"/>
      <c r="C516" s="182"/>
      <c r="D516" s="182"/>
      <c r="E516" s="183" t="s">
        <v>2358</v>
      </c>
      <c r="F516" s="184"/>
      <c r="G516" s="305"/>
      <c r="H516" s="186"/>
      <c r="I516" s="140"/>
      <c r="J516" s="140"/>
      <c r="K516" s="140"/>
      <c r="L516" s="187">
        <v>1907</v>
      </c>
      <c r="M516" s="188"/>
      <c r="N516" s="188"/>
      <c r="O516" s="189"/>
      <c r="P516" s="163"/>
      <c r="Q516" s="163"/>
      <c r="R516" s="163"/>
      <c r="S516" s="163"/>
      <c r="T516" s="163"/>
      <c r="U516" s="163"/>
      <c r="V516" s="123"/>
      <c r="W516" s="124"/>
      <c r="X516" s="125"/>
      <c r="Y516" s="126"/>
      <c r="Z516" s="213"/>
      <c r="BP516" s="166"/>
      <c r="BQ516" s="174"/>
      <c r="BR516" s="312"/>
    </row>
    <row r="517" spans="1:70" s="122" customFormat="1" ht="18.75" hidden="1" x14ac:dyDescent="0.25">
      <c r="A517" s="181"/>
      <c r="B517" s="182"/>
      <c r="C517" s="182"/>
      <c r="D517" s="182"/>
      <c r="E517" s="183" t="s">
        <v>2359</v>
      </c>
      <c r="F517" s="184"/>
      <c r="G517" s="305"/>
      <c r="H517" s="186"/>
      <c r="I517" s="140"/>
      <c r="J517" s="140"/>
      <c r="K517" s="140"/>
      <c r="L517" s="187">
        <v>1003</v>
      </c>
      <c r="M517" s="188"/>
      <c r="N517" s="188"/>
      <c r="O517" s="189"/>
      <c r="P517" s="163"/>
      <c r="Q517" s="163"/>
      <c r="R517" s="163"/>
      <c r="S517" s="163"/>
      <c r="T517" s="163"/>
      <c r="U517" s="163"/>
      <c r="V517" s="123"/>
      <c r="W517" s="124"/>
      <c r="X517" s="125"/>
      <c r="Y517" s="126"/>
      <c r="Z517" s="213"/>
      <c r="BP517" s="166"/>
      <c r="BQ517" s="174"/>
      <c r="BR517" s="312"/>
    </row>
    <row r="518" spans="1:70" s="122" customFormat="1" ht="18.75" hidden="1" x14ac:dyDescent="0.25">
      <c r="A518" s="181"/>
      <c r="B518" s="182"/>
      <c r="C518" s="182"/>
      <c r="D518" s="182"/>
      <c r="E518" s="183" t="s">
        <v>47</v>
      </c>
      <c r="F518" s="184"/>
      <c r="G518" s="305"/>
      <c r="H518" s="186"/>
      <c r="I518" s="140"/>
      <c r="J518" s="140"/>
      <c r="K518" s="140"/>
      <c r="L518" s="187">
        <v>5118</v>
      </c>
      <c r="M518" s="188"/>
      <c r="N518" s="188"/>
      <c r="O518" s="189"/>
      <c r="P518" s="163"/>
      <c r="Q518" s="163"/>
      <c r="R518" s="163"/>
      <c r="S518" s="163"/>
      <c r="T518" s="163"/>
      <c r="U518" s="163"/>
      <c r="V518" s="123"/>
      <c r="W518" s="124"/>
      <c r="X518" s="125"/>
      <c r="Y518" s="126"/>
      <c r="Z518" s="213"/>
      <c r="BP518" s="166"/>
      <c r="BQ518" s="174"/>
      <c r="BR518" s="312"/>
    </row>
    <row r="519" spans="1:70" s="122" customFormat="1" ht="67.5" x14ac:dyDescent="0.25">
      <c r="A519" s="242" t="s">
        <v>2360</v>
      </c>
      <c r="B519" s="243" t="s">
        <v>2361</v>
      </c>
      <c r="C519" s="368" t="s">
        <v>2362</v>
      </c>
      <c r="D519" s="368"/>
      <c r="E519" s="368"/>
      <c r="F519" s="244" t="s">
        <v>265</v>
      </c>
      <c r="G519" s="320">
        <v>127.5</v>
      </c>
      <c r="H519" s="171">
        <v>127.12</v>
      </c>
      <c r="I519" s="171"/>
      <c r="J519" s="171">
        <v>127.12</v>
      </c>
      <c r="K519" s="172" t="s">
        <v>42</v>
      </c>
      <c r="L519" s="171">
        <v>138739</v>
      </c>
      <c r="M519" s="171"/>
      <c r="N519" s="173"/>
      <c r="O519" s="171">
        <v>138739</v>
      </c>
      <c r="P519" s="163">
        <v>1.052</v>
      </c>
      <c r="Q519" s="163">
        <v>1.0209999999999999</v>
      </c>
      <c r="R519" s="163">
        <v>1.0349999999999999</v>
      </c>
      <c r="S519" s="163">
        <v>1.0249999999999999</v>
      </c>
      <c r="T519" s="163">
        <v>1.02</v>
      </c>
      <c r="U519" s="163">
        <v>1.03</v>
      </c>
      <c r="V519" s="248">
        <f t="shared" si="25"/>
        <v>166089.29950644905</v>
      </c>
      <c r="W519" s="249">
        <v>1.2</v>
      </c>
      <c r="X519" s="250">
        <f t="shared" si="26"/>
        <v>199307.15940773886</v>
      </c>
      <c r="Y519" s="252">
        <f t="shared" si="27"/>
        <v>1563.1934071195205</v>
      </c>
      <c r="Z519" s="213"/>
      <c r="BP519" s="166"/>
      <c r="BQ519" s="174" t="s">
        <v>2362</v>
      </c>
      <c r="BR519" s="312"/>
    </row>
    <row r="520" spans="1:70" s="122" customFormat="1" ht="18.75" hidden="1" x14ac:dyDescent="0.25">
      <c r="A520" s="175"/>
      <c r="B520" s="176"/>
      <c r="C520" s="177" t="s">
        <v>2363</v>
      </c>
      <c r="D520" s="178"/>
      <c r="E520" s="178"/>
      <c r="F520" s="179"/>
      <c r="G520" s="307"/>
      <c r="H520" s="178"/>
      <c r="I520" s="178"/>
      <c r="J520" s="178"/>
      <c r="K520" s="178"/>
      <c r="L520" s="178"/>
      <c r="M520" s="178"/>
      <c r="N520" s="178"/>
      <c r="O520" s="180"/>
      <c r="P520" s="163"/>
      <c r="Q520" s="163"/>
      <c r="R520" s="163"/>
      <c r="S520" s="163"/>
      <c r="T520" s="163"/>
      <c r="U520" s="163"/>
      <c r="V520" s="123"/>
      <c r="W520" s="124"/>
      <c r="X520" s="125"/>
      <c r="Y520" s="126"/>
      <c r="Z520" s="213"/>
      <c r="BP520" s="166"/>
      <c r="BQ520" s="174"/>
      <c r="BR520" s="312"/>
    </row>
    <row r="521" spans="1:70" s="122" customFormat="1" ht="67.5" x14ac:dyDescent="0.25">
      <c r="A521" s="242" t="s">
        <v>2364</v>
      </c>
      <c r="B521" s="243" t="s">
        <v>2361</v>
      </c>
      <c r="C521" s="368" t="s">
        <v>2365</v>
      </c>
      <c r="D521" s="368"/>
      <c r="E521" s="368"/>
      <c r="F521" s="244" t="s">
        <v>265</v>
      </c>
      <c r="G521" s="320">
        <v>749.7</v>
      </c>
      <c r="H521" s="171">
        <v>118.59</v>
      </c>
      <c r="I521" s="171"/>
      <c r="J521" s="171">
        <v>118.59</v>
      </c>
      <c r="K521" s="172" t="s">
        <v>42</v>
      </c>
      <c r="L521" s="171">
        <v>761043</v>
      </c>
      <c r="M521" s="171"/>
      <c r="N521" s="173"/>
      <c r="O521" s="171">
        <v>761043</v>
      </c>
      <c r="P521" s="163">
        <v>1.052</v>
      </c>
      <c r="Q521" s="163">
        <v>1.0209999999999999</v>
      </c>
      <c r="R521" s="163">
        <v>1.0349999999999999</v>
      </c>
      <c r="S521" s="163">
        <v>1.0249999999999999</v>
      </c>
      <c r="T521" s="163">
        <v>1.02</v>
      </c>
      <c r="U521" s="163">
        <v>1.03</v>
      </c>
      <c r="V521" s="248">
        <f t="shared" si="25"/>
        <v>911071.13907615386</v>
      </c>
      <c r="W521" s="249">
        <v>1.2</v>
      </c>
      <c r="X521" s="250">
        <f t="shared" si="26"/>
        <v>1093285.3668913846</v>
      </c>
      <c r="Y521" s="252">
        <f t="shared" si="27"/>
        <v>1458.2971413783973</v>
      </c>
      <c r="Z521" s="213"/>
      <c r="BP521" s="166"/>
      <c r="BQ521" s="174" t="s">
        <v>2365</v>
      </c>
      <c r="BR521" s="312"/>
    </row>
    <row r="522" spans="1:70" s="122" customFormat="1" ht="18.75" hidden="1" x14ac:dyDescent="0.25">
      <c r="A522" s="175"/>
      <c r="B522" s="176"/>
      <c r="C522" s="177" t="s">
        <v>2366</v>
      </c>
      <c r="D522" s="178"/>
      <c r="E522" s="178"/>
      <c r="F522" s="179"/>
      <c r="G522" s="307"/>
      <c r="H522" s="178"/>
      <c r="I522" s="178"/>
      <c r="J522" s="178"/>
      <c r="K522" s="178"/>
      <c r="L522" s="178"/>
      <c r="M522" s="178"/>
      <c r="N522" s="178"/>
      <c r="O522" s="180"/>
      <c r="P522" s="163"/>
      <c r="Q522" s="163"/>
      <c r="R522" s="163"/>
      <c r="S522" s="163"/>
      <c r="T522" s="163"/>
      <c r="U522" s="163"/>
      <c r="V522" s="123"/>
      <c r="W522" s="124"/>
      <c r="X522" s="125"/>
      <c r="Y522" s="126"/>
      <c r="Z522" s="213"/>
      <c r="BP522" s="166"/>
      <c r="BQ522" s="174"/>
      <c r="BR522" s="312"/>
    </row>
    <row r="523" spans="1:70" s="122" customFormat="1" ht="67.5" x14ac:dyDescent="0.25">
      <c r="A523" s="242" t="s">
        <v>2367</v>
      </c>
      <c r="B523" s="243" t="s">
        <v>2361</v>
      </c>
      <c r="C523" s="368" t="s">
        <v>2368</v>
      </c>
      <c r="D523" s="368"/>
      <c r="E523" s="368"/>
      <c r="F523" s="244" t="s">
        <v>265</v>
      </c>
      <c r="G523" s="320">
        <v>1065.9000000000001</v>
      </c>
      <c r="H523" s="171">
        <v>175.26</v>
      </c>
      <c r="I523" s="171"/>
      <c r="J523" s="171">
        <v>175.26</v>
      </c>
      <c r="K523" s="172" t="s">
        <v>42</v>
      </c>
      <c r="L523" s="171">
        <v>1599090</v>
      </c>
      <c r="M523" s="171"/>
      <c r="N523" s="173"/>
      <c r="O523" s="171">
        <v>1599090</v>
      </c>
      <c r="P523" s="163">
        <v>1.052</v>
      </c>
      <c r="Q523" s="163">
        <v>1.0209999999999999</v>
      </c>
      <c r="R523" s="163">
        <v>1.0349999999999999</v>
      </c>
      <c r="S523" s="163">
        <v>1.0249999999999999</v>
      </c>
      <c r="T523" s="163">
        <v>1.02</v>
      </c>
      <c r="U523" s="163">
        <v>1.03</v>
      </c>
      <c r="V523" s="248">
        <f t="shared" si="25"/>
        <v>1914326.4543334439</v>
      </c>
      <c r="W523" s="249">
        <v>1.2</v>
      </c>
      <c r="X523" s="250">
        <f t="shared" si="26"/>
        <v>2297191.7452001325</v>
      </c>
      <c r="Y523" s="251">
        <f t="shared" si="27"/>
        <v>2155.1662868938288</v>
      </c>
      <c r="Z523" s="213"/>
      <c r="BP523" s="166"/>
      <c r="BQ523" s="174" t="s">
        <v>2368</v>
      </c>
      <c r="BR523" s="312"/>
    </row>
    <row r="524" spans="1:70" s="122" customFormat="1" ht="18.75" hidden="1" x14ac:dyDescent="0.25">
      <c r="A524" s="175"/>
      <c r="B524" s="176"/>
      <c r="C524" s="177" t="s">
        <v>2369</v>
      </c>
      <c r="D524" s="178"/>
      <c r="E524" s="178"/>
      <c r="F524" s="179"/>
      <c r="G524" s="307"/>
      <c r="H524" s="178"/>
      <c r="I524" s="178"/>
      <c r="J524" s="178"/>
      <c r="K524" s="178"/>
      <c r="L524" s="178"/>
      <c r="M524" s="178"/>
      <c r="N524" s="178"/>
      <c r="O524" s="180"/>
      <c r="P524" s="163"/>
      <c r="Q524" s="163"/>
      <c r="R524" s="163"/>
      <c r="S524" s="163"/>
      <c r="T524" s="163"/>
      <c r="U524" s="163"/>
      <c r="V524" s="123"/>
      <c r="W524" s="124"/>
      <c r="X524" s="125"/>
      <c r="Y524" s="126"/>
      <c r="Z524" s="213"/>
      <c r="BP524" s="166"/>
      <c r="BQ524" s="174"/>
      <c r="BR524" s="312"/>
    </row>
    <row r="525" spans="1:70" s="122" customFormat="1" ht="67.5" x14ac:dyDescent="0.25">
      <c r="A525" s="242" t="s">
        <v>2370</v>
      </c>
      <c r="B525" s="243" t="s">
        <v>2371</v>
      </c>
      <c r="C525" s="368" t="s">
        <v>2372</v>
      </c>
      <c r="D525" s="368"/>
      <c r="E525" s="368"/>
      <c r="F525" s="244" t="s">
        <v>265</v>
      </c>
      <c r="G525" s="320">
        <v>163.19999999999999</v>
      </c>
      <c r="H525" s="171">
        <v>219.53</v>
      </c>
      <c r="I525" s="171"/>
      <c r="J525" s="171">
        <v>219.53</v>
      </c>
      <c r="K525" s="172" t="s">
        <v>42</v>
      </c>
      <c r="L525" s="171">
        <v>306682</v>
      </c>
      <c r="M525" s="171"/>
      <c r="N525" s="173"/>
      <c r="O525" s="171">
        <v>306682</v>
      </c>
      <c r="P525" s="163">
        <v>1.052</v>
      </c>
      <c r="Q525" s="163">
        <v>1.0209999999999999</v>
      </c>
      <c r="R525" s="163">
        <v>1.0349999999999999</v>
      </c>
      <c r="S525" s="163">
        <v>1.0249999999999999</v>
      </c>
      <c r="T525" s="163">
        <v>1.02</v>
      </c>
      <c r="U525" s="163">
        <v>1.03</v>
      </c>
      <c r="V525" s="248">
        <f t="shared" si="25"/>
        <v>367139.72676202666</v>
      </c>
      <c r="W525" s="249">
        <v>1.2</v>
      </c>
      <c r="X525" s="250">
        <f t="shared" si="26"/>
        <v>440567.67211443197</v>
      </c>
      <c r="Y525" s="251">
        <f t="shared" si="27"/>
        <v>2699.5568144266667</v>
      </c>
      <c r="Z525" s="213"/>
      <c r="BP525" s="166"/>
      <c r="BQ525" s="174" t="s">
        <v>2372</v>
      </c>
      <c r="BR525" s="312"/>
    </row>
    <row r="526" spans="1:70" s="122" customFormat="1" ht="18.75" hidden="1" x14ac:dyDescent="0.25">
      <c r="A526" s="175"/>
      <c r="B526" s="176"/>
      <c r="C526" s="177" t="s">
        <v>319</v>
      </c>
      <c r="D526" s="178"/>
      <c r="E526" s="178"/>
      <c r="F526" s="179"/>
      <c r="G526" s="307"/>
      <c r="H526" s="178"/>
      <c r="I526" s="178"/>
      <c r="J526" s="178"/>
      <c r="K526" s="178"/>
      <c r="L526" s="178"/>
      <c r="M526" s="178"/>
      <c r="N526" s="178"/>
      <c r="O526" s="180"/>
      <c r="P526" s="163"/>
      <c r="Q526" s="163"/>
      <c r="R526" s="163"/>
      <c r="S526" s="163"/>
      <c r="T526" s="163"/>
      <c r="U526" s="163"/>
      <c r="V526" s="123"/>
      <c r="W526" s="124"/>
      <c r="X526" s="125"/>
      <c r="Y526" s="126"/>
      <c r="Z526" s="213"/>
      <c r="BP526" s="166"/>
      <c r="BQ526" s="174"/>
      <c r="BR526" s="312"/>
    </row>
    <row r="527" spans="1:70" s="122" customFormat="1" ht="67.5" hidden="1" x14ac:dyDescent="0.25">
      <c r="A527" s="167" t="s">
        <v>2373</v>
      </c>
      <c r="B527" s="168" t="s">
        <v>429</v>
      </c>
      <c r="C527" s="370" t="s">
        <v>430</v>
      </c>
      <c r="D527" s="370"/>
      <c r="E527" s="370"/>
      <c r="F527" s="169" t="s">
        <v>109</v>
      </c>
      <c r="G527" s="304">
        <v>19</v>
      </c>
      <c r="H527" s="171" t="s">
        <v>431</v>
      </c>
      <c r="I527" s="171"/>
      <c r="J527" s="171">
        <v>7.45</v>
      </c>
      <c r="K527" s="172" t="s">
        <v>42</v>
      </c>
      <c r="L527" s="171">
        <v>33052</v>
      </c>
      <c r="M527" s="171">
        <v>31841</v>
      </c>
      <c r="N527" s="173"/>
      <c r="O527" s="171">
        <v>1211</v>
      </c>
      <c r="P527" s="163">
        <v>1.052</v>
      </c>
      <c r="Q527" s="163">
        <v>1.0209999999999999</v>
      </c>
      <c r="R527" s="163">
        <v>1.0349999999999999</v>
      </c>
      <c r="S527" s="163">
        <v>1.0249999999999999</v>
      </c>
      <c r="T527" s="163">
        <v>1.02</v>
      </c>
      <c r="U527" s="163">
        <v>1.03</v>
      </c>
      <c r="V527" s="123">
        <f t="shared" si="25"/>
        <v>1449.7303692711478</v>
      </c>
      <c r="W527" s="124">
        <v>1.2</v>
      </c>
      <c r="X527" s="125">
        <f t="shared" si="26"/>
        <v>1739.6764431253773</v>
      </c>
      <c r="Y527" s="126">
        <f t="shared" si="27"/>
        <v>91.561918059230379</v>
      </c>
      <c r="Z527" s="213"/>
      <c r="BP527" s="166"/>
      <c r="BQ527" s="174" t="s">
        <v>430</v>
      </c>
      <c r="BR527" s="312"/>
    </row>
    <row r="528" spans="1:70" s="122" customFormat="1" ht="18.75" hidden="1" x14ac:dyDescent="0.25">
      <c r="A528" s="175"/>
      <c r="B528" s="176"/>
      <c r="C528" s="177" t="s">
        <v>2374</v>
      </c>
      <c r="D528" s="178"/>
      <c r="E528" s="178"/>
      <c r="F528" s="179"/>
      <c r="G528" s="307"/>
      <c r="H528" s="178"/>
      <c r="I528" s="178"/>
      <c r="J528" s="178"/>
      <c r="K528" s="178"/>
      <c r="L528" s="178"/>
      <c r="M528" s="178"/>
      <c r="N528" s="178"/>
      <c r="O528" s="180"/>
      <c r="P528" s="163"/>
      <c r="Q528" s="163"/>
      <c r="R528" s="163"/>
      <c r="S528" s="163"/>
      <c r="T528" s="163"/>
      <c r="U528" s="163"/>
      <c r="V528" s="123"/>
      <c r="W528" s="124"/>
      <c r="X528" s="125"/>
      <c r="Y528" s="126"/>
      <c r="Z528" s="213"/>
      <c r="BP528" s="166"/>
      <c r="BQ528" s="174"/>
      <c r="BR528" s="312"/>
    </row>
    <row r="529" spans="1:70" s="122" customFormat="1" ht="18.75" hidden="1" x14ac:dyDescent="0.25">
      <c r="A529" s="181"/>
      <c r="B529" s="182"/>
      <c r="C529" s="182"/>
      <c r="D529" s="182"/>
      <c r="E529" s="183" t="s">
        <v>2375</v>
      </c>
      <c r="F529" s="184"/>
      <c r="G529" s="305"/>
      <c r="H529" s="186"/>
      <c r="I529" s="140"/>
      <c r="J529" s="140"/>
      <c r="K529" s="140"/>
      <c r="L529" s="187">
        <v>30249</v>
      </c>
      <c r="M529" s="188"/>
      <c r="N529" s="188"/>
      <c r="O529" s="189"/>
      <c r="P529" s="163"/>
      <c r="Q529" s="163"/>
      <c r="R529" s="163"/>
      <c r="S529" s="163"/>
      <c r="T529" s="163"/>
      <c r="U529" s="163"/>
      <c r="V529" s="123"/>
      <c r="W529" s="124"/>
      <c r="X529" s="125"/>
      <c r="Y529" s="126"/>
      <c r="Z529" s="213"/>
      <c r="BP529" s="166"/>
      <c r="BQ529" s="174"/>
      <c r="BR529" s="312"/>
    </row>
    <row r="530" spans="1:70" s="122" customFormat="1" ht="18.75" hidden="1" x14ac:dyDescent="0.25">
      <c r="A530" s="181"/>
      <c r="B530" s="182"/>
      <c r="C530" s="182"/>
      <c r="D530" s="182"/>
      <c r="E530" s="183" t="s">
        <v>2376</v>
      </c>
      <c r="F530" s="184"/>
      <c r="G530" s="305"/>
      <c r="H530" s="186"/>
      <c r="I530" s="140"/>
      <c r="J530" s="140"/>
      <c r="K530" s="140"/>
      <c r="L530" s="187">
        <v>16876</v>
      </c>
      <c r="M530" s="188"/>
      <c r="N530" s="188"/>
      <c r="O530" s="189"/>
      <c r="P530" s="163"/>
      <c r="Q530" s="163"/>
      <c r="R530" s="163"/>
      <c r="S530" s="163"/>
      <c r="T530" s="163"/>
      <c r="U530" s="163"/>
      <c r="V530" s="123"/>
      <c r="W530" s="124"/>
      <c r="X530" s="125"/>
      <c r="Y530" s="126"/>
      <c r="Z530" s="213"/>
      <c r="BP530" s="166"/>
      <c r="BQ530" s="174"/>
      <c r="BR530" s="312"/>
    </row>
    <row r="531" spans="1:70" s="122" customFormat="1" ht="18.75" hidden="1" x14ac:dyDescent="0.25">
      <c r="A531" s="181"/>
      <c r="B531" s="182"/>
      <c r="C531" s="182"/>
      <c r="D531" s="182"/>
      <c r="E531" s="183" t="s">
        <v>47</v>
      </c>
      <c r="F531" s="184"/>
      <c r="G531" s="305"/>
      <c r="H531" s="186"/>
      <c r="I531" s="140"/>
      <c r="J531" s="140"/>
      <c r="K531" s="140"/>
      <c r="L531" s="187">
        <v>80177</v>
      </c>
      <c r="M531" s="188"/>
      <c r="N531" s="188"/>
      <c r="O531" s="189"/>
      <c r="P531" s="163"/>
      <c r="Q531" s="163"/>
      <c r="R531" s="163"/>
      <c r="S531" s="163"/>
      <c r="T531" s="163"/>
      <c r="U531" s="163"/>
      <c r="V531" s="123"/>
      <c r="W531" s="124"/>
      <c r="X531" s="125"/>
      <c r="Y531" s="126"/>
      <c r="Z531" s="213"/>
      <c r="BP531" s="166"/>
      <c r="BQ531" s="174"/>
      <c r="BR531" s="312"/>
    </row>
    <row r="532" spans="1:70" s="122" customFormat="1" ht="67.5" x14ac:dyDescent="0.25">
      <c r="A532" s="242" t="s">
        <v>2377</v>
      </c>
      <c r="B532" s="243" t="s">
        <v>2378</v>
      </c>
      <c r="C532" s="368" t="s">
        <v>2379</v>
      </c>
      <c r="D532" s="368"/>
      <c r="E532" s="368"/>
      <c r="F532" s="244" t="s">
        <v>437</v>
      </c>
      <c r="G532" s="319">
        <v>5</v>
      </c>
      <c r="H532" s="171">
        <v>774.53</v>
      </c>
      <c r="I532" s="171"/>
      <c r="J532" s="171">
        <v>774.53</v>
      </c>
      <c r="K532" s="172" t="s">
        <v>42</v>
      </c>
      <c r="L532" s="171">
        <v>33150</v>
      </c>
      <c r="M532" s="171"/>
      <c r="N532" s="173"/>
      <c r="O532" s="171">
        <v>33150</v>
      </c>
      <c r="P532" s="163">
        <v>1.052</v>
      </c>
      <c r="Q532" s="163">
        <v>1.0209999999999999</v>
      </c>
      <c r="R532" s="163">
        <v>1.0349999999999999</v>
      </c>
      <c r="S532" s="163">
        <v>1.0249999999999999</v>
      </c>
      <c r="T532" s="163">
        <v>1.02</v>
      </c>
      <c r="U532" s="163">
        <v>1.03</v>
      </c>
      <c r="V532" s="248">
        <f t="shared" si="25"/>
        <v>39685.022082030191</v>
      </c>
      <c r="W532" s="249">
        <v>1.2</v>
      </c>
      <c r="X532" s="250">
        <f t="shared" si="26"/>
        <v>47622.026498436229</v>
      </c>
      <c r="Y532" s="252">
        <f t="shared" si="27"/>
        <v>9524.4052996872451</v>
      </c>
      <c r="Z532" s="213"/>
      <c r="BP532" s="166"/>
      <c r="BQ532" s="174" t="s">
        <v>2379</v>
      </c>
      <c r="BR532" s="312"/>
    </row>
    <row r="533" spans="1:70" s="122" customFormat="1" ht="67.5" x14ac:dyDescent="0.25">
      <c r="A533" s="242" t="s">
        <v>2380</v>
      </c>
      <c r="B533" s="243" t="s">
        <v>2378</v>
      </c>
      <c r="C533" s="368" t="s">
        <v>2381</v>
      </c>
      <c r="D533" s="368"/>
      <c r="E533" s="368"/>
      <c r="F533" s="244" t="s">
        <v>437</v>
      </c>
      <c r="G533" s="319">
        <v>8</v>
      </c>
      <c r="H533" s="171">
        <v>810.28</v>
      </c>
      <c r="I533" s="171"/>
      <c r="J533" s="171">
        <v>810.28</v>
      </c>
      <c r="K533" s="172" t="s">
        <v>42</v>
      </c>
      <c r="L533" s="171">
        <v>55488</v>
      </c>
      <c r="M533" s="171"/>
      <c r="N533" s="173"/>
      <c r="O533" s="171">
        <v>55488</v>
      </c>
      <c r="P533" s="163">
        <v>1.052</v>
      </c>
      <c r="Q533" s="163">
        <v>1.0209999999999999</v>
      </c>
      <c r="R533" s="163">
        <v>1.0349999999999999</v>
      </c>
      <c r="S533" s="163">
        <v>1.0249999999999999</v>
      </c>
      <c r="T533" s="163">
        <v>1.02</v>
      </c>
      <c r="U533" s="163">
        <v>1.03</v>
      </c>
      <c r="V533" s="248">
        <f t="shared" si="25"/>
        <v>66426.621577305923</v>
      </c>
      <c r="W533" s="249">
        <v>1.2</v>
      </c>
      <c r="X533" s="250">
        <f t="shared" si="26"/>
        <v>79711.945892767108</v>
      </c>
      <c r="Y533" s="252">
        <f t="shared" si="27"/>
        <v>9963.9932365958884</v>
      </c>
      <c r="Z533" s="213"/>
      <c r="BP533" s="166"/>
      <c r="BQ533" s="174" t="s">
        <v>2381</v>
      </c>
      <c r="BR533" s="312"/>
    </row>
    <row r="534" spans="1:70" s="122" customFormat="1" ht="67.5" x14ac:dyDescent="0.25">
      <c r="A534" s="242" t="s">
        <v>2382</v>
      </c>
      <c r="B534" s="243" t="s">
        <v>2378</v>
      </c>
      <c r="C534" s="368" t="s">
        <v>2383</v>
      </c>
      <c r="D534" s="368"/>
      <c r="E534" s="368"/>
      <c r="F534" s="244" t="s">
        <v>437</v>
      </c>
      <c r="G534" s="319">
        <v>6</v>
      </c>
      <c r="H534" s="171">
        <v>3350.24</v>
      </c>
      <c r="I534" s="171"/>
      <c r="J534" s="171">
        <v>3350.24</v>
      </c>
      <c r="K534" s="172" t="s">
        <v>42</v>
      </c>
      <c r="L534" s="171">
        <v>172068</v>
      </c>
      <c r="M534" s="171"/>
      <c r="N534" s="173"/>
      <c r="O534" s="171">
        <v>172068</v>
      </c>
      <c r="P534" s="163">
        <v>1.052</v>
      </c>
      <c r="Q534" s="163">
        <v>1.0209999999999999</v>
      </c>
      <c r="R534" s="163">
        <v>1.0349999999999999</v>
      </c>
      <c r="S534" s="163">
        <v>1.0249999999999999</v>
      </c>
      <c r="T534" s="163">
        <v>1.02</v>
      </c>
      <c r="U534" s="163">
        <v>1.03</v>
      </c>
      <c r="V534" s="248">
        <f t="shared" si="25"/>
        <v>205988.60873637316</v>
      </c>
      <c r="W534" s="249">
        <v>1.2</v>
      </c>
      <c r="X534" s="250">
        <f t="shared" si="26"/>
        <v>247186.33048364779</v>
      </c>
      <c r="Y534" s="252">
        <f t="shared" si="27"/>
        <v>41197.721747274634</v>
      </c>
      <c r="Z534" s="213"/>
      <c r="BP534" s="166"/>
      <c r="BQ534" s="174" t="s">
        <v>2383</v>
      </c>
      <c r="BR534" s="312"/>
    </row>
    <row r="535" spans="1:70" s="122" customFormat="1" ht="67.5" x14ac:dyDescent="0.25">
      <c r="A535" s="242" t="s">
        <v>2384</v>
      </c>
      <c r="B535" s="243" t="s">
        <v>2385</v>
      </c>
      <c r="C535" s="368" t="s">
        <v>2386</v>
      </c>
      <c r="D535" s="368"/>
      <c r="E535" s="368"/>
      <c r="F535" s="244" t="s">
        <v>437</v>
      </c>
      <c r="G535" s="319">
        <v>9</v>
      </c>
      <c r="H535" s="171">
        <v>133.46</v>
      </c>
      <c r="I535" s="171"/>
      <c r="J535" s="171">
        <v>133.46</v>
      </c>
      <c r="K535" s="172" t="s">
        <v>42</v>
      </c>
      <c r="L535" s="171">
        <v>10282</v>
      </c>
      <c r="M535" s="171"/>
      <c r="N535" s="173"/>
      <c r="O535" s="171">
        <v>10282</v>
      </c>
      <c r="P535" s="163">
        <v>1.052</v>
      </c>
      <c r="Q535" s="163">
        <v>1.0209999999999999</v>
      </c>
      <c r="R535" s="163">
        <v>1.0349999999999999</v>
      </c>
      <c r="S535" s="163">
        <v>1.0249999999999999</v>
      </c>
      <c r="T535" s="163">
        <v>1.02</v>
      </c>
      <c r="U535" s="163">
        <v>1.03</v>
      </c>
      <c r="V535" s="248">
        <f t="shared" si="25"/>
        <v>12308.941087403751</v>
      </c>
      <c r="W535" s="249">
        <v>1.2</v>
      </c>
      <c r="X535" s="250">
        <f t="shared" si="26"/>
        <v>14770.7293048845</v>
      </c>
      <c r="Y535" s="252">
        <f t="shared" si="27"/>
        <v>1641.1921449871668</v>
      </c>
      <c r="Z535" s="213"/>
      <c r="BP535" s="166"/>
      <c r="BQ535" s="174" t="s">
        <v>2386</v>
      </c>
      <c r="BR535" s="312"/>
    </row>
    <row r="536" spans="1:70" s="122" customFormat="1" ht="67.5" x14ac:dyDescent="0.25">
      <c r="A536" s="242" t="s">
        <v>2387</v>
      </c>
      <c r="B536" s="243" t="s">
        <v>2388</v>
      </c>
      <c r="C536" s="368" t="s">
        <v>2389</v>
      </c>
      <c r="D536" s="368"/>
      <c r="E536" s="368"/>
      <c r="F536" s="244" t="s">
        <v>437</v>
      </c>
      <c r="G536" s="319">
        <v>63</v>
      </c>
      <c r="H536" s="171">
        <v>17.04</v>
      </c>
      <c r="I536" s="171"/>
      <c r="J536" s="171">
        <v>17.04</v>
      </c>
      <c r="K536" s="172" t="s">
        <v>42</v>
      </c>
      <c r="L536" s="171">
        <v>9189</v>
      </c>
      <c r="M536" s="171"/>
      <c r="N536" s="173"/>
      <c r="O536" s="171">
        <v>9189</v>
      </c>
      <c r="P536" s="163">
        <v>1.052</v>
      </c>
      <c r="Q536" s="163">
        <v>1.0209999999999999</v>
      </c>
      <c r="R536" s="163">
        <v>1.0349999999999999</v>
      </c>
      <c r="S536" s="163">
        <v>1.0249999999999999</v>
      </c>
      <c r="T536" s="163">
        <v>1.02</v>
      </c>
      <c r="U536" s="163">
        <v>1.03</v>
      </c>
      <c r="V536" s="248">
        <f t="shared" si="25"/>
        <v>11000.47263685597</v>
      </c>
      <c r="W536" s="249">
        <v>1.2</v>
      </c>
      <c r="X536" s="250">
        <f t="shared" si="26"/>
        <v>13200.567164227163</v>
      </c>
      <c r="Y536" s="252">
        <f t="shared" si="27"/>
        <v>209.53281213058989</v>
      </c>
      <c r="Z536" s="213"/>
      <c r="BP536" s="166"/>
      <c r="BQ536" s="174" t="s">
        <v>2389</v>
      </c>
      <c r="BR536" s="312"/>
    </row>
    <row r="537" spans="1:70" s="122" customFormat="1" ht="67.5" x14ac:dyDescent="0.25">
      <c r="A537" s="242" t="s">
        <v>2390</v>
      </c>
      <c r="B537" s="243" t="s">
        <v>2388</v>
      </c>
      <c r="C537" s="368" t="s">
        <v>2391</v>
      </c>
      <c r="D537" s="368"/>
      <c r="E537" s="368"/>
      <c r="F537" s="244" t="s">
        <v>437</v>
      </c>
      <c r="G537" s="319">
        <v>22</v>
      </c>
      <c r="H537" s="171">
        <v>67.52</v>
      </c>
      <c r="I537" s="171"/>
      <c r="J537" s="171">
        <v>67.52</v>
      </c>
      <c r="K537" s="172" t="s">
        <v>42</v>
      </c>
      <c r="L537" s="171">
        <v>12715</v>
      </c>
      <c r="M537" s="171"/>
      <c r="N537" s="173"/>
      <c r="O537" s="171">
        <v>12715</v>
      </c>
      <c r="P537" s="163">
        <v>1.052</v>
      </c>
      <c r="Q537" s="163">
        <v>1.0209999999999999</v>
      </c>
      <c r="R537" s="163">
        <v>1.0349999999999999</v>
      </c>
      <c r="S537" s="163">
        <v>1.0249999999999999</v>
      </c>
      <c r="T537" s="163">
        <v>1.02</v>
      </c>
      <c r="U537" s="163">
        <v>1.03</v>
      </c>
      <c r="V537" s="248">
        <f t="shared" si="25"/>
        <v>15221.570309894834</v>
      </c>
      <c r="W537" s="249">
        <v>1.2</v>
      </c>
      <c r="X537" s="250">
        <f t="shared" si="26"/>
        <v>18265.884371873799</v>
      </c>
      <c r="Y537" s="252">
        <f t="shared" si="27"/>
        <v>830.26747144880903</v>
      </c>
      <c r="Z537" s="213"/>
      <c r="BP537" s="166"/>
      <c r="BQ537" s="174" t="s">
        <v>2391</v>
      </c>
      <c r="BR537" s="312"/>
    </row>
    <row r="538" spans="1:70" s="122" customFormat="1" ht="18.75" hidden="1" x14ac:dyDescent="0.25">
      <c r="A538" s="407" t="s">
        <v>2392</v>
      </c>
      <c r="B538" s="408"/>
      <c r="C538" s="408"/>
      <c r="D538" s="408"/>
      <c r="E538" s="408"/>
      <c r="F538" s="408"/>
      <c r="G538" s="408"/>
      <c r="H538" s="408"/>
      <c r="I538" s="408"/>
      <c r="J538" s="408"/>
      <c r="K538" s="408"/>
      <c r="L538" s="408"/>
      <c r="M538" s="408"/>
      <c r="N538" s="408"/>
      <c r="O538" s="409"/>
      <c r="P538" s="163"/>
      <c r="Q538" s="163"/>
      <c r="R538" s="163"/>
      <c r="S538" s="163"/>
      <c r="T538" s="163"/>
      <c r="U538" s="163"/>
      <c r="V538" s="123"/>
      <c r="W538" s="124"/>
      <c r="X538" s="125"/>
      <c r="Y538" s="126"/>
      <c r="Z538" s="213"/>
      <c r="BP538" s="166"/>
      <c r="BQ538" s="174"/>
      <c r="BR538" s="312" t="s">
        <v>2392</v>
      </c>
    </row>
    <row r="539" spans="1:70" s="122" customFormat="1" ht="67.5" hidden="1" x14ac:dyDescent="0.25">
      <c r="A539" s="167" t="s">
        <v>2393</v>
      </c>
      <c r="B539" s="168" t="s">
        <v>2394</v>
      </c>
      <c r="C539" s="370" t="s">
        <v>2395</v>
      </c>
      <c r="D539" s="370"/>
      <c r="E539" s="370"/>
      <c r="F539" s="169" t="s">
        <v>2396</v>
      </c>
      <c r="G539" s="304">
        <v>3</v>
      </c>
      <c r="H539" s="171" t="s">
        <v>2397</v>
      </c>
      <c r="I539" s="171" t="s">
        <v>2398</v>
      </c>
      <c r="J539" s="171">
        <v>94.4</v>
      </c>
      <c r="K539" s="172" t="s">
        <v>42</v>
      </c>
      <c r="L539" s="171">
        <v>31581</v>
      </c>
      <c r="M539" s="171">
        <v>20699</v>
      </c>
      <c r="N539" s="173" t="s">
        <v>2399</v>
      </c>
      <c r="O539" s="171">
        <v>2424</v>
      </c>
      <c r="P539" s="163">
        <v>1.052</v>
      </c>
      <c r="Q539" s="163">
        <v>1.0209999999999999</v>
      </c>
      <c r="R539" s="163">
        <v>1.0349999999999999</v>
      </c>
      <c r="S539" s="163">
        <v>1.0249999999999999</v>
      </c>
      <c r="T539" s="163">
        <v>1.02</v>
      </c>
      <c r="U539" s="163">
        <v>1.03</v>
      </c>
      <c r="V539" s="123">
        <f t="shared" si="25"/>
        <v>2901.8550083511673</v>
      </c>
      <c r="W539" s="124">
        <v>1.2</v>
      </c>
      <c r="X539" s="125">
        <f t="shared" si="26"/>
        <v>3482.2260100214007</v>
      </c>
      <c r="Y539" s="126">
        <f t="shared" si="27"/>
        <v>1160.7420033404669</v>
      </c>
      <c r="Z539" s="213"/>
      <c r="BP539" s="166"/>
      <c r="BQ539" s="174" t="s">
        <v>2395</v>
      </c>
      <c r="BR539" s="312"/>
    </row>
    <row r="540" spans="1:70" s="122" customFormat="1" ht="18.75" hidden="1" x14ac:dyDescent="0.25">
      <c r="A540" s="175"/>
      <c r="B540" s="176"/>
      <c r="C540" s="177" t="s">
        <v>2400</v>
      </c>
      <c r="D540" s="178"/>
      <c r="E540" s="178"/>
      <c r="F540" s="179"/>
      <c r="G540" s="307"/>
      <c r="H540" s="178"/>
      <c r="I540" s="178"/>
      <c r="J540" s="178"/>
      <c r="K540" s="178"/>
      <c r="L540" s="178"/>
      <c r="M540" s="178"/>
      <c r="N540" s="178"/>
      <c r="O540" s="180"/>
      <c r="P540" s="163"/>
      <c r="Q540" s="163"/>
      <c r="R540" s="163"/>
      <c r="S540" s="163"/>
      <c r="T540" s="163"/>
      <c r="U540" s="163"/>
      <c r="V540" s="123"/>
      <c r="W540" s="124"/>
      <c r="X540" s="125"/>
      <c r="Y540" s="126"/>
      <c r="Z540" s="213"/>
      <c r="BP540" s="166"/>
      <c r="BQ540" s="174"/>
      <c r="BR540" s="312"/>
    </row>
    <row r="541" spans="1:70" s="122" customFormat="1" ht="18.75" hidden="1" x14ac:dyDescent="0.25">
      <c r="A541" s="181"/>
      <c r="B541" s="182"/>
      <c r="C541" s="182"/>
      <c r="D541" s="182"/>
      <c r="E541" s="183" t="s">
        <v>2401</v>
      </c>
      <c r="F541" s="184"/>
      <c r="G541" s="305"/>
      <c r="H541" s="186"/>
      <c r="I541" s="140"/>
      <c r="J541" s="140"/>
      <c r="K541" s="140"/>
      <c r="L541" s="187">
        <v>21557</v>
      </c>
      <c r="M541" s="188"/>
      <c r="N541" s="188"/>
      <c r="O541" s="189"/>
      <c r="P541" s="163"/>
      <c r="Q541" s="163"/>
      <c r="R541" s="163"/>
      <c r="S541" s="163"/>
      <c r="T541" s="163"/>
      <c r="U541" s="163"/>
      <c r="V541" s="123"/>
      <c r="W541" s="124"/>
      <c r="X541" s="125"/>
      <c r="Y541" s="126"/>
      <c r="Z541" s="213"/>
      <c r="BP541" s="166"/>
      <c r="BQ541" s="174"/>
      <c r="BR541" s="312"/>
    </row>
    <row r="542" spans="1:70" s="122" customFormat="1" ht="18.75" hidden="1" x14ac:dyDescent="0.25">
      <c r="A542" s="181"/>
      <c r="B542" s="182"/>
      <c r="C542" s="182"/>
      <c r="D542" s="182"/>
      <c r="E542" s="183" t="s">
        <v>2402</v>
      </c>
      <c r="F542" s="184"/>
      <c r="G542" s="305"/>
      <c r="H542" s="186"/>
      <c r="I542" s="140"/>
      <c r="J542" s="140"/>
      <c r="K542" s="140"/>
      <c r="L542" s="187">
        <v>11334</v>
      </c>
      <c r="M542" s="188"/>
      <c r="N542" s="188"/>
      <c r="O542" s="189"/>
      <c r="P542" s="163"/>
      <c r="Q542" s="163"/>
      <c r="R542" s="163"/>
      <c r="S542" s="163"/>
      <c r="T542" s="163"/>
      <c r="U542" s="163"/>
      <c r="V542" s="123"/>
      <c r="W542" s="124"/>
      <c r="X542" s="125"/>
      <c r="Y542" s="126"/>
      <c r="Z542" s="213"/>
      <c r="BP542" s="166"/>
      <c r="BQ542" s="174"/>
      <c r="BR542" s="312"/>
    </row>
    <row r="543" spans="1:70" s="122" customFormat="1" ht="18.75" hidden="1" x14ac:dyDescent="0.25">
      <c r="A543" s="181"/>
      <c r="B543" s="182"/>
      <c r="C543" s="182"/>
      <c r="D543" s="182"/>
      <c r="E543" s="183" t="s">
        <v>47</v>
      </c>
      <c r="F543" s="184"/>
      <c r="G543" s="305"/>
      <c r="H543" s="186"/>
      <c r="I543" s="140"/>
      <c r="J543" s="140"/>
      <c r="K543" s="140"/>
      <c r="L543" s="187">
        <v>64472</v>
      </c>
      <c r="M543" s="188"/>
      <c r="N543" s="188"/>
      <c r="O543" s="189"/>
      <c r="P543" s="163"/>
      <c r="Q543" s="163"/>
      <c r="R543" s="163"/>
      <c r="S543" s="163"/>
      <c r="T543" s="163"/>
      <c r="U543" s="163"/>
      <c r="V543" s="123"/>
      <c r="W543" s="124"/>
      <c r="X543" s="125"/>
      <c r="Y543" s="126"/>
      <c r="Z543" s="213"/>
      <c r="BP543" s="166"/>
      <c r="BQ543" s="174"/>
      <c r="BR543" s="312"/>
    </row>
    <row r="544" spans="1:70" s="122" customFormat="1" ht="45" x14ac:dyDescent="0.25">
      <c r="A544" s="190" t="s">
        <v>2403</v>
      </c>
      <c r="B544" s="191" t="s">
        <v>2404</v>
      </c>
      <c r="C544" s="374" t="s">
        <v>2405</v>
      </c>
      <c r="D544" s="374"/>
      <c r="E544" s="374"/>
      <c r="F544" s="192" t="s">
        <v>2406</v>
      </c>
      <c r="G544" s="306">
        <v>1</v>
      </c>
      <c r="H544" s="194">
        <v>32349.279999999999</v>
      </c>
      <c r="I544" s="194"/>
      <c r="J544" s="194"/>
      <c r="K544" s="195" t="s">
        <v>52</v>
      </c>
      <c r="L544" s="194">
        <v>201536</v>
      </c>
      <c r="M544" s="194"/>
      <c r="N544" s="196"/>
      <c r="O544" s="194"/>
      <c r="P544" s="197"/>
      <c r="Q544" s="197"/>
      <c r="R544" s="197"/>
      <c r="S544" s="197"/>
      <c r="T544" s="197"/>
      <c r="U544" s="197">
        <v>1.03</v>
      </c>
      <c r="V544" s="198">
        <f>L544*U544</f>
        <v>207582.08000000002</v>
      </c>
      <c r="W544" s="199">
        <v>1.2</v>
      </c>
      <c r="X544" s="200">
        <f t="shared" ref="X544:X607" si="28">V544*W544</f>
        <v>249098.49600000001</v>
      </c>
      <c r="Y544" s="204">
        <f t="shared" ref="Y544:Y607" si="29">X544/G544</f>
        <v>249098.49600000001</v>
      </c>
      <c r="Z544" s="213"/>
      <c r="BP544" s="166"/>
      <c r="BQ544" s="174" t="s">
        <v>2405</v>
      </c>
      <c r="BR544" s="312"/>
    </row>
    <row r="545" spans="1:70" s="122" customFormat="1" ht="45" x14ac:dyDescent="0.25">
      <c r="A545" s="190" t="s">
        <v>2407</v>
      </c>
      <c r="B545" s="191" t="s">
        <v>2404</v>
      </c>
      <c r="C545" s="374" t="s">
        <v>2408</v>
      </c>
      <c r="D545" s="374"/>
      <c r="E545" s="374"/>
      <c r="F545" s="192" t="s">
        <v>2406</v>
      </c>
      <c r="G545" s="306">
        <v>1</v>
      </c>
      <c r="H545" s="194">
        <v>32521.35</v>
      </c>
      <c r="I545" s="194"/>
      <c r="J545" s="194"/>
      <c r="K545" s="195" t="s">
        <v>52</v>
      </c>
      <c r="L545" s="194">
        <v>202608</v>
      </c>
      <c r="M545" s="194"/>
      <c r="N545" s="196"/>
      <c r="O545" s="194"/>
      <c r="P545" s="197"/>
      <c r="Q545" s="197"/>
      <c r="R545" s="197"/>
      <c r="S545" s="197"/>
      <c r="T545" s="197"/>
      <c r="U545" s="197">
        <v>1.03</v>
      </c>
      <c r="V545" s="198">
        <f t="shared" ref="V545:V546" si="30">L545*U545</f>
        <v>208686.24000000002</v>
      </c>
      <c r="W545" s="199">
        <v>1.2</v>
      </c>
      <c r="X545" s="200">
        <f t="shared" si="28"/>
        <v>250423.48800000001</v>
      </c>
      <c r="Y545" s="204">
        <f t="shared" si="29"/>
        <v>250423.48800000001</v>
      </c>
      <c r="Z545" s="213"/>
      <c r="BP545" s="166"/>
      <c r="BQ545" s="174" t="s">
        <v>2408</v>
      </c>
      <c r="BR545" s="312"/>
    </row>
    <row r="546" spans="1:70" s="122" customFormat="1" ht="45" x14ac:dyDescent="0.25">
      <c r="A546" s="190" t="s">
        <v>2409</v>
      </c>
      <c r="B546" s="191" t="s">
        <v>2404</v>
      </c>
      <c r="C546" s="374" t="s">
        <v>2410</v>
      </c>
      <c r="D546" s="374"/>
      <c r="E546" s="374"/>
      <c r="F546" s="192" t="s">
        <v>2406</v>
      </c>
      <c r="G546" s="306">
        <v>1</v>
      </c>
      <c r="H546" s="194">
        <v>42673.52</v>
      </c>
      <c r="I546" s="194"/>
      <c r="J546" s="194"/>
      <c r="K546" s="195" t="s">
        <v>52</v>
      </c>
      <c r="L546" s="194">
        <v>265856</v>
      </c>
      <c r="M546" s="194"/>
      <c r="N546" s="196"/>
      <c r="O546" s="194"/>
      <c r="P546" s="197"/>
      <c r="Q546" s="197"/>
      <c r="R546" s="197"/>
      <c r="S546" s="197"/>
      <c r="T546" s="197"/>
      <c r="U546" s="197">
        <v>1.03</v>
      </c>
      <c r="V546" s="198">
        <f t="shared" si="30"/>
        <v>273831.67999999999</v>
      </c>
      <c r="W546" s="199">
        <v>1.2</v>
      </c>
      <c r="X546" s="200">
        <f t="shared" si="28"/>
        <v>328598.016</v>
      </c>
      <c r="Y546" s="204">
        <f t="shared" si="29"/>
        <v>328598.016</v>
      </c>
      <c r="Z546" s="213"/>
      <c r="BP546" s="166"/>
      <c r="BQ546" s="174" t="s">
        <v>2410</v>
      </c>
      <c r="BR546" s="312"/>
    </row>
    <row r="547" spans="1:70" s="122" customFormat="1" ht="67.5" x14ac:dyDescent="0.25">
      <c r="A547" s="242" t="s">
        <v>2411</v>
      </c>
      <c r="B547" s="243" t="s">
        <v>2412</v>
      </c>
      <c r="C547" s="368" t="s">
        <v>2413</v>
      </c>
      <c r="D547" s="368"/>
      <c r="E547" s="368"/>
      <c r="F547" s="244" t="s">
        <v>265</v>
      </c>
      <c r="G547" s="320">
        <v>132.6</v>
      </c>
      <c r="H547" s="171">
        <v>17.670000000000002</v>
      </c>
      <c r="I547" s="171"/>
      <c r="J547" s="171">
        <v>17.670000000000002</v>
      </c>
      <c r="K547" s="172" t="s">
        <v>42</v>
      </c>
      <c r="L547" s="171">
        <v>20056</v>
      </c>
      <c r="M547" s="171"/>
      <c r="N547" s="173"/>
      <c r="O547" s="171">
        <v>20056</v>
      </c>
      <c r="P547" s="163">
        <v>1.052</v>
      </c>
      <c r="Q547" s="163">
        <v>1.0209999999999999</v>
      </c>
      <c r="R547" s="163">
        <v>1.0349999999999999</v>
      </c>
      <c r="S547" s="163">
        <v>1.0249999999999999</v>
      </c>
      <c r="T547" s="163">
        <v>1.02</v>
      </c>
      <c r="U547" s="163">
        <v>1.03</v>
      </c>
      <c r="V547" s="248">
        <f t="shared" ref="V547:V610" si="31">O547*P547*Q547*R547*S547*T547*U547</f>
        <v>24009.737643354369</v>
      </c>
      <c r="W547" s="249">
        <v>1.2</v>
      </c>
      <c r="X547" s="250">
        <f t="shared" si="28"/>
        <v>28811.685172025242</v>
      </c>
      <c r="Y547" s="252">
        <f t="shared" si="29"/>
        <v>217.2826936050169</v>
      </c>
      <c r="Z547" s="213"/>
      <c r="BP547" s="166"/>
      <c r="BQ547" s="174" t="s">
        <v>2413</v>
      </c>
      <c r="BR547" s="312"/>
    </row>
    <row r="548" spans="1:70" s="122" customFormat="1" ht="18.75" hidden="1" x14ac:dyDescent="0.25">
      <c r="A548" s="175"/>
      <c r="B548" s="176"/>
      <c r="C548" s="177" t="s">
        <v>2414</v>
      </c>
      <c r="D548" s="178"/>
      <c r="E548" s="178"/>
      <c r="F548" s="179"/>
      <c r="G548" s="307"/>
      <c r="H548" s="178"/>
      <c r="I548" s="178"/>
      <c r="J548" s="178"/>
      <c r="K548" s="178"/>
      <c r="L548" s="178"/>
      <c r="M548" s="178"/>
      <c r="N548" s="178"/>
      <c r="O548" s="180"/>
      <c r="P548" s="163"/>
      <c r="Q548" s="163"/>
      <c r="R548" s="163"/>
      <c r="S548" s="163"/>
      <c r="T548" s="163"/>
      <c r="U548" s="163"/>
      <c r="V548" s="123"/>
      <c r="W548" s="124"/>
      <c r="X548" s="125"/>
      <c r="Y548" s="126"/>
      <c r="Z548" s="213"/>
      <c r="BP548" s="166"/>
      <c r="BQ548" s="174"/>
      <c r="BR548" s="312"/>
    </row>
    <row r="549" spans="1:70" s="122" customFormat="1" ht="67.5" x14ac:dyDescent="0.25">
      <c r="A549" s="242" t="s">
        <v>2415</v>
      </c>
      <c r="B549" s="243" t="s">
        <v>2416</v>
      </c>
      <c r="C549" s="368" t="s">
        <v>2417</v>
      </c>
      <c r="D549" s="368"/>
      <c r="E549" s="368"/>
      <c r="F549" s="244" t="s">
        <v>265</v>
      </c>
      <c r="G549" s="320">
        <v>132.6</v>
      </c>
      <c r="H549" s="171">
        <v>26.45</v>
      </c>
      <c r="I549" s="171"/>
      <c r="J549" s="171">
        <v>26.45</v>
      </c>
      <c r="K549" s="172" t="s">
        <v>42</v>
      </c>
      <c r="L549" s="171">
        <v>30022</v>
      </c>
      <c r="M549" s="171"/>
      <c r="N549" s="173"/>
      <c r="O549" s="171">
        <v>30022</v>
      </c>
      <c r="P549" s="163">
        <v>1.052</v>
      </c>
      <c r="Q549" s="163">
        <v>1.0209999999999999</v>
      </c>
      <c r="R549" s="163">
        <v>1.0349999999999999</v>
      </c>
      <c r="S549" s="163">
        <v>1.0249999999999999</v>
      </c>
      <c r="T549" s="163">
        <v>1.02</v>
      </c>
      <c r="U549" s="163">
        <v>1.03</v>
      </c>
      <c r="V549" s="248">
        <f t="shared" si="31"/>
        <v>35940.384100956573</v>
      </c>
      <c r="W549" s="249">
        <v>1.2</v>
      </c>
      <c r="X549" s="250">
        <f t="shared" si="28"/>
        <v>43128.460921147889</v>
      </c>
      <c r="Y549" s="252">
        <f t="shared" si="29"/>
        <v>325.2523448050369</v>
      </c>
      <c r="Z549" s="213"/>
      <c r="BP549" s="166"/>
      <c r="BQ549" s="174" t="s">
        <v>2417</v>
      </c>
      <c r="BR549" s="312"/>
    </row>
    <row r="550" spans="1:70" s="122" customFormat="1" ht="18.75" hidden="1" x14ac:dyDescent="0.25">
      <c r="A550" s="175"/>
      <c r="B550" s="176"/>
      <c r="C550" s="177" t="s">
        <v>2414</v>
      </c>
      <c r="D550" s="178"/>
      <c r="E550" s="178"/>
      <c r="F550" s="179"/>
      <c r="G550" s="307"/>
      <c r="H550" s="178"/>
      <c r="I550" s="178"/>
      <c r="J550" s="178"/>
      <c r="K550" s="178"/>
      <c r="L550" s="178"/>
      <c r="M550" s="178"/>
      <c r="N550" s="178"/>
      <c r="O550" s="180"/>
      <c r="P550" s="163"/>
      <c r="Q550" s="163"/>
      <c r="R550" s="163"/>
      <c r="S550" s="163"/>
      <c r="T550" s="163"/>
      <c r="U550" s="163"/>
      <c r="V550" s="123"/>
      <c r="W550" s="124"/>
      <c r="X550" s="125"/>
      <c r="Y550" s="126"/>
      <c r="Z550" s="213"/>
      <c r="BP550" s="166"/>
      <c r="BQ550" s="174"/>
      <c r="BR550" s="312"/>
    </row>
    <row r="551" spans="1:70" s="122" customFormat="1" ht="67.5" x14ac:dyDescent="0.25">
      <c r="A551" s="242" t="s">
        <v>2418</v>
      </c>
      <c r="B551" s="243" t="s">
        <v>2378</v>
      </c>
      <c r="C551" s="368" t="s">
        <v>2419</v>
      </c>
      <c r="D551" s="368"/>
      <c r="E551" s="368"/>
      <c r="F551" s="244" t="s">
        <v>437</v>
      </c>
      <c r="G551" s="319">
        <v>6</v>
      </c>
      <c r="H551" s="171">
        <v>917.52</v>
      </c>
      <c r="I551" s="171"/>
      <c r="J551" s="171">
        <v>917.52</v>
      </c>
      <c r="K551" s="172" t="s">
        <v>42</v>
      </c>
      <c r="L551" s="171">
        <v>47124</v>
      </c>
      <c r="M551" s="171"/>
      <c r="N551" s="173"/>
      <c r="O551" s="171">
        <v>47124</v>
      </c>
      <c r="P551" s="163">
        <v>1.052</v>
      </c>
      <c r="Q551" s="163">
        <v>1.0209999999999999</v>
      </c>
      <c r="R551" s="163">
        <v>1.0349999999999999</v>
      </c>
      <c r="S551" s="163">
        <v>1.0249999999999999</v>
      </c>
      <c r="T551" s="163">
        <v>1.02</v>
      </c>
      <c r="U551" s="163">
        <v>1.03</v>
      </c>
      <c r="V551" s="248">
        <f t="shared" si="31"/>
        <v>56413.785236609066</v>
      </c>
      <c r="W551" s="249">
        <v>1.2</v>
      </c>
      <c r="X551" s="250">
        <f t="shared" si="28"/>
        <v>67696.542283930874</v>
      </c>
      <c r="Y551" s="252">
        <f t="shared" si="29"/>
        <v>11282.757047321813</v>
      </c>
      <c r="Z551" s="213"/>
      <c r="BP551" s="166"/>
      <c r="BQ551" s="174" t="s">
        <v>2419</v>
      </c>
      <c r="BR551" s="312"/>
    </row>
    <row r="552" spans="1:70" s="122" customFormat="1" ht="45" x14ac:dyDescent="0.25">
      <c r="A552" s="190" t="s">
        <v>2420</v>
      </c>
      <c r="B552" s="191" t="s">
        <v>2421</v>
      </c>
      <c r="C552" s="374" t="s">
        <v>2422</v>
      </c>
      <c r="D552" s="374"/>
      <c r="E552" s="374"/>
      <c r="F552" s="192" t="s">
        <v>437</v>
      </c>
      <c r="G552" s="306">
        <v>3</v>
      </c>
      <c r="H552" s="194">
        <v>110.41</v>
      </c>
      <c r="I552" s="194"/>
      <c r="J552" s="194"/>
      <c r="K552" s="195" t="s">
        <v>52</v>
      </c>
      <c r="L552" s="194">
        <v>2064</v>
      </c>
      <c r="M552" s="194"/>
      <c r="N552" s="196"/>
      <c r="O552" s="194"/>
      <c r="P552" s="197"/>
      <c r="Q552" s="197"/>
      <c r="R552" s="197"/>
      <c r="S552" s="197"/>
      <c r="T552" s="197"/>
      <c r="U552" s="197">
        <v>1.03</v>
      </c>
      <c r="V552" s="198">
        <f t="shared" ref="V552:V553" si="32">L552*U552</f>
        <v>2125.92</v>
      </c>
      <c r="W552" s="199">
        <v>1.2</v>
      </c>
      <c r="X552" s="200">
        <f t="shared" si="28"/>
        <v>2551.1039999999998</v>
      </c>
      <c r="Y552" s="204">
        <f t="shared" si="29"/>
        <v>850.36799999999994</v>
      </c>
      <c r="Z552" s="213"/>
      <c r="BP552" s="166"/>
      <c r="BQ552" s="174" t="s">
        <v>2422</v>
      </c>
      <c r="BR552" s="312"/>
    </row>
    <row r="553" spans="1:70" s="122" customFormat="1" ht="45" x14ac:dyDescent="0.25">
      <c r="A553" s="190" t="s">
        <v>2423</v>
      </c>
      <c r="B553" s="191" t="s">
        <v>2421</v>
      </c>
      <c r="C553" s="374" t="s">
        <v>2424</v>
      </c>
      <c r="D553" s="374"/>
      <c r="E553" s="374"/>
      <c r="F553" s="192" t="s">
        <v>437</v>
      </c>
      <c r="G553" s="306">
        <v>3</v>
      </c>
      <c r="H553" s="194">
        <v>788.66</v>
      </c>
      <c r="I553" s="194"/>
      <c r="J553" s="194"/>
      <c r="K553" s="195" t="s">
        <v>52</v>
      </c>
      <c r="L553" s="194">
        <v>14740</v>
      </c>
      <c r="M553" s="194"/>
      <c r="N553" s="196"/>
      <c r="O553" s="194"/>
      <c r="P553" s="197"/>
      <c r="Q553" s="197"/>
      <c r="R553" s="197"/>
      <c r="S553" s="197"/>
      <c r="T553" s="197"/>
      <c r="U553" s="197">
        <v>1.03</v>
      </c>
      <c r="V553" s="198">
        <f t="shared" si="32"/>
        <v>15182.2</v>
      </c>
      <c r="W553" s="199">
        <v>1.2</v>
      </c>
      <c r="X553" s="200">
        <f t="shared" si="28"/>
        <v>18218.64</v>
      </c>
      <c r="Y553" s="204">
        <f t="shared" si="29"/>
        <v>6072.88</v>
      </c>
      <c r="Z553" s="213"/>
      <c r="BP553" s="166"/>
      <c r="BQ553" s="174" t="s">
        <v>2424</v>
      </c>
      <c r="BR553" s="312"/>
    </row>
    <row r="554" spans="1:70" s="122" customFormat="1" ht="67.5" x14ac:dyDescent="0.25">
      <c r="A554" s="242" t="s">
        <v>2425</v>
      </c>
      <c r="B554" s="243" t="s">
        <v>2426</v>
      </c>
      <c r="C554" s="368" t="s">
        <v>2427</v>
      </c>
      <c r="D554" s="368"/>
      <c r="E554" s="368"/>
      <c r="F554" s="244" t="s">
        <v>437</v>
      </c>
      <c r="G554" s="319">
        <v>60</v>
      </c>
      <c r="H554" s="171">
        <v>0.06</v>
      </c>
      <c r="I554" s="171"/>
      <c r="J554" s="171">
        <v>0.06</v>
      </c>
      <c r="K554" s="172" t="s">
        <v>42</v>
      </c>
      <c r="L554" s="171">
        <v>31</v>
      </c>
      <c r="M554" s="171"/>
      <c r="N554" s="173"/>
      <c r="O554" s="171">
        <v>31</v>
      </c>
      <c r="P554" s="163">
        <v>1.052</v>
      </c>
      <c r="Q554" s="163">
        <v>1.0209999999999999</v>
      </c>
      <c r="R554" s="163">
        <v>1.0349999999999999</v>
      </c>
      <c r="S554" s="163">
        <v>1.0249999999999999</v>
      </c>
      <c r="T554" s="163">
        <v>1.02</v>
      </c>
      <c r="U554" s="163">
        <v>1.03</v>
      </c>
      <c r="V554" s="248">
        <f t="shared" si="31"/>
        <v>37.111182037494288</v>
      </c>
      <c r="W554" s="249">
        <v>1.2</v>
      </c>
      <c r="X554" s="250">
        <f t="shared" si="28"/>
        <v>44.533418444993146</v>
      </c>
      <c r="Y554" s="252">
        <f t="shared" si="29"/>
        <v>0.74222364074988578</v>
      </c>
      <c r="Z554" s="213"/>
      <c r="BP554" s="166"/>
      <c r="BQ554" s="174" t="s">
        <v>2427</v>
      </c>
      <c r="BR554" s="312"/>
    </row>
    <row r="555" spans="1:70" s="122" customFormat="1" ht="18.75" hidden="1" x14ac:dyDescent="0.25">
      <c r="A555" s="407" t="s">
        <v>2428</v>
      </c>
      <c r="B555" s="408"/>
      <c r="C555" s="408"/>
      <c r="D555" s="408"/>
      <c r="E555" s="408"/>
      <c r="F555" s="408"/>
      <c r="G555" s="408"/>
      <c r="H555" s="408"/>
      <c r="I555" s="408"/>
      <c r="J555" s="408"/>
      <c r="K555" s="408"/>
      <c r="L555" s="408"/>
      <c r="M555" s="408"/>
      <c r="N555" s="408"/>
      <c r="O555" s="409"/>
      <c r="P555" s="163"/>
      <c r="Q555" s="163"/>
      <c r="R555" s="163"/>
      <c r="S555" s="163"/>
      <c r="T555" s="163"/>
      <c r="U555" s="163"/>
      <c r="V555" s="123"/>
      <c r="W555" s="124"/>
      <c r="X555" s="125"/>
      <c r="Y555" s="126"/>
      <c r="Z555" s="213"/>
      <c r="BP555" s="166"/>
      <c r="BQ555" s="174"/>
      <c r="BR555" s="312" t="s">
        <v>2428</v>
      </c>
    </row>
    <row r="556" spans="1:70" s="122" customFormat="1" ht="67.5" x14ac:dyDescent="0.25">
      <c r="A556" s="242" t="s">
        <v>2429</v>
      </c>
      <c r="B556" s="243" t="s">
        <v>2430</v>
      </c>
      <c r="C556" s="368" t="s">
        <v>2431</v>
      </c>
      <c r="D556" s="368"/>
      <c r="E556" s="368"/>
      <c r="F556" s="244" t="s">
        <v>437</v>
      </c>
      <c r="G556" s="319">
        <v>1232</v>
      </c>
      <c r="H556" s="171">
        <v>2.74</v>
      </c>
      <c r="I556" s="171"/>
      <c r="J556" s="171">
        <v>2.74</v>
      </c>
      <c r="K556" s="172" t="s">
        <v>42</v>
      </c>
      <c r="L556" s="171">
        <v>28896</v>
      </c>
      <c r="M556" s="171"/>
      <c r="N556" s="173"/>
      <c r="O556" s="171">
        <v>28896</v>
      </c>
      <c r="P556" s="163">
        <v>1.052</v>
      </c>
      <c r="Q556" s="163">
        <v>1.0209999999999999</v>
      </c>
      <c r="R556" s="163">
        <v>1.0349999999999999</v>
      </c>
      <c r="S556" s="163">
        <v>1.0249999999999999</v>
      </c>
      <c r="T556" s="163">
        <v>1.02</v>
      </c>
      <c r="U556" s="163">
        <v>1.03</v>
      </c>
      <c r="V556" s="248">
        <f t="shared" si="31"/>
        <v>34592.410198562415</v>
      </c>
      <c r="W556" s="249">
        <v>1.2</v>
      </c>
      <c r="X556" s="250">
        <f t="shared" si="28"/>
        <v>41510.892238274893</v>
      </c>
      <c r="Y556" s="252">
        <f t="shared" si="29"/>
        <v>33.693906037560787</v>
      </c>
      <c r="Z556" s="213"/>
      <c r="BP556" s="166"/>
      <c r="BQ556" s="174" t="s">
        <v>2431</v>
      </c>
      <c r="BR556" s="312"/>
    </row>
    <row r="557" spans="1:70" s="122" customFormat="1" ht="67.5" x14ac:dyDescent="0.25">
      <c r="A557" s="242" t="s">
        <v>2432</v>
      </c>
      <c r="B557" s="243" t="s">
        <v>2430</v>
      </c>
      <c r="C557" s="368" t="s">
        <v>2433</v>
      </c>
      <c r="D557" s="368"/>
      <c r="E557" s="368"/>
      <c r="F557" s="244" t="s">
        <v>437</v>
      </c>
      <c r="G557" s="319">
        <v>123</v>
      </c>
      <c r="H557" s="171">
        <v>3.52</v>
      </c>
      <c r="I557" s="171"/>
      <c r="J557" s="171">
        <v>3.52</v>
      </c>
      <c r="K557" s="172" t="s">
        <v>42</v>
      </c>
      <c r="L557" s="171">
        <v>3706</v>
      </c>
      <c r="M557" s="171"/>
      <c r="N557" s="173"/>
      <c r="O557" s="171">
        <v>3706</v>
      </c>
      <c r="P557" s="163">
        <v>1.052</v>
      </c>
      <c r="Q557" s="163">
        <v>1.0209999999999999</v>
      </c>
      <c r="R557" s="163">
        <v>1.0349999999999999</v>
      </c>
      <c r="S557" s="163">
        <v>1.0249999999999999</v>
      </c>
      <c r="T557" s="163">
        <v>1.02</v>
      </c>
      <c r="U557" s="163">
        <v>1.03</v>
      </c>
      <c r="V557" s="248">
        <f t="shared" si="31"/>
        <v>4436.5819558372214</v>
      </c>
      <c r="W557" s="249">
        <v>1.2</v>
      </c>
      <c r="X557" s="250">
        <f t="shared" si="28"/>
        <v>5323.8983470046651</v>
      </c>
      <c r="Y557" s="252">
        <f t="shared" si="29"/>
        <v>43.283726398411915</v>
      </c>
      <c r="Z557" s="213"/>
      <c r="BP557" s="166"/>
      <c r="BQ557" s="174" t="s">
        <v>2433</v>
      </c>
      <c r="BR557" s="312"/>
    </row>
    <row r="558" spans="1:70" s="122" customFormat="1" ht="67.5" x14ac:dyDescent="0.25">
      <c r="A558" s="242" t="s">
        <v>2434</v>
      </c>
      <c r="B558" s="243" t="s">
        <v>2435</v>
      </c>
      <c r="C558" s="368" t="s">
        <v>2436</v>
      </c>
      <c r="D558" s="368"/>
      <c r="E558" s="368"/>
      <c r="F558" s="244" t="s">
        <v>265</v>
      </c>
      <c r="G558" s="319">
        <v>10</v>
      </c>
      <c r="H558" s="171">
        <v>17.18</v>
      </c>
      <c r="I558" s="171"/>
      <c r="J558" s="171">
        <v>17.18</v>
      </c>
      <c r="K558" s="172" t="s">
        <v>42</v>
      </c>
      <c r="L558" s="171">
        <v>1471</v>
      </c>
      <c r="M558" s="171"/>
      <c r="N558" s="173"/>
      <c r="O558" s="171">
        <v>1471</v>
      </c>
      <c r="P558" s="163">
        <v>1.052</v>
      </c>
      <c r="Q558" s="163">
        <v>1.0209999999999999</v>
      </c>
      <c r="R558" s="163">
        <v>1.0349999999999999</v>
      </c>
      <c r="S558" s="163">
        <v>1.0249999999999999</v>
      </c>
      <c r="T558" s="163">
        <v>1.02</v>
      </c>
      <c r="U558" s="163">
        <v>1.03</v>
      </c>
      <c r="V558" s="248">
        <f t="shared" si="31"/>
        <v>1760.985444424326</v>
      </c>
      <c r="W558" s="249">
        <v>1.2</v>
      </c>
      <c r="X558" s="250">
        <f t="shared" si="28"/>
        <v>2113.1825333091911</v>
      </c>
      <c r="Y558" s="252">
        <f t="shared" si="29"/>
        <v>211.31825333091911</v>
      </c>
      <c r="Z558" s="213"/>
      <c r="BP558" s="166"/>
      <c r="BQ558" s="174" t="s">
        <v>2436</v>
      </c>
      <c r="BR558" s="312"/>
    </row>
    <row r="559" spans="1:70" s="122" customFormat="1" ht="67.5" x14ac:dyDescent="0.25">
      <c r="A559" s="242" t="s">
        <v>2437</v>
      </c>
      <c r="B559" s="243" t="s">
        <v>2430</v>
      </c>
      <c r="C559" s="368" t="s">
        <v>2438</v>
      </c>
      <c r="D559" s="368"/>
      <c r="E559" s="368"/>
      <c r="F559" s="244" t="s">
        <v>437</v>
      </c>
      <c r="G559" s="319">
        <v>82</v>
      </c>
      <c r="H559" s="171">
        <v>2.35</v>
      </c>
      <c r="I559" s="171"/>
      <c r="J559" s="171">
        <v>2.35</v>
      </c>
      <c r="K559" s="172" t="s">
        <v>42</v>
      </c>
      <c r="L559" s="171">
        <v>1650</v>
      </c>
      <c r="M559" s="171"/>
      <c r="N559" s="173"/>
      <c r="O559" s="171">
        <v>1650</v>
      </c>
      <c r="P559" s="163">
        <v>1.052</v>
      </c>
      <c r="Q559" s="163">
        <v>1.0209999999999999</v>
      </c>
      <c r="R559" s="163">
        <v>1.0349999999999999</v>
      </c>
      <c r="S559" s="163">
        <v>1.0249999999999999</v>
      </c>
      <c r="T559" s="163">
        <v>1.02</v>
      </c>
      <c r="U559" s="163">
        <v>1.03</v>
      </c>
      <c r="V559" s="248">
        <f t="shared" si="31"/>
        <v>1975.2725923182447</v>
      </c>
      <c r="W559" s="249">
        <v>1.2</v>
      </c>
      <c r="X559" s="250">
        <f t="shared" si="28"/>
        <v>2370.3271107818937</v>
      </c>
      <c r="Y559" s="252">
        <f t="shared" si="29"/>
        <v>28.906428180266996</v>
      </c>
      <c r="Z559" s="213"/>
      <c r="BP559" s="166"/>
      <c r="BQ559" s="174" t="s">
        <v>2438</v>
      </c>
      <c r="BR559" s="312"/>
    </row>
    <row r="560" spans="1:70" s="122" customFormat="1" ht="67.5" x14ac:dyDescent="0.25">
      <c r="A560" s="242" t="s">
        <v>2439</v>
      </c>
      <c r="B560" s="243" t="s">
        <v>2440</v>
      </c>
      <c r="C560" s="368" t="s">
        <v>2441</v>
      </c>
      <c r="D560" s="368"/>
      <c r="E560" s="368"/>
      <c r="F560" s="244" t="s">
        <v>437</v>
      </c>
      <c r="G560" s="319">
        <v>6710</v>
      </c>
      <c r="H560" s="171">
        <v>0.2</v>
      </c>
      <c r="I560" s="171"/>
      <c r="J560" s="171">
        <v>0.2</v>
      </c>
      <c r="K560" s="172" t="s">
        <v>42</v>
      </c>
      <c r="L560" s="171">
        <v>11488</v>
      </c>
      <c r="M560" s="171"/>
      <c r="N560" s="173"/>
      <c r="O560" s="171">
        <v>11488</v>
      </c>
      <c r="P560" s="163">
        <v>1.052</v>
      </c>
      <c r="Q560" s="163">
        <v>1.0209999999999999</v>
      </c>
      <c r="R560" s="163">
        <v>1.0349999999999999</v>
      </c>
      <c r="S560" s="163">
        <v>1.0249999999999999</v>
      </c>
      <c r="T560" s="163">
        <v>1.02</v>
      </c>
      <c r="U560" s="163">
        <v>1.03</v>
      </c>
      <c r="V560" s="248">
        <f t="shared" si="31"/>
        <v>13752.685782152725</v>
      </c>
      <c r="W560" s="249">
        <v>1.2</v>
      </c>
      <c r="X560" s="250">
        <f t="shared" si="28"/>
        <v>16503.222938583269</v>
      </c>
      <c r="Y560" s="252">
        <f t="shared" si="29"/>
        <v>2.4594967121584603</v>
      </c>
      <c r="Z560" s="213"/>
      <c r="BP560" s="166"/>
      <c r="BQ560" s="174" t="s">
        <v>2441</v>
      </c>
      <c r="BR560" s="312"/>
    </row>
    <row r="561" spans="1:70" s="122" customFormat="1" ht="67.5" x14ac:dyDescent="0.25">
      <c r="A561" s="242" t="s">
        <v>2442</v>
      </c>
      <c r="B561" s="243" t="s">
        <v>2443</v>
      </c>
      <c r="C561" s="368" t="s">
        <v>2444</v>
      </c>
      <c r="D561" s="368"/>
      <c r="E561" s="368"/>
      <c r="F561" s="244" t="s">
        <v>2445</v>
      </c>
      <c r="G561" s="319">
        <v>25</v>
      </c>
      <c r="H561" s="171">
        <v>25.52</v>
      </c>
      <c r="I561" s="171"/>
      <c r="J561" s="171">
        <v>25.52</v>
      </c>
      <c r="K561" s="172" t="s">
        <v>42</v>
      </c>
      <c r="L561" s="171">
        <v>5461</v>
      </c>
      <c r="M561" s="171"/>
      <c r="N561" s="173"/>
      <c r="O561" s="171">
        <v>5461</v>
      </c>
      <c r="P561" s="163">
        <v>1.052</v>
      </c>
      <c r="Q561" s="163">
        <v>1.0209999999999999</v>
      </c>
      <c r="R561" s="163">
        <v>1.0349999999999999</v>
      </c>
      <c r="S561" s="163">
        <v>1.0249999999999999</v>
      </c>
      <c r="T561" s="163">
        <v>1.02</v>
      </c>
      <c r="U561" s="163">
        <v>1.03</v>
      </c>
      <c r="V561" s="248">
        <f t="shared" si="31"/>
        <v>6537.5537131211722</v>
      </c>
      <c r="W561" s="249">
        <v>1.2</v>
      </c>
      <c r="X561" s="250">
        <f t="shared" si="28"/>
        <v>7845.0644557454061</v>
      </c>
      <c r="Y561" s="252">
        <f t="shared" si="29"/>
        <v>313.80257822981622</v>
      </c>
      <c r="Z561" s="213"/>
      <c r="BP561" s="166"/>
      <c r="BQ561" s="174" t="s">
        <v>2444</v>
      </c>
      <c r="BR561" s="312"/>
    </row>
    <row r="562" spans="1:70" s="122" customFormat="1" ht="67.5" x14ac:dyDescent="0.25">
      <c r="A562" s="242" t="s">
        <v>2446</v>
      </c>
      <c r="B562" s="243" t="s">
        <v>2447</v>
      </c>
      <c r="C562" s="368" t="s">
        <v>2448</v>
      </c>
      <c r="D562" s="368"/>
      <c r="E562" s="368"/>
      <c r="F562" s="244" t="s">
        <v>265</v>
      </c>
      <c r="G562" s="319">
        <v>39</v>
      </c>
      <c r="H562" s="171">
        <v>9.4</v>
      </c>
      <c r="I562" s="171"/>
      <c r="J562" s="171">
        <v>9.4</v>
      </c>
      <c r="K562" s="172" t="s">
        <v>42</v>
      </c>
      <c r="L562" s="171">
        <v>3138</v>
      </c>
      <c r="M562" s="171"/>
      <c r="N562" s="173"/>
      <c r="O562" s="171">
        <v>3138</v>
      </c>
      <c r="P562" s="163">
        <v>1.052</v>
      </c>
      <c r="Q562" s="163">
        <v>1.0209999999999999</v>
      </c>
      <c r="R562" s="163">
        <v>1.0349999999999999</v>
      </c>
      <c r="S562" s="163">
        <v>1.0249999999999999</v>
      </c>
      <c r="T562" s="163">
        <v>1.02</v>
      </c>
      <c r="U562" s="163">
        <v>1.03</v>
      </c>
      <c r="V562" s="248">
        <f t="shared" si="31"/>
        <v>3756.6093301179703</v>
      </c>
      <c r="W562" s="249">
        <v>1.2</v>
      </c>
      <c r="X562" s="250">
        <f t="shared" si="28"/>
        <v>4507.9311961415642</v>
      </c>
      <c r="Y562" s="252">
        <f t="shared" si="29"/>
        <v>115.58797938824523</v>
      </c>
      <c r="Z562" s="213"/>
      <c r="BP562" s="166"/>
      <c r="BQ562" s="174" t="s">
        <v>2448</v>
      </c>
      <c r="BR562" s="312"/>
    </row>
    <row r="563" spans="1:70" s="122" customFormat="1" ht="67.5" hidden="1" x14ac:dyDescent="0.25">
      <c r="A563" s="167" t="s">
        <v>2449</v>
      </c>
      <c r="B563" s="168" t="s">
        <v>2450</v>
      </c>
      <c r="C563" s="370" t="s">
        <v>2451</v>
      </c>
      <c r="D563" s="370"/>
      <c r="E563" s="370"/>
      <c r="F563" s="169" t="s">
        <v>739</v>
      </c>
      <c r="G563" s="308">
        <v>6.16</v>
      </c>
      <c r="H563" s="171" t="s">
        <v>2452</v>
      </c>
      <c r="I563" s="171" t="s">
        <v>2453</v>
      </c>
      <c r="J563" s="171">
        <v>422.51</v>
      </c>
      <c r="K563" s="172" t="s">
        <v>42</v>
      </c>
      <c r="L563" s="171">
        <v>204695</v>
      </c>
      <c r="M563" s="171">
        <v>39824</v>
      </c>
      <c r="N563" s="173" t="s">
        <v>2454</v>
      </c>
      <c r="O563" s="171">
        <v>22279</v>
      </c>
      <c r="P563" s="163">
        <v>1.052</v>
      </c>
      <c r="Q563" s="163">
        <v>1.0209999999999999</v>
      </c>
      <c r="R563" s="163">
        <v>1.0349999999999999</v>
      </c>
      <c r="S563" s="163">
        <v>1.0249999999999999</v>
      </c>
      <c r="T563" s="163">
        <v>1.02</v>
      </c>
      <c r="U563" s="163">
        <v>1.03</v>
      </c>
      <c r="V563" s="123">
        <f t="shared" si="31"/>
        <v>26670.968535914046</v>
      </c>
      <c r="W563" s="124">
        <v>1.2</v>
      </c>
      <c r="X563" s="125">
        <f t="shared" si="28"/>
        <v>32005.162243096853</v>
      </c>
      <c r="Y563" s="126">
        <f t="shared" si="29"/>
        <v>5195.6432212819564</v>
      </c>
      <c r="Z563" s="213"/>
      <c r="BP563" s="166"/>
      <c r="BQ563" s="174" t="s">
        <v>2451</v>
      </c>
      <c r="BR563" s="312"/>
    </row>
    <row r="564" spans="1:70" s="122" customFormat="1" ht="18.75" hidden="1" x14ac:dyDescent="0.25">
      <c r="A564" s="175"/>
      <c r="B564" s="176"/>
      <c r="C564" s="177" t="s">
        <v>2455</v>
      </c>
      <c r="D564" s="178"/>
      <c r="E564" s="178"/>
      <c r="F564" s="179"/>
      <c r="G564" s="307"/>
      <c r="H564" s="178"/>
      <c r="I564" s="178"/>
      <c r="J564" s="178"/>
      <c r="K564" s="178"/>
      <c r="L564" s="178"/>
      <c r="M564" s="178"/>
      <c r="N564" s="178"/>
      <c r="O564" s="180"/>
      <c r="P564" s="163"/>
      <c r="Q564" s="163"/>
      <c r="R564" s="163"/>
      <c r="S564" s="163"/>
      <c r="T564" s="163"/>
      <c r="U564" s="163"/>
      <c r="V564" s="123"/>
      <c r="W564" s="124"/>
      <c r="X564" s="125"/>
      <c r="Y564" s="126"/>
      <c r="Z564" s="213"/>
      <c r="BP564" s="166"/>
      <c r="BQ564" s="174"/>
      <c r="BR564" s="312"/>
    </row>
    <row r="565" spans="1:70" s="122" customFormat="1" ht="18.75" hidden="1" x14ac:dyDescent="0.25">
      <c r="A565" s="181"/>
      <c r="B565" s="182"/>
      <c r="C565" s="182"/>
      <c r="D565" s="182"/>
      <c r="E565" s="183" t="s">
        <v>2456</v>
      </c>
      <c r="F565" s="184"/>
      <c r="G565" s="305"/>
      <c r="H565" s="186"/>
      <c r="I565" s="140"/>
      <c r="J565" s="140"/>
      <c r="K565" s="140"/>
      <c r="L565" s="187">
        <v>79796</v>
      </c>
      <c r="M565" s="188"/>
      <c r="N565" s="188"/>
      <c r="O565" s="189"/>
      <c r="P565" s="163"/>
      <c r="Q565" s="163"/>
      <c r="R565" s="163"/>
      <c r="S565" s="163"/>
      <c r="T565" s="163"/>
      <c r="U565" s="163"/>
      <c r="V565" s="123"/>
      <c r="W565" s="124"/>
      <c r="X565" s="125"/>
      <c r="Y565" s="126"/>
      <c r="Z565" s="213"/>
      <c r="BP565" s="166"/>
      <c r="BQ565" s="174"/>
      <c r="BR565" s="312"/>
    </row>
    <row r="566" spans="1:70" s="122" customFormat="1" ht="18.75" hidden="1" x14ac:dyDescent="0.25">
      <c r="A566" s="181"/>
      <c r="B566" s="182"/>
      <c r="C566" s="182"/>
      <c r="D566" s="182"/>
      <c r="E566" s="183" t="s">
        <v>2457</v>
      </c>
      <c r="F566" s="184"/>
      <c r="G566" s="305"/>
      <c r="H566" s="186"/>
      <c r="I566" s="140"/>
      <c r="J566" s="140"/>
      <c r="K566" s="140"/>
      <c r="L566" s="187">
        <v>41955</v>
      </c>
      <c r="M566" s="188"/>
      <c r="N566" s="188"/>
      <c r="O566" s="189"/>
      <c r="P566" s="163"/>
      <c r="Q566" s="163"/>
      <c r="R566" s="163"/>
      <c r="S566" s="163"/>
      <c r="T566" s="163"/>
      <c r="U566" s="163"/>
      <c r="V566" s="123"/>
      <c r="W566" s="124"/>
      <c r="X566" s="125"/>
      <c r="Y566" s="126"/>
      <c r="Z566" s="213"/>
      <c r="BP566" s="166"/>
      <c r="BQ566" s="174"/>
      <c r="BR566" s="312"/>
    </row>
    <row r="567" spans="1:70" s="122" customFormat="1" ht="18.75" hidden="1" x14ac:dyDescent="0.25">
      <c r="A567" s="181"/>
      <c r="B567" s="182"/>
      <c r="C567" s="182"/>
      <c r="D567" s="182"/>
      <c r="E567" s="183" t="s">
        <v>47</v>
      </c>
      <c r="F567" s="184"/>
      <c r="G567" s="305"/>
      <c r="H567" s="186"/>
      <c r="I567" s="140"/>
      <c r="J567" s="140"/>
      <c r="K567" s="140"/>
      <c r="L567" s="187">
        <v>326446</v>
      </c>
      <c r="M567" s="188"/>
      <c r="N567" s="188"/>
      <c r="O567" s="189"/>
      <c r="P567" s="163"/>
      <c r="Q567" s="163"/>
      <c r="R567" s="163"/>
      <c r="S567" s="163"/>
      <c r="T567" s="163"/>
      <c r="U567" s="163"/>
      <c r="V567" s="123"/>
      <c r="W567" s="124"/>
      <c r="X567" s="125"/>
      <c r="Y567" s="126"/>
      <c r="Z567" s="213"/>
      <c r="BP567" s="166"/>
      <c r="BQ567" s="174"/>
      <c r="BR567" s="312"/>
    </row>
    <row r="568" spans="1:70" s="122" customFormat="1" ht="67.5" x14ac:dyDescent="0.25">
      <c r="A568" s="242" t="s">
        <v>2458</v>
      </c>
      <c r="B568" s="243" t="s">
        <v>2459</v>
      </c>
      <c r="C568" s="368" t="s">
        <v>2460</v>
      </c>
      <c r="D568" s="368"/>
      <c r="E568" s="368"/>
      <c r="F568" s="244" t="s">
        <v>265</v>
      </c>
      <c r="G568" s="321">
        <v>628.32000000000005</v>
      </c>
      <c r="H568" s="171">
        <v>1.24</v>
      </c>
      <c r="I568" s="171"/>
      <c r="J568" s="171">
        <v>1.24</v>
      </c>
      <c r="K568" s="172" t="s">
        <v>42</v>
      </c>
      <c r="L568" s="171">
        <v>6669</v>
      </c>
      <c r="M568" s="171"/>
      <c r="N568" s="173"/>
      <c r="O568" s="171">
        <v>6669</v>
      </c>
      <c r="P568" s="163">
        <v>1.052</v>
      </c>
      <c r="Q568" s="163">
        <v>1.0209999999999999</v>
      </c>
      <c r="R568" s="163">
        <v>1.0349999999999999</v>
      </c>
      <c r="S568" s="163">
        <v>1.0249999999999999</v>
      </c>
      <c r="T568" s="163">
        <v>1.02</v>
      </c>
      <c r="U568" s="163">
        <v>1.03</v>
      </c>
      <c r="V568" s="248">
        <f t="shared" si="31"/>
        <v>7983.6926776790142</v>
      </c>
      <c r="W568" s="249">
        <v>1.2</v>
      </c>
      <c r="X568" s="250">
        <f t="shared" si="28"/>
        <v>9580.431213214817</v>
      </c>
      <c r="Y568" s="251">
        <f t="shared" si="29"/>
        <v>15.247694189608506</v>
      </c>
      <c r="Z568" s="213"/>
      <c r="BP568" s="166"/>
      <c r="BQ568" s="174" t="s">
        <v>2460</v>
      </c>
      <c r="BR568" s="312"/>
    </row>
    <row r="569" spans="1:70" s="122" customFormat="1" ht="18.75" hidden="1" x14ac:dyDescent="0.25">
      <c r="A569" s="175"/>
      <c r="B569" s="176"/>
      <c r="C569" s="177" t="s">
        <v>2461</v>
      </c>
      <c r="D569" s="178"/>
      <c r="E569" s="178"/>
      <c r="F569" s="179"/>
      <c r="G569" s="307"/>
      <c r="H569" s="178"/>
      <c r="I569" s="178"/>
      <c r="J569" s="178"/>
      <c r="K569" s="178"/>
      <c r="L569" s="178"/>
      <c r="M569" s="178"/>
      <c r="N569" s="178"/>
      <c r="O569" s="180"/>
      <c r="P569" s="163"/>
      <c r="Q569" s="163"/>
      <c r="R569" s="163"/>
      <c r="S569" s="163"/>
      <c r="T569" s="163"/>
      <c r="U569" s="163"/>
      <c r="V569" s="123"/>
      <c r="W569" s="124"/>
      <c r="X569" s="125"/>
      <c r="Y569" s="126"/>
      <c r="Z569" s="213"/>
      <c r="BP569" s="166"/>
      <c r="BQ569" s="174"/>
      <c r="BR569" s="312"/>
    </row>
    <row r="570" spans="1:70" s="122" customFormat="1" ht="67.5" x14ac:dyDescent="0.25">
      <c r="A570" s="242" t="s">
        <v>2462</v>
      </c>
      <c r="B570" s="243" t="s">
        <v>2463</v>
      </c>
      <c r="C570" s="368" t="s">
        <v>2464</v>
      </c>
      <c r="D570" s="368"/>
      <c r="E570" s="368"/>
      <c r="F570" s="244" t="s">
        <v>437</v>
      </c>
      <c r="G570" s="319">
        <v>41</v>
      </c>
      <c r="H570" s="171">
        <v>0.41</v>
      </c>
      <c r="I570" s="171"/>
      <c r="J570" s="171">
        <v>0.41</v>
      </c>
      <c r="K570" s="172" t="s">
        <v>42</v>
      </c>
      <c r="L570" s="171">
        <v>144</v>
      </c>
      <c r="M570" s="171"/>
      <c r="N570" s="173"/>
      <c r="O570" s="171">
        <v>144</v>
      </c>
      <c r="P570" s="163">
        <v>1.052</v>
      </c>
      <c r="Q570" s="163">
        <v>1.0209999999999999</v>
      </c>
      <c r="R570" s="163">
        <v>1.0349999999999999</v>
      </c>
      <c r="S570" s="163">
        <v>1.0249999999999999</v>
      </c>
      <c r="T570" s="163">
        <v>1.02</v>
      </c>
      <c r="U570" s="163">
        <v>1.03</v>
      </c>
      <c r="V570" s="248">
        <f t="shared" si="31"/>
        <v>172.38742623868319</v>
      </c>
      <c r="W570" s="249">
        <v>1.2</v>
      </c>
      <c r="X570" s="250">
        <f t="shared" si="28"/>
        <v>206.86491148641983</v>
      </c>
      <c r="Y570" s="251">
        <f t="shared" si="29"/>
        <v>5.0454856460102393</v>
      </c>
      <c r="Z570" s="213"/>
      <c r="BP570" s="166"/>
      <c r="BQ570" s="174" t="s">
        <v>2464</v>
      </c>
      <c r="BR570" s="312"/>
    </row>
    <row r="571" spans="1:70" s="122" customFormat="1" ht="67.5" x14ac:dyDescent="0.25">
      <c r="A571" s="242" t="s">
        <v>2465</v>
      </c>
      <c r="B571" s="243" t="s">
        <v>2463</v>
      </c>
      <c r="C571" s="368" t="s">
        <v>2466</v>
      </c>
      <c r="D571" s="368"/>
      <c r="E571" s="368"/>
      <c r="F571" s="244" t="s">
        <v>437</v>
      </c>
      <c r="G571" s="319">
        <v>41</v>
      </c>
      <c r="H571" s="171">
        <v>0.88</v>
      </c>
      <c r="I571" s="171"/>
      <c r="J571" s="171">
        <v>0.88</v>
      </c>
      <c r="K571" s="172" t="s">
        <v>42</v>
      </c>
      <c r="L571" s="171">
        <v>309</v>
      </c>
      <c r="M571" s="171"/>
      <c r="N571" s="173"/>
      <c r="O571" s="171">
        <v>309</v>
      </c>
      <c r="P571" s="163">
        <v>1.052</v>
      </c>
      <c r="Q571" s="163">
        <v>1.0209999999999999</v>
      </c>
      <c r="R571" s="163">
        <v>1.0349999999999999</v>
      </c>
      <c r="S571" s="163">
        <v>1.0249999999999999</v>
      </c>
      <c r="T571" s="163">
        <v>1.02</v>
      </c>
      <c r="U571" s="163">
        <v>1.03</v>
      </c>
      <c r="V571" s="248">
        <f t="shared" si="31"/>
        <v>369.91468547050766</v>
      </c>
      <c r="W571" s="249">
        <v>1.2</v>
      </c>
      <c r="X571" s="250">
        <f t="shared" si="28"/>
        <v>443.89762256460921</v>
      </c>
      <c r="Y571" s="251">
        <f t="shared" si="29"/>
        <v>10.826771282063639</v>
      </c>
      <c r="Z571" s="213"/>
      <c r="BP571" s="166"/>
      <c r="BQ571" s="174" t="s">
        <v>2466</v>
      </c>
      <c r="BR571" s="312"/>
    </row>
    <row r="572" spans="1:70" s="122" customFormat="1" ht="67.5" x14ac:dyDescent="0.25">
      <c r="A572" s="242" t="s">
        <v>2467</v>
      </c>
      <c r="B572" s="243" t="s">
        <v>2468</v>
      </c>
      <c r="C572" s="368" t="s">
        <v>325</v>
      </c>
      <c r="D572" s="368"/>
      <c r="E572" s="368"/>
      <c r="F572" s="244" t="s">
        <v>326</v>
      </c>
      <c r="G572" s="319">
        <v>16</v>
      </c>
      <c r="H572" s="171" t="s">
        <v>1438</v>
      </c>
      <c r="I572" s="171"/>
      <c r="J572" s="171">
        <v>1.55</v>
      </c>
      <c r="K572" s="172" t="s">
        <v>42</v>
      </c>
      <c r="L572" s="171">
        <v>3085</v>
      </c>
      <c r="M572" s="171">
        <v>2873</v>
      </c>
      <c r="N572" s="173"/>
      <c r="O572" s="171">
        <v>212</v>
      </c>
      <c r="P572" s="163">
        <v>1.052</v>
      </c>
      <c r="Q572" s="163">
        <v>1.0209999999999999</v>
      </c>
      <c r="R572" s="163">
        <v>1.0349999999999999</v>
      </c>
      <c r="S572" s="163">
        <v>1.0249999999999999</v>
      </c>
      <c r="T572" s="163">
        <v>1.02</v>
      </c>
      <c r="U572" s="163">
        <v>1.03</v>
      </c>
      <c r="V572" s="248">
        <f t="shared" si="31"/>
        <v>253.79259974028352</v>
      </c>
      <c r="W572" s="249">
        <v>1.2</v>
      </c>
      <c r="X572" s="250">
        <f t="shared" si="28"/>
        <v>304.55111968834024</v>
      </c>
      <c r="Y572" s="251">
        <f t="shared" si="29"/>
        <v>19.034444980521265</v>
      </c>
      <c r="Z572" s="213"/>
      <c r="BP572" s="166"/>
      <c r="BQ572" s="174" t="s">
        <v>325</v>
      </c>
      <c r="BR572" s="312"/>
    </row>
    <row r="573" spans="1:70" s="122" customFormat="1" ht="18.75" hidden="1" x14ac:dyDescent="0.25">
      <c r="A573" s="181"/>
      <c r="B573" s="182"/>
      <c r="C573" s="182"/>
      <c r="D573" s="182"/>
      <c r="E573" s="183" t="s">
        <v>2469</v>
      </c>
      <c r="F573" s="184"/>
      <c r="G573" s="305"/>
      <c r="H573" s="186"/>
      <c r="I573" s="140"/>
      <c r="J573" s="140"/>
      <c r="K573" s="140"/>
      <c r="L573" s="187">
        <v>2787</v>
      </c>
      <c r="M573" s="188"/>
      <c r="N573" s="188"/>
      <c r="O573" s="189"/>
      <c r="P573" s="163"/>
      <c r="Q573" s="163"/>
      <c r="R573" s="163"/>
      <c r="S573" s="163"/>
      <c r="T573" s="163"/>
      <c r="U573" s="163"/>
      <c r="V573" s="123"/>
      <c r="W573" s="124"/>
      <c r="X573" s="125"/>
      <c r="Y573" s="126"/>
      <c r="Z573" s="213"/>
      <c r="BP573" s="166"/>
      <c r="BQ573" s="174"/>
      <c r="BR573" s="312"/>
    </row>
    <row r="574" spans="1:70" s="122" customFormat="1" ht="18.75" hidden="1" x14ac:dyDescent="0.25">
      <c r="A574" s="181"/>
      <c r="B574" s="182"/>
      <c r="C574" s="182"/>
      <c r="D574" s="182"/>
      <c r="E574" s="183" t="s">
        <v>2470</v>
      </c>
      <c r="F574" s="184"/>
      <c r="G574" s="305"/>
      <c r="H574" s="186"/>
      <c r="I574" s="140"/>
      <c r="J574" s="140"/>
      <c r="K574" s="140"/>
      <c r="L574" s="187">
        <v>1465</v>
      </c>
      <c r="M574" s="188"/>
      <c r="N574" s="188"/>
      <c r="O574" s="189"/>
      <c r="P574" s="163"/>
      <c r="Q574" s="163"/>
      <c r="R574" s="163"/>
      <c r="S574" s="163"/>
      <c r="T574" s="163"/>
      <c r="U574" s="163"/>
      <c r="V574" s="123"/>
      <c r="W574" s="124"/>
      <c r="X574" s="125"/>
      <c r="Y574" s="126"/>
      <c r="Z574" s="213"/>
      <c r="BP574" s="166"/>
      <c r="BQ574" s="174"/>
      <c r="BR574" s="312"/>
    </row>
    <row r="575" spans="1:70" s="122" customFormat="1" ht="18.75" hidden="1" x14ac:dyDescent="0.25">
      <c r="A575" s="181"/>
      <c r="B575" s="182"/>
      <c r="C575" s="182"/>
      <c r="D575" s="182"/>
      <c r="E575" s="183" t="s">
        <v>47</v>
      </c>
      <c r="F575" s="184"/>
      <c r="G575" s="305"/>
      <c r="H575" s="186"/>
      <c r="I575" s="140"/>
      <c r="J575" s="140"/>
      <c r="K575" s="140"/>
      <c r="L575" s="187">
        <v>7337</v>
      </c>
      <c r="M575" s="188"/>
      <c r="N575" s="188"/>
      <c r="O575" s="189"/>
      <c r="P575" s="163"/>
      <c r="Q575" s="163"/>
      <c r="R575" s="163"/>
      <c r="S575" s="163"/>
      <c r="T575" s="163"/>
      <c r="U575" s="163"/>
      <c r="V575" s="123"/>
      <c r="W575" s="124"/>
      <c r="X575" s="125"/>
      <c r="Y575" s="126"/>
      <c r="Z575" s="213"/>
      <c r="BP575" s="166"/>
      <c r="BQ575" s="174"/>
      <c r="BR575" s="312"/>
    </row>
    <row r="576" spans="1:70" s="122" customFormat="1" ht="67.5" x14ac:dyDescent="0.25">
      <c r="A576" s="242" t="s">
        <v>2471</v>
      </c>
      <c r="B576" s="243" t="s">
        <v>2472</v>
      </c>
      <c r="C576" s="368" t="s">
        <v>2473</v>
      </c>
      <c r="D576" s="368"/>
      <c r="E576" s="368"/>
      <c r="F576" s="244" t="s">
        <v>437</v>
      </c>
      <c r="G576" s="319">
        <v>16</v>
      </c>
      <c r="H576" s="171">
        <v>56.6</v>
      </c>
      <c r="I576" s="171"/>
      <c r="J576" s="171">
        <v>56.6</v>
      </c>
      <c r="K576" s="172" t="s">
        <v>42</v>
      </c>
      <c r="L576" s="171">
        <v>7752</v>
      </c>
      <c r="M576" s="171"/>
      <c r="N576" s="173"/>
      <c r="O576" s="171">
        <v>7752</v>
      </c>
      <c r="P576" s="163">
        <v>1.052</v>
      </c>
      <c r="Q576" s="163">
        <v>1.0209999999999999</v>
      </c>
      <c r="R576" s="163">
        <v>1.0349999999999999</v>
      </c>
      <c r="S576" s="163">
        <v>1.0249999999999999</v>
      </c>
      <c r="T576" s="163">
        <v>1.02</v>
      </c>
      <c r="U576" s="163">
        <v>1.03</v>
      </c>
      <c r="V576" s="248">
        <f t="shared" si="31"/>
        <v>9280.1897791824449</v>
      </c>
      <c r="W576" s="249">
        <v>1.2</v>
      </c>
      <c r="X576" s="250">
        <f t="shared" si="28"/>
        <v>11136.227735018934</v>
      </c>
      <c r="Y576" s="252">
        <f t="shared" si="29"/>
        <v>696.01423343868339</v>
      </c>
      <c r="Z576" s="213"/>
      <c r="BP576" s="166"/>
      <c r="BQ576" s="174" t="s">
        <v>2473</v>
      </c>
      <c r="BR576" s="312"/>
    </row>
    <row r="577" spans="1:70" s="122" customFormat="1" ht="67.5" x14ac:dyDescent="0.25">
      <c r="A577" s="242" t="s">
        <v>2474</v>
      </c>
      <c r="B577" s="243" t="s">
        <v>2475</v>
      </c>
      <c r="C577" s="368" t="s">
        <v>2476</v>
      </c>
      <c r="D577" s="368"/>
      <c r="E577" s="368"/>
      <c r="F577" s="244" t="s">
        <v>437</v>
      </c>
      <c r="G577" s="319">
        <v>39</v>
      </c>
      <c r="H577" s="171">
        <v>0.31</v>
      </c>
      <c r="I577" s="171"/>
      <c r="J577" s="171">
        <v>0.31</v>
      </c>
      <c r="K577" s="172" t="s">
        <v>42</v>
      </c>
      <c r="L577" s="171">
        <v>103</v>
      </c>
      <c r="M577" s="171"/>
      <c r="N577" s="173"/>
      <c r="O577" s="171">
        <v>103</v>
      </c>
      <c r="P577" s="163">
        <v>1.052</v>
      </c>
      <c r="Q577" s="163">
        <v>1.0209999999999999</v>
      </c>
      <c r="R577" s="163">
        <v>1.0349999999999999</v>
      </c>
      <c r="S577" s="163">
        <v>1.0249999999999999</v>
      </c>
      <c r="T577" s="163">
        <v>1.02</v>
      </c>
      <c r="U577" s="163">
        <v>1.03</v>
      </c>
      <c r="V577" s="248">
        <f t="shared" si="31"/>
        <v>123.30489515683587</v>
      </c>
      <c r="W577" s="249">
        <v>1.2</v>
      </c>
      <c r="X577" s="250">
        <f t="shared" si="28"/>
        <v>147.96587418820303</v>
      </c>
      <c r="Y577" s="252">
        <f t="shared" si="29"/>
        <v>3.7939967740564882</v>
      </c>
      <c r="Z577" s="213"/>
      <c r="BP577" s="166"/>
      <c r="BQ577" s="174" t="s">
        <v>2476</v>
      </c>
      <c r="BR577" s="312"/>
    </row>
    <row r="578" spans="1:70" s="122" customFormat="1" ht="67.5" x14ac:dyDescent="0.25">
      <c r="A578" s="242" t="s">
        <v>2477</v>
      </c>
      <c r="B578" s="243" t="s">
        <v>2478</v>
      </c>
      <c r="C578" s="368" t="s">
        <v>2479</v>
      </c>
      <c r="D578" s="368"/>
      <c r="E578" s="368"/>
      <c r="F578" s="244" t="s">
        <v>437</v>
      </c>
      <c r="G578" s="319">
        <v>33</v>
      </c>
      <c r="H578" s="171">
        <v>0.21</v>
      </c>
      <c r="I578" s="171"/>
      <c r="J578" s="171">
        <v>0.21</v>
      </c>
      <c r="K578" s="172" t="s">
        <v>42</v>
      </c>
      <c r="L578" s="171">
        <v>59</v>
      </c>
      <c r="M578" s="171"/>
      <c r="N578" s="173"/>
      <c r="O578" s="171">
        <v>59</v>
      </c>
      <c r="P578" s="163">
        <v>1.052</v>
      </c>
      <c r="Q578" s="163">
        <v>1.0209999999999999</v>
      </c>
      <c r="R578" s="163">
        <v>1.0349999999999999</v>
      </c>
      <c r="S578" s="163">
        <v>1.0249999999999999</v>
      </c>
      <c r="T578" s="163">
        <v>1.02</v>
      </c>
      <c r="U578" s="163">
        <v>1.03</v>
      </c>
      <c r="V578" s="248">
        <f t="shared" si="31"/>
        <v>70.630959361682699</v>
      </c>
      <c r="W578" s="249">
        <v>1.2</v>
      </c>
      <c r="X578" s="250">
        <f t="shared" si="28"/>
        <v>84.757151234019233</v>
      </c>
      <c r="Y578" s="252">
        <f t="shared" si="29"/>
        <v>2.5683985222430072</v>
      </c>
      <c r="Z578" s="213"/>
      <c r="BP578" s="166"/>
      <c r="BQ578" s="174" t="s">
        <v>2479</v>
      </c>
      <c r="BR578" s="312"/>
    </row>
    <row r="579" spans="1:70" s="122" customFormat="1" ht="67.5" x14ac:dyDescent="0.25">
      <c r="A579" s="242" t="s">
        <v>2480</v>
      </c>
      <c r="B579" s="243" t="s">
        <v>2481</v>
      </c>
      <c r="C579" s="368" t="s">
        <v>2482</v>
      </c>
      <c r="D579" s="368"/>
      <c r="E579" s="368"/>
      <c r="F579" s="244" t="s">
        <v>437</v>
      </c>
      <c r="G579" s="319">
        <v>6</v>
      </c>
      <c r="H579" s="171">
        <v>0.34</v>
      </c>
      <c r="I579" s="171"/>
      <c r="J579" s="171">
        <v>0.34</v>
      </c>
      <c r="K579" s="172" t="s">
        <v>42</v>
      </c>
      <c r="L579" s="171">
        <v>17</v>
      </c>
      <c r="M579" s="171"/>
      <c r="N579" s="173"/>
      <c r="O579" s="171">
        <v>17</v>
      </c>
      <c r="P579" s="163">
        <v>1.052</v>
      </c>
      <c r="Q579" s="163">
        <v>1.0209999999999999</v>
      </c>
      <c r="R579" s="163">
        <v>1.0349999999999999</v>
      </c>
      <c r="S579" s="163">
        <v>1.0249999999999999</v>
      </c>
      <c r="T579" s="163">
        <v>1.02</v>
      </c>
      <c r="U579" s="163">
        <v>1.03</v>
      </c>
      <c r="V579" s="248">
        <f t="shared" si="31"/>
        <v>20.351293375400097</v>
      </c>
      <c r="W579" s="249">
        <v>1.2</v>
      </c>
      <c r="X579" s="250">
        <f t="shared" si="28"/>
        <v>24.421552050480116</v>
      </c>
      <c r="Y579" s="252">
        <f t="shared" si="29"/>
        <v>4.0702586750800194</v>
      </c>
      <c r="Z579" s="213"/>
      <c r="BP579" s="166"/>
      <c r="BQ579" s="174" t="s">
        <v>2482</v>
      </c>
      <c r="BR579" s="312"/>
    </row>
    <row r="580" spans="1:70" s="122" customFormat="1" ht="67.5" x14ac:dyDescent="0.25">
      <c r="A580" s="242" t="s">
        <v>2483</v>
      </c>
      <c r="B580" s="243" t="s">
        <v>2484</v>
      </c>
      <c r="C580" s="368" t="s">
        <v>2485</v>
      </c>
      <c r="D580" s="368"/>
      <c r="E580" s="368"/>
      <c r="F580" s="244" t="s">
        <v>437</v>
      </c>
      <c r="G580" s="319">
        <v>63</v>
      </c>
      <c r="H580" s="171">
        <v>0.21</v>
      </c>
      <c r="I580" s="171"/>
      <c r="J580" s="171">
        <v>0.21</v>
      </c>
      <c r="K580" s="172" t="s">
        <v>42</v>
      </c>
      <c r="L580" s="171">
        <v>113</v>
      </c>
      <c r="M580" s="171"/>
      <c r="N580" s="173"/>
      <c r="O580" s="171">
        <v>113</v>
      </c>
      <c r="P580" s="163">
        <v>1.052</v>
      </c>
      <c r="Q580" s="163">
        <v>1.0209999999999999</v>
      </c>
      <c r="R580" s="163">
        <v>1.0349999999999999</v>
      </c>
      <c r="S580" s="163">
        <v>1.0249999999999999</v>
      </c>
      <c r="T580" s="163">
        <v>1.02</v>
      </c>
      <c r="U580" s="163">
        <v>1.03</v>
      </c>
      <c r="V580" s="248">
        <f t="shared" si="31"/>
        <v>135.27624420118889</v>
      </c>
      <c r="W580" s="249">
        <v>1.2</v>
      </c>
      <c r="X580" s="250">
        <f t="shared" si="28"/>
        <v>162.33149304142665</v>
      </c>
      <c r="Y580" s="252">
        <f t="shared" si="29"/>
        <v>2.5766903657369311</v>
      </c>
      <c r="Z580" s="213"/>
      <c r="BP580" s="166"/>
      <c r="BQ580" s="174" t="s">
        <v>2485</v>
      </c>
      <c r="BR580" s="312"/>
    </row>
    <row r="581" spans="1:70" s="122" customFormat="1" ht="67.5" x14ac:dyDescent="0.25">
      <c r="A581" s="242" t="s">
        <v>2486</v>
      </c>
      <c r="B581" s="243" t="s">
        <v>2487</v>
      </c>
      <c r="C581" s="368" t="s">
        <v>2488</v>
      </c>
      <c r="D581" s="368"/>
      <c r="E581" s="368"/>
      <c r="F581" s="244" t="s">
        <v>437</v>
      </c>
      <c r="G581" s="319">
        <v>102</v>
      </c>
      <c r="H581" s="171">
        <v>0.13</v>
      </c>
      <c r="I581" s="171"/>
      <c r="J581" s="171">
        <v>0.13</v>
      </c>
      <c r="K581" s="172" t="s">
        <v>42</v>
      </c>
      <c r="L581" s="171">
        <v>114</v>
      </c>
      <c r="M581" s="171"/>
      <c r="N581" s="173"/>
      <c r="O581" s="171">
        <v>114</v>
      </c>
      <c r="P581" s="163">
        <v>1.052</v>
      </c>
      <c r="Q581" s="163">
        <v>1.0209999999999999</v>
      </c>
      <c r="R581" s="163">
        <v>1.0349999999999999</v>
      </c>
      <c r="S581" s="163">
        <v>1.0249999999999999</v>
      </c>
      <c r="T581" s="163">
        <v>1.02</v>
      </c>
      <c r="U581" s="163">
        <v>1.03</v>
      </c>
      <c r="V581" s="248">
        <f t="shared" si="31"/>
        <v>136.47337910562419</v>
      </c>
      <c r="W581" s="249">
        <v>1.2</v>
      </c>
      <c r="X581" s="250">
        <f t="shared" si="28"/>
        <v>163.76805492674902</v>
      </c>
      <c r="Y581" s="252">
        <f t="shared" si="29"/>
        <v>1.6055691659485198</v>
      </c>
      <c r="Z581" s="213"/>
      <c r="BP581" s="166"/>
      <c r="BQ581" s="174" t="s">
        <v>2488</v>
      </c>
      <c r="BR581" s="312"/>
    </row>
    <row r="582" spans="1:70" s="122" customFormat="1" ht="67.5" x14ac:dyDescent="0.25">
      <c r="A582" s="242" t="s">
        <v>2489</v>
      </c>
      <c r="B582" s="243" t="s">
        <v>2490</v>
      </c>
      <c r="C582" s="368" t="s">
        <v>2491</v>
      </c>
      <c r="D582" s="368"/>
      <c r="E582" s="368"/>
      <c r="F582" s="244" t="s">
        <v>437</v>
      </c>
      <c r="G582" s="319">
        <v>156</v>
      </c>
      <c r="H582" s="171">
        <v>0.32</v>
      </c>
      <c r="I582" s="171"/>
      <c r="J582" s="171">
        <v>0.32</v>
      </c>
      <c r="K582" s="172" t="s">
        <v>42</v>
      </c>
      <c r="L582" s="171">
        <v>427</v>
      </c>
      <c r="M582" s="171"/>
      <c r="N582" s="173"/>
      <c r="O582" s="171">
        <v>427</v>
      </c>
      <c r="P582" s="163">
        <v>1.052</v>
      </c>
      <c r="Q582" s="163">
        <v>1.0209999999999999</v>
      </c>
      <c r="R582" s="163">
        <v>1.0349999999999999</v>
      </c>
      <c r="S582" s="163">
        <v>1.0249999999999999</v>
      </c>
      <c r="T582" s="163">
        <v>1.02</v>
      </c>
      <c r="U582" s="163">
        <v>1.03</v>
      </c>
      <c r="V582" s="248">
        <f t="shared" si="31"/>
        <v>511.176604193873</v>
      </c>
      <c r="W582" s="249">
        <v>1.2</v>
      </c>
      <c r="X582" s="250">
        <f t="shared" si="28"/>
        <v>613.41192503264756</v>
      </c>
      <c r="Y582" s="252">
        <f t="shared" si="29"/>
        <v>3.9321277245682538</v>
      </c>
      <c r="Z582" s="213"/>
      <c r="BP582" s="166"/>
      <c r="BQ582" s="174" t="s">
        <v>2491</v>
      </c>
      <c r="BR582" s="312"/>
    </row>
    <row r="583" spans="1:70" s="122" customFormat="1" ht="67.5" x14ac:dyDescent="0.25">
      <c r="A583" s="242" t="s">
        <v>2492</v>
      </c>
      <c r="B583" s="243" t="s">
        <v>2493</v>
      </c>
      <c r="C583" s="368" t="s">
        <v>2494</v>
      </c>
      <c r="D583" s="368"/>
      <c r="E583" s="368"/>
      <c r="F583" s="244" t="s">
        <v>437</v>
      </c>
      <c r="G583" s="319">
        <v>156</v>
      </c>
      <c r="H583" s="171">
        <v>0.51</v>
      </c>
      <c r="I583" s="171"/>
      <c r="J583" s="171">
        <v>0.51</v>
      </c>
      <c r="K583" s="172" t="s">
        <v>42</v>
      </c>
      <c r="L583" s="171">
        <v>681</v>
      </c>
      <c r="M583" s="171"/>
      <c r="N583" s="173"/>
      <c r="O583" s="171">
        <v>681</v>
      </c>
      <c r="P583" s="163">
        <v>1.052</v>
      </c>
      <c r="Q583" s="163">
        <v>1.0209999999999999</v>
      </c>
      <c r="R583" s="163">
        <v>1.0349999999999999</v>
      </c>
      <c r="S583" s="163">
        <v>1.0249999999999999</v>
      </c>
      <c r="T583" s="163">
        <v>1.02</v>
      </c>
      <c r="U583" s="163">
        <v>1.03</v>
      </c>
      <c r="V583" s="248">
        <f t="shared" si="31"/>
        <v>815.24886992043923</v>
      </c>
      <c r="W583" s="249">
        <v>1.2</v>
      </c>
      <c r="X583" s="250">
        <f t="shared" si="28"/>
        <v>978.29864390452701</v>
      </c>
      <c r="Y583" s="252">
        <f t="shared" si="29"/>
        <v>6.2711451532341478</v>
      </c>
      <c r="Z583" s="213"/>
      <c r="BP583" s="166"/>
      <c r="BQ583" s="174" t="s">
        <v>2494</v>
      </c>
      <c r="BR583" s="312"/>
    </row>
    <row r="584" spans="1:70" s="122" customFormat="1" ht="67.5" x14ac:dyDescent="0.25">
      <c r="A584" s="242" t="s">
        <v>2495</v>
      </c>
      <c r="B584" s="243" t="s">
        <v>2496</v>
      </c>
      <c r="C584" s="368" t="s">
        <v>2497</v>
      </c>
      <c r="D584" s="368"/>
      <c r="E584" s="368"/>
      <c r="F584" s="244" t="s">
        <v>437</v>
      </c>
      <c r="G584" s="319">
        <v>156</v>
      </c>
      <c r="H584" s="171">
        <v>1.75</v>
      </c>
      <c r="I584" s="171"/>
      <c r="J584" s="171">
        <v>1.75</v>
      </c>
      <c r="K584" s="172" t="s">
        <v>42</v>
      </c>
      <c r="L584" s="171">
        <v>2337</v>
      </c>
      <c r="M584" s="171"/>
      <c r="N584" s="173"/>
      <c r="O584" s="171">
        <v>2337</v>
      </c>
      <c r="P584" s="163">
        <v>1.052</v>
      </c>
      <c r="Q584" s="163">
        <v>1.0209999999999999</v>
      </c>
      <c r="R584" s="163">
        <v>1.0349999999999999</v>
      </c>
      <c r="S584" s="163">
        <v>1.0249999999999999</v>
      </c>
      <c r="T584" s="163">
        <v>1.02</v>
      </c>
      <c r="U584" s="163">
        <v>1.03</v>
      </c>
      <c r="V584" s="248">
        <f t="shared" si="31"/>
        <v>2797.7042716652954</v>
      </c>
      <c r="W584" s="249">
        <v>1.2</v>
      </c>
      <c r="X584" s="250">
        <f t="shared" si="28"/>
        <v>3357.2451259983545</v>
      </c>
      <c r="Y584" s="252">
        <f t="shared" si="29"/>
        <v>21.520802089733042</v>
      </c>
      <c r="Z584" s="213"/>
      <c r="BP584" s="166"/>
      <c r="BQ584" s="174" t="s">
        <v>2497</v>
      </c>
      <c r="BR584" s="312"/>
    </row>
    <row r="585" spans="1:70" s="122" customFormat="1" ht="67.5" x14ac:dyDescent="0.25">
      <c r="A585" s="242" t="s">
        <v>2498</v>
      </c>
      <c r="B585" s="243" t="s">
        <v>2496</v>
      </c>
      <c r="C585" s="368" t="s">
        <v>2499</v>
      </c>
      <c r="D585" s="368"/>
      <c r="E585" s="368"/>
      <c r="F585" s="244" t="s">
        <v>437</v>
      </c>
      <c r="G585" s="319">
        <v>156</v>
      </c>
      <c r="H585" s="171">
        <v>0.02</v>
      </c>
      <c r="I585" s="171"/>
      <c r="J585" s="171">
        <v>0.02</v>
      </c>
      <c r="K585" s="172" t="s">
        <v>42</v>
      </c>
      <c r="L585" s="171">
        <v>27</v>
      </c>
      <c r="M585" s="171"/>
      <c r="N585" s="173"/>
      <c r="O585" s="171">
        <v>27</v>
      </c>
      <c r="P585" s="163">
        <v>1.052</v>
      </c>
      <c r="Q585" s="163">
        <v>1.0209999999999999</v>
      </c>
      <c r="R585" s="163">
        <v>1.0349999999999999</v>
      </c>
      <c r="S585" s="163">
        <v>1.0249999999999999</v>
      </c>
      <c r="T585" s="163">
        <v>1.02</v>
      </c>
      <c r="U585" s="163">
        <v>1.03</v>
      </c>
      <c r="V585" s="248">
        <f t="shared" si="31"/>
        <v>32.322642419753095</v>
      </c>
      <c r="W585" s="249">
        <v>1.2</v>
      </c>
      <c r="X585" s="250">
        <f t="shared" si="28"/>
        <v>38.787170903703711</v>
      </c>
      <c r="Y585" s="252">
        <f t="shared" si="29"/>
        <v>0.24863571092117764</v>
      </c>
      <c r="Z585" s="213"/>
      <c r="BP585" s="166"/>
      <c r="BQ585" s="174" t="s">
        <v>2499</v>
      </c>
      <c r="BR585" s="312"/>
    </row>
    <row r="586" spans="1:70" s="122" customFormat="1" ht="67.5" hidden="1" x14ac:dyDescent="0.25">
      <c r="A586" s="167" t="s">
        <v>2500</v>
      </c>
      <c r="B586" s="168" t="s">
        <v>894</v>
      </c>
      <c r="C586" s="370" t="s">
        <v>895</v>
      </c>
      <c r="D586" s="370"/>
      <c r="E586" s="370"/>
      <c r="F586" s="169" t="s">
        <v>238</v>
      </c>
      <c r="G586" s="308">
        <v>0.89</v>
      </c>
      <c r="H586" s="171" t="s">
        <v>2501</v>
      </c>
      <c r="I586" s="171">
        <v>72.959999999999994</v>
      </c>
      <c r="J586" s="171">
        <v>5.29</v>
      </c>
      <c r="K586" s="172" t="s">
        <v>42</v>
      </c>
      <c r="L586" s="171">
        <v>6884</v>
      </c>
      <c r="M586" s="171">
        <v>6102</v>
      </c>
      <c r="N586" s="173">
        <v>742</v>
      </c>
      <c r="O586" s="171">
        <v>40</v>
      </c>
      <c r="P586" s="163">
        <v>1.052</v>
      </c>
      <c r="Q586" s="163">
        <v>1.0209999999999999</v>
      </c>
      <c r="R586" s="163">
        <v>1.0349999999999999</v>
      </c>
      <c r="S586" s="163">
        <v>1.0249999999999999</v>
      </c>
      <c r="T586" s="163">
        <v>1.02</v>
      </c>
      <c r="U586" s="163">
        <v>1.03</v>
      </c>
      <c r="V586" s="123">
        <f t="shared" si="31"/>
        <v>47.885396177411991</v>
      </c>
      <c r="W586" s="124">
        <v>1.2</v>
      </c>
      <c r="X586" s="125">
        <f t="shared" si="28"/>
        <v>57.462475412894385</v>
      </c>
      <c r="Y586" s="126">
        <f t="shared" si="29"/>
        <v>64.564579115611664</v>
      </c>
      <c r="Z586" s="213"/>
      <c r="BP586" s="166"/>
      <c r="BQ586" s="174" t="s">
        <v>895</v>
      </c>
      <c r="BR586" s="312"/>
    </row>
    <row r="587" spans="1:70" s="122" customFormat="1" ht="18.75" hidden="1" x14ac:dyDescent="0.25">
      <c r="A587" s="175"/>
      <c r="B587" s="176"/>
      <c r="C587" s="177" t="s">
        <v>2502</v>
      </c>
      <c r="D587" s="178"/>
      <c r="E587" s="178"/>
      <c r="F587" s="179"/>
      <c r="G587" s="307"/>
      <c r="H587" s="178"/>
      <c r="I587" s="178"/>
      <c r="J587" s="178"/>
      <c r="K587" s="178"/>
      <c r="L587" s="178"/>
      <c r="M587" s="178"/>
      <c r="N587" s="178"/>
      <c r="O587" s="180"/>
      <c r="P587" s="163"/>
      <c r="Q587" s="163"/>
      <c r="R587" s="163"/>
      <c r="S587" s="163"/>
      <c r="T587" s="163"/>
      <c r="U587" s="163"/>
      <c r="V587" s="123"/>
      <c r="W587" s="124"/>
      <c r="X587" s="125"/>
      <c r="Y587" s="126"/>
      <c r="Z587" s="213"/>
      <c r="BP587" s="166"/>
      <c r="BQ587" s="174"/>
      <c r="BR587" s="312"/>
    </row>
    <row r="588" spans="1:70" s="122" customFormat="1" ht="18.75" hidden="1" x14ac:dyDescent="0.25">
      <c r="A588" s="181"/>
      <c r="B588" s="182"/>
      <c r="C588" s="182"/>
      <c r="D588" s="182"/>
      <c r="E588" s="183" t="s">
        <v>2503</v>
      </c>
      <c r="F588" s="184"/>
      <c r="G588" s="305"/>
      <c r="H588" s="186"/>
      <c r="I588" s="140"/>
      <c r="J588" s="140"/>
      <c r="K588" s="140"/>
      <c r="L588" s="187">
        <v>5919</v>
      </c>
      <c r="M588" s="188"/>
      <c r="N588" s="188"/>
      <c r="O588" s="189"/>
      <c r="P588" s="163"/>
      <c r="Q588" s="163"/>
      <c r="R588" s="163"/>
      <c r="S588" s="163"/>
      <c r="T588" s="163"/>
      <c r="U588" s="163"/>
      <c r="V588" s="123"/>
      <c r="W588" s="124"/>
      <c r="X588" s="125"/>
      <c r="Y588" s="126"/>
      <c r="Z588" s="213"/>
      <c r="BP588" s="166"/>
      <c r="BQ588" s="174"/>
      <c r="BR588" s="312"/>
    </row>
    <row r="589" spans="1:70" s="122" customFormat="1" ht="18.75" hidden="1" x14ac:dyDescent="0.25">
      <c r="A589" s="181"/>
      <c r="B589" s="182"/>
      <c r="C589" s="182"/>
      <c r="D589" s="182"/>
      <c r="E589" s="183" t="s">
        <v>2504</v>
      </c>
      <c r="F589" s="184"/>
      <c r="G589" s="305"/>
      <c r="H589" s="186"/>
      <c r="I589" s="140"/>
      <c r="J589" s="140"/>
      <c r="K589" s="140"/>
      <c r="L589" s="187">
        <v>3112</v>
      </c>
      <c r="M589" s="188"/>
      <c r="N589" s="188"/>
      <c r="O589" s="189"/>
      <c r="P589" s="163"/>
      <c r="Q589" s="163"/>
      <c r="R589" s="163"/>
      <c r="S589" s="163"/>
      <c r="T589" s="163"/>
      <c r="U589" s="163"/>
      <c r="V589" s="123"/>
      <c r="W589" s="124"/>
      <c r="X589" s="125"/>
      <c r="Y589" s="126"/>
      <c r="Z589" s="213"/>
      <c r="BP589" s="166"/>
      <c r="BQ589" s="174"/>
      <c r="BR589" s="312"/>
    </row>
    <row r="590" spans="1:70" s="122" customFormat="1" ht="18.75" hidden="1" x14ac:dyDescent="0.25">
      <c r="A590" s="181"/>
      <c r="B590" s="182"/>
      <c r="C590" s="182"/>
      <c r="D590" s="182"/>
      <c r="E590" s="183" t="s">
        <v>47</v>
      </c>
      <c r="F590" s="184"/>
      <c r="G590" s="305"/>
      <c r="H590" s="186"/>
      <c r="I590" s="140"/>
      <c r="J590" s="140"/>
      <c r="K590" s="140"/>
      <c r="L590" s="187">
        <v>15915</v>
      </c>
      <c r="M590" s="188"/>
      <c r="N590" s="188"/>
      <c r="O590" s="189"/>
      <c r="P590" s="163"/>
      <c r="Q590" s="163"/>
      <c r="R590" s="163"/>
      <c r="S590" s="163"/>
      <c r="T590" s="163"/>
      <c r="U590" s="163"/>
      <c r="V590" s="123"/>
      <c r="W590" s="124"/>
      <c r="X590" s="125"/>
      <c r="Y590" s="126"/>
      <c r="Z590" s="213"/>
      <c r="BP590" s="166"/>
      <c r="BQ590" s="174"/>
      <c r="BR590" s="312"/>
    </row>
    <row r="591" spans="1:70" s="122" customFormat="1" ht="67.5" x14ac:dyDescent="0.25">
      <c r="A591" s="242" t="s">
        <v>2505</v>
      </c>
      <c r="B591" s="243" t="s">
        <v>2506</v>
      </c>
      <c r="C591" s="368" t="s">
        <v>2507</v>
      </c>
      <c r="D591" s="368"/>
      <c r="E591" s="368"/>
      <c r="F591" s="244" t="s">
        <v>265</v>
      </c>
      <c r="G591" s="321">
        <v>90.78</v>
      </c>
      <c r="H591" s="171">
        <v>14.1</v>
      </c>
      <c r="I591" s="171"/>
      <c r="J591" s="171">
        <v>14.1</v>
      </c>
      <c r="K591" s="172" t="s">
        <v>42</v>
      </c>
      <c r="L591" s="171">
        <v>10957</v>
      </c>
      <c r="M591" s="171"/>
      <c r="N591" s="173"/>
      <c r="O591" s="171">
        <v>10957</v>
      </c>
      <c r="P591" s="163">
        <v>1.052</v>
      </c>
      <c r="Q591" s="163">
        <v>1.0209999999999999</v>
      </c>
      <c r="R591" s="163">
        <v>1.0349999999999999</v>
      </c>
      <c r="S591" s="163">
        <v>1.0249999999999999</v>
      </c>
      <c r="T591" s="163">
        <v>1.02</v>
      </c>
      <c r="U591" s="163">
        <v>1.03</v>
      </c>
      <c r="V591" s="248">
        <f t="shared" si="31"/>
        <v>13117.007147897581</v>
      </c>
      <c r="W591" s="249">
        <v>1.2</v>
      </c>
      <c r="X591" s="250">
        <f t="shared" si="28"/>
        <v>15740.408577477096</v>
      </c>
      <c r="Y591" s="252">
        <f t="shared" si="29"/>
        <v>173.39070915925419</v>
      </c>
      <c r="Z591" s="213"/>
      <c r="BP591" s="166"/>
      <c r="BQ591" s="174" t="s">
        <v>2507</v>
      </c>
      <c r="BR591" s="312"/>
    </row>
    <row r="592" spans="1:70" s="122" customFormat="1" ht="18.75" hidden="1" x14ac:dyDescent="0.25">
      <c r="A592" s="175"/>
      <c r="B592" s="176"/>
      <c r="C592" s="177" t="s">
        <v>2508</v>
      </c>
      <c r="D592" s="178"/>
      <c r="E592" s="178"/>
      <c r="F592" s="179"/>
      <c r="G592" s="307"/>
      <c r="H592" s="178"/>
      <c r="I592" s="178"/>
      <c r="J592" s="178"/>
      <c r="K592" s="178"/>
      <c r="L592" s="178"/>
      <c r="M592" s="178"/>
      <c r="N592" s="178"/>
      <c r="O592" s="180"/>
      <c r="P592" s="163"/>
      <c r="Q592" s="163"/>
      <c r="R592" s="163"/>
      <c r="S592" s="163"/>
      <c r="T592" s="163"/>
      <c r="U592" s="163"/>
      <c r="V592" s="123"/>
      <c r="W592" s="124"/>
      <c r="X592" s="125"/>
      <c r="Y592" s="126"/>
      <c r="Z592" s="213"/>
      <c r="BP592" s="166"/>
      <c r="BQ592" s="174"/>
      <c r="BR592" s="312"/>
    </row>
    <row r="593" spans="1:70" s="122" customFormat="1" ht="67.5" x14ac:dyDescent="0.25">
      <c r="A593" s="242" t="s">
        <v>2509</v>
      </c>
      <c r="B593" s="243" t="s">
        <v>2510</v>
      </c>
      <c r="C593" s="368" t="s">
        <v>2511</v>
      </c>
      <c r="D593" s="368"/>
      <c r="E593" s="368"/>
      <c r="F593" s="244" t="s">
        <v>265</v>
      </c>
      <c r="G593" s="319">
        <v>7</v>
      </c>
      <c r="H593" s="171">
        <v>12.01</v>
      </c>
      <c r="I593" s="171"/>
      <c r="J593" s="171">
        <v>12.01</v>
      </c>
      <c r="K593" s="172" t="s">
        <v>42</v>
      </c>
      <c r="L593" s="171">
        <v>720</v>
      </c>
      <c r="M593" s="171"/>
      <c r="N593" s="173"/>
      <c r="O593" s="171">
        <v>720</v>
      </c>
      <c r="P593" s="163">
        <v>1.052</v>
      </c>
      <c r="Q593" s="163">
        <v>1.0209999999999999</v>
      </c>
      <c r="R593" s="163">
        <v>1.0349999999999999</v>
      </c>
      <c r="S593" s="163">
        <v>1.0249999999999999</v>
      </c>
      <c r="T593" s="163">
        <v>1.02</v>
      </c>
      <c r="U593" s="163">
        <v>1.03</v>
      </c>
      <c r="V593" s="248">
        <f t="shared" si="31"/>
        <v>861.93713119341578</v>
      </c>
      <c r="W593" s="249">
        <v>1.2</v>
      </c>
      <c r="X593" s="250">
        <f t="shared" si="28"/>
        <v>1034.3245574320988</v>
      </c>
      <c r="Y593" s="252">
        <f t="shared" si="29"/>
        <v>147.7606510617284</v>
      </c>
      <c r="Z593" s="213"/>
      <c r="BP593" s="166"/>
      <c r="BQ593" s="174" t="s">
        <v>2511</v>
      </c>
      <c r="BR593" s="312"/>
    </row>
    <row r="594" spans="1:70" s="122" customFormat="1" ht="67.5" x14ac:dyDescent="0.25">
      <c r="A594" s="242" t="s">
        <v>2512</v>
      </c>
      <c r="B594" s="243" t="s">
        <v>2513</v>
      </c>
      <c r="C594" s="368" t="s">
        <v>2514</v>
      </c>
      <c r="D594" s="368"/>
      <c r="E594" s="368"/>
      <c r="F594" s="244" t="s">
        <v>437</v>
      </c>
      <c r="G594" s="319">
        <v>16</v>
      </c>
      <c r="H594" s="171">
        <v>23.43</v>
      </c>
      <c r="I594" s="171"/>
      <c r="J594" s="171">
        <v>23.43</v>
      </c>
      <c r="K594" s="172" t="s">
        <v>42</v>
      </c>
      <c r="L594" s="171">
        <v>3209</v>
      </c>
      <c r="M594" s="171"/>
      <c r="N594" s="173"/>
      <c r="O594" s="171">
        <v>3209</v>
      </c>
      <c r="P594" s="163">
        <v>1.052</v>
      </c>
      <c r="Q594" s="163">
        <v>1.0209999999999999</v>
      </c>
      <c r="R594" s="163">
        <v>1.0349999999999999</v>
      </c>
      <c r="S594" s="163">
        <v>1.0249999999999999</v>
      </c>
      <c r="T594" s="163">
        <v>1.02</v>
      </c>
      <c r="U594" s="163">
        <v>1.03</v>
      </c>
      <c r="V594" s="248">
        <f t="shared" si="31"/>
        <v>3841.6059083328769</v>
      </c>
      <c r="W594" s="249">
        <v>1.2</v>
      </c>
      <c r="X594" s="250">
        <f t="shared" si="28"/>
        <v>4609.9270899994517</v>
      </c>
      <c r="Y594" s="252">
        <f t="shared" si="29"/>
        <v>288.12044312496573</v>
      </c>
      <c r="Z594" s="213"/>
      <c r="BP594" s="166"/>
      <c r="BQ594" s="174" t="s">
        <v>2514</v>
      </c>
      <c r="BR594" s="312"/>
    </row>
    <row r="595" spans="1:70" s="122" customFormat="1" ht="67.5" hidden="1" x14ac:dyDescent="0.25">
      <c r="A595" s="167" t="s">
        <v>2515</v>
      </c>
      <c r="B595" s="168" t="s">
        <v>1757</v>
      </c>
      <c r="C595" s="370" t="s">
        <v>1758</v>
      </c>
      <c r="D595" s="370"/>
      <c r="E595" s="370"/>
      <c r="F595" s="169" t="s">
        <v>238</v>
      </c>
      <c r="G595" s="308">
        <v>18.64</v>
      </c>
      <c r="H595" s="171" t="s">
        <v>1759</v>
      </c>
      <c r="I595" s="171" t="s">
        <v>1760</v>
      </c>
      <c r="J595" s="171">
        <v>603.04999999999995</v>
      </c>
      <c r="K595" s="172" t="s">
        <v>42</v>
      </c>
      <c r="L595" s="171">
        <v>378035</v>
      </c>
      <c r="M595" s="171">
        <v>239042</v>
      </c>
      <c r="N595" s="173" t="s">
        <v>2516</v>
      </c>
      <c r="O595" s="171">
        <v>96222</v>
      </c>
      <c r="P595" s="163">
        <v>1.052</v>
      </c>
      <c r="Q595" s="163">
        <v>1.0209999999999999</v>
      </c>
      <c r="R595" s="163">
        <v>1.0349999999999999</v>
      </c>
      <c r="S595" s="163">
        <v>1.0249999999999999</v>
      </c>
      <c r="T595" s="163">
        <v>1.02</v>
      </c>
      <c r="U595" s="163">
        <v>1.03</v>
      </c>
      <c r="V595" s="123">
        <f t="shared" si="31"/>
        <v>115190.71477457343</v>
      </c>
      <c r="W595" s="124">
        <v>1.2</v>
      </c>
      <c r="X595" s="125">
        <f t="shared" si="28"/>
        <v>138228.85772948811</v>
      </c>
      <c r="Y595" s="126">
        <f t="shared" si="29"/>
        <v>7415.7112515819799</v>
      </c>
      <c r="Z595" s="213"/>
      <c r="BP595" s="166"/>
      <c r="BQ595" s="174" t="s">
        <v>1758</v>
      </c>
      <c r="BR595" s="312"/>
    </row>
    <row r="596" spans="1:70" s="122" customFormat="1" ht="18.75" hidden="1" x14ac:dyDescent="0.25">
      <c r="A596" s="175"/>
      <c r="B596" s="176"/>
      <c r="C596" s="177" t="s">
        <v>2517</v>
      </c>
      <c r="D596" s="178"/>
      <c r="E596" s="178"/>
      <c r="F596" s="179"/>
      <c r="G596" s="307"/>
      <c r="H596" s="178"/>
      <c r="I596" s="178"/>
      <c r="J596" s="178"/>
      <c r="K596" s="178"/>
      <c r="L596" s="178"/>
      <c r="M596" s="178"/>
      <c r="N596" s="178"/>
      <c r="O596" s="180"/>
      <c r="P596" s="163"/>
      <c r="Q596" s="163"/>
      <c r="R596" s="163"/>
      <c r="S596" s="163"/>
      <c r="T596" s="163"/>
      <c r="U596" s="163"/>
      <c r="V596" s="123"/>
      <c r="W596" s="124"/>
      <c r="X596" s="125"/>
      <c r="Y596" s="126"/>
      <c r="Z596" s="213"/>
      <c r="BP596" s="166"/>
      <c r="BQ596" s="174"/>
      <c r="BR596" s="312"/>
    </row>
    <row r="597" spans="1:70" s="122" customFormat="1" ht="18.75" hidden="1" x14ac:dyDescent="0.25">
      <c r="A597" s="181"/>
      <c r="B597" s="182"/>
      <c r="C597" s="182"/>
      <c r="D597" s="182"/>
      <c r="E597" s="183" t="s">
        <v>2518</v>
      </c>
      <c r="F597" s="184"/>
      <c r="G597" s="305"/>
      <c r="H597" s="186"/>
      <c r="I597" s="140"/>
      <c r="J597" s="140"/>
      <c r="K597" s="140"/>
      <c r="L597" s="187">
        <v>233942</v>
      </c>
      <c r="M597" s="188"/>
      <c r="N597" s="188"/>
      <c r="O597" s="189"/>
      <c r="P597" s="163"/>
      <c r="Q597" s="163"/>
      <c r="R597" s="163"/>
      <c r="S597" s="163"/>
      <c r="T597" s="163"/>
      <c r="U597" s="163"/>
      <c r="V597" s="123"/>
      <c r="W597" s="124"/>
      <c r="X597" s="125"/>
      <c r="Y597" s="126"/>
      <c r="Z597" s="213"/>
      <c r="BP597" s="166"/>
      <c r="BQ597" s="174"/>
      <c r="BR597" s="312"/>
    </row>
    <row r="598" spans="1:70" s="122" customFormat="1" ht="18.75" hidden="1" x14ac:dyDescent="0.25">
      <c r="A598" s="181"/>
      <c r="B598" s="182"/>
      <c r="C598" s="182"/>
      <c r="D598" s="182"/>
      <c r="E598" s="183" t="s">
        <v>2519</v>
      </c>
      <c r="F598" s="184"/>
      <c r="G598" s="305"/>
      <c r="H598" s="186"/>
      <c r="I598" s="140"/>
      <c r="J598" s="140"/>
      <c r="K598" s="140"/>
      <c r="L598" s="187">
        <v>123000</v>
      </c>
      <c r="M598" s="188"/>
      <c r="N598" s="188"/>
      <c r="O598" s="189"/>
      <c r="P598" s="163"/>
      <c r="Q598" s="163"/>
      <c r="R598" s="163"/>
      <c r="S598" s="163"/>
      <c r="T598" s="163"/>
      <c r="U598" s="163"/>
      <c r="V598" s="123"/>
      <c r="W598" s="124"/>
      <c r="X598" s="125"/>
      <c r="Y598" s="126"/>
      <c r="Z598" s="213"/>
      <c r="BP598" s="166"/>
      <c r="BQ598" s="174"/>
      <c r="BR598" s="312"/>
    </row>
    <row r="599" spans="1:70" s="122" customFormat="1" ht="18.75" hidden="1" x14ac:dyDescent="0.25">
      <c r="A599" s="181"/>
      <c r="B599" s="182"/>
      <c r="C599" s="182"/>
      <c r="D599" s="182"/>
      <c r="E599" s="183" t="s">
        <v>47</v>
      </c>
      <c r="F599" s="184"/>
      <c r="G599" s="305"/>
      <c r="H599" s="186"/>
      <c r="I599" s="140"/>
      <c r="J599" s="140"/>
      <c r="K599" s="140"/>
      <c r="L599" s="187">
        <v>734977</v>
      </c>
      <c r="M599" s="188"/>
      <c r="N599" s="188"/>
      <c r="O599" s="189"/>
      <c r="P599" s="163"/>
      <c r="Q599" s="163"/>
      <c r="R599" s="163"/>
      <c r="S599" s="163"/>
      <c r="T599" s="163"/>
      <c r="U599" s="163"/>
      <c r="V599" s="123"/>
      <c r="W599" s="124"/>
      <c r="X599" s="125"/>
      <c r="Y599" s="126"/>
      <c r="Z599" s="213"/>
      <c r="BP599" s="166"/>
      <c r="BQ599" s="174"/>
      <c r="BR599" s="312"/>
    </row>
    <row r="600" spans="1:70" s="122" customFormat="1" ht="67.5" x14ac:dyDescent="0.25">
      <c r="A600" s="242" t="s">
        <v>2520</v>
      </c>
      <c r="B600" s="243" t="s">
        <v>2521</v>
      </c>
      <c r="C600" s="368" t="s">
        <v>2522</v>
      </c>
      <c r="D600" s="368"/>
      <c r="E600" s="368"/>
      <c r="F600" s="244" t="s">
        <v>265</v>
      </c>
      <c r="G600" s="321">
        <v>210.12</v>
      </c>
      <c r="H600" s="171">
        <v>11.22</v>
      </c>
      <c r="I600" s="171"/>
      <c r="J600" s="171">
        <v>11.22</v>
      </c>
      <c r="K600" s="172" t="s">
        <v>42</v>
      </c>
      <c r="L600" s="171">
        <v>20181</v>
      </c>
      <c r="M600" s="171"/>
      <c r="N600" s="173"/>
      <c r="O600" s="171">
        <v>20181</v>
      </c>
      <c r="P600" s="163">
        <v>1.052</v>
      </c>
      <c r="Q600" s="163">
        <v>1.0209999999999999</v>
      </c>
      <c r="R600" s="163">
        <v>1.0349999999999999</v>
      </c>
      <c r="S600" s="163">
        <v>1.0249999999999999</v>
      </c>
      <c r="T600" s="163">
        <v>1.02</v>
      </c>
      <c r="U600" s="163">
        <v>1.03</v>
      </c>
      <c r="V600" s="248">
        <f t="shared" si="31"/>
        <v>24159.379506408786</v>
      </c>
      <c r="W600" s="249">
        <v>1.2</v>
      </c>
      <c r="X600" s="250">
        <f t="shared" si="28"/>
        <v>28991.255407690544</v>
      </c>
      <c r="Y600" s="252">
        <f t="shared" si="29"/>
        <v>137.97475446264298</v>
      </c>
      <c r="Z600" s="213"/>
      <c r="BP600" s="166"/>
      <c r="BQ600" s="174" t="s">
        <v>2522</v>
      </c>
      <c r="BR600" s="312"/>
    </row>
    <row r="601" spans="1:70" s="122" customFormat="1" ht="18.75" hidden="1" x14ac:dyDescent="0.25">
      <c r="A601" s="175"/>
      <c r="B601" s="176"/>
      <c r="C601" s="177" t="s">
        <v>2523</v>
      </c>
      <c r="D601" s="178"/>
      <c r="E601" s="178"/>
      <c r="F601" s="179"/>
      <c r="G601" s="307"/>
      <c r="H601" s="178"/>
      <c r="I601" s="178"/>
      <c r="J601" s="178"/>
      <c r="K601" s="178"/>
      <c r="L601" s="178"/>
      <c r="M601" s="178"/>
      <c r="N601" s="178"/>
      <c r="O601" s="180"/>
      <c r="P601" s="163"/>
      <c r="Q601" s="163"/>
      <c r="R601" s="163"/>
      <c r="S601" s="163"/>
      <c r="T601" s="163"/>
      <c r="U601" s="163"/>
      <c r="V601" s="123"/>
      <c r="W601" s="124"/>
      <c r="X601" s="125"/>
      <c r="Y601" s="126"/>
      <c r="Z601" s="213"/>
      <c r="BP601" s="166"/>
      <c r="BQ601" s="174"/>
      <c r="BR601" s="312"/>
    </row>
    <row r="602" spans="1:70" s="122" customFormat="1" ht="67.5" x14ac:dyDescent="0.25">
      <c r="A602" s="242" t="s">
        <v>2524</v>
      </c>
      <c r="B602" s="243" t="s">
        <v>2525</v>
      </c>
      <c r="C602" s="368" t="s">
        <v>2526</v>
      </c>
      <c r="D602" s="368"/>
      <c r="E602" s="368"/>
      <c r="F602" s="244" t="s">
        <v>265</v>
      </c>
      <c r="G602" s="320">
        <v>1297.8</v>
      </c>
      <c r="H602" s="171">
        <v>13.8</v>
      </c>
      <c r="I602" s="171"/>
      <c r="J602" s="171">
        <v>13.8</v>
      </c>
      <c r="K602" s="172" t="s">
        <v>42</v>
      </c>
      <c r="L602" s="171">
        <v>153307</v>
      </c>
      <c r="M602" s="171"/>
      <c r="N602" s="173"/>
      <c r="O602" s="171">
        <v>153307</v>
      </c>
      <c r="P602" s="163">
        <v>1.052</v>
      </c>
      <c r="Q602" s="163">
        <v>1.0209999999999999</v>
      </c>
      <c r="R602" s="163">
        <v>1.0349999999999999</v>
      </c>
      <c r="S602" s="163">
        <v>1.0249999999999999</v>
      </c>
      <c r="T602" s="163">
        <v>1.02</v>
      </c>
      <c r="U602" s="163">
        <v>1.03</v>
      </c>
      <c r="V602" s="248">
        <f t="shared" si="31"/>
        <v>183529.16079426251</v>
      </c>
      <c r="W602" s="249">
        <v>1.2</v>
      </c>
      <c r="X602" s="250">
        <f t="shared" si="28"/>
        <v>220234.992953115</v>
      </c>
      <c r="Y602" s="252">
        <f t="shared" si="29"/>
        <v>169.69871548244336</v>
      </c>
      <c r="Z602" s="213"/>
      <c r="BP602" s="166"/>
      <c r="BQ602" s="174" t="s">
        <v>2526</v>
      </c>
      <c r="BR602" s="312"/>
    </row>
    <row r="603" spans="1:70" s="122" customFormat="1" ht="18.75" hidden="1" x14ac:dyDescent="0.25">
      <c r="A603" s="175"/>
      <c r="B603" s="176"/>
      <c r="C603" s="177" t="s">
        <v>2527</v>
      </c>
      <c r="D603" s="178"/>
      <c r="E603" s="178"/>
      <c r="F603" s="179"/>
      <c r="G603" s="307"/>
      <c r="H603" s="178"/>
      <c r="I603" s="178"/>
      <c r="J603" s="178"/>
      <c r="K603" s="178"/>
      <c r="L603" s="178"/>
      <c r="M603" s="178"/>
      <c r="N603" s="178"/>
      <c r="O603" s="180"/>
      <c r="P603" s="163"/>
      <c r="Q603" s="163"/>
      <c r="R603" s="163"/>
      <c r="S603" s="163"/>
      <c r="T603" s="163"/>
      <c r="U603" s="163"/>
      <c r="V603" s="123"/>
      <c r="W603" s="124"/>
      <c r="X603" s="125"/>
      <c r="Y603" s="126"/>
      <c r="Z603" s="213"/>
      <c r="BP603" s="166"/>
      <c r="BQ603" s="174"/>
      <c r="BR603" s="312"/>
    </row>
    <row r="604" spans="1:70" s="122" customFormat="1" ht="67.5" x14ac:dyDescent="0.25">
      <c r="A604" s="242" t="s">
        <v>2528</v>
      </c>
      <c r="B604" s="243" t="s">
        <v>2529</v>
      </c>
      <c r="C604" s="368" t="s">
        <v>2530</v>
      </c>
      <c r="D604" s="368"/>
      <c r="E604" s="368"/>
      <c r="F604" s="244" t="s">
        <v>265</v>
      </c>
      <c r="G604" s="319">
        <v>412</v>
      </c>
      <c r="H604" s="171">
        <v>20.36</v>
      </c>
      <c r="I604" s="171"/>
      <c r="J604" s="171">
        <v>20.36</v>
      </c>
      <c r="K604" s="172" t="s">
        <v>42</v>
      </c>
      <c r="L604" s="171">
        <v>71804</v>
      </c>
      <c r="M604" s="171"/>
      <c r="N604" s="173"/>
      <c r="O604" s="171">
        <v>71804</v>
      </c>
      <c r="P604" s="163">
        <v>1.052</v>
      </c>
      <c r="Q604" s="163">
        <v>1.0209999999999999</v>
      </c>
      <c r="R604" s="163">
        <v>1.0349999999999999</v>
      </c>
      <c r="S604" s="163">
        <v>1.0249999999999999</v>
      </c>
      <c r="T604" s="163">
        <v>1.02</v>
      </c>
      <c r="U604" s="163">
        <v>1.03</v>
      </c>
      <c r="V604" s="248">
        <f t="shared" si="31"/>
        <v>85959.074678072269</v>
      </c>
      <c r="W604" s="249">
        <v>1.2</v>
      </c>
      <c r="X604" s="250">
        <f t="shared" si="28"/>
        <v>103150.88961368673</v>
      </c>
      <c r="Y604" s="252">
        <f t="shared" si="29"/>
        <v>250.36623692642408</v>
      </c>
      <c r="Z604" s="213"/>
      <c r="BP604" s="166"/>
      <c r="BQ604" s="174" t="s">
        <v>2530</v>
      </c>
      <c r="BR604" s="312"/>
    </row>
    <row r="605" spans="1:70" s="122" customFormat="1" ht="18.75" hidden="1" x14ac:dyDescent="0.25">
      <c r="A605" s="175"/>
      <c r="B605" s="176"/>
      <c r="C605" s="177" t="s">
        <v>2531</v>
      </c>
      <c r="D605" s="178"/>
      <c r="E605" s="178"/>
      <c r="F605" s="179"/>
      <c r="G605" s="307"/>
      <c r="H605" s="178"/>
      <c r="I605" s="178"/>
      <c r="J605" s="178"/>
      <c r="K605" s="178"/>
      <c r="L605" s="178"/>
      <c r="M605" s="178"/>
      <c r="N605" s="178"/>
      <c r="O605" s="180"/>
      <c r="P605" s="163"/>
      <c r="Q605" s="163"/>
      <c r="R605" s="163"/>
      <c r="S605" s="163"/>
      <c r="T605" s="163"/>
      <c r="U605" s="163"/>
      <c r="V605" s="123"/>
      <c r="W605" s="124"/>
      <c r="X605" s="125"/>
      <c r="Y605" s="126"/>
      <c r="Z605" s="213"/>
      <c r="BP605" s="166"/>
      <c r="BQ605" s="174"/>
      <c r="BR605" s="312"/>
    </row>
    <row r="606" spans="1:70" s="122" customFormat="1" ht="67.5" x14ac:dyDescent="0.25">
      <c r="A606" s="242" t="s">
        <v>2532</v>
      </c>
      <c r="B606" s="243" t="s">
        <v>2510</v>
      </c>
      <c r="C606" s="368" t="s">
        <v>2533</v>
      </c>
      <c r="D606" s="368"/>
      <c r="E606" s="368"/>
      <c r="F606" s="244" t="s">
        <v>265</v>
      </c>
      <c r="G606" s="319">
        <v>4</v>
      </c>
      <c r="H606" s="171">
        <v>22.14</v>
      </c>
      <c r="I606" s="171"/>
      <c r="J606" s="171">
        <v>22.14</v>
      </c>
      <c r="K606" s="172" t="s">
        <v>42</v>
      </c>
      <c r="L606" s="171">
        <v>758</v>
      </c>
      <c r="M606" s="171"/>
      <c r="N606" s="173"/>
      <c r="O606" s="171">
        <v>758</v>
      </c>
      <c r="P606" s="163">
        <v>1.052</v>
      </c>
      <c r="Q606" s="163">
        <v>1.0209999999999999</v>
      </c>
      <c r="R606" s="163">
        <v>1.0349999999999999</v>
      </c>
      <c r="S606" s="163">
        <v>1.0249999999999999</v>
      </c>
      <c r="T606" s="163">
        <v>1.02</v>
      </c>
      <c r="U606" s="163">
        <v>1.03</v>
      </c>
      <c r="V606" s="248">
        <f t="shared" si="31"/>
        <v>907.42825756195725</v>
      </c>
      <c r="W606" s="249">
        <v>1.2</v>
      </c>
      <c r="X606" s="250">
        <f t="shared" si="28"/>
        <v>1088.9139090743486</v>
      </c>
      <c r="Y606" s="252">
        <f t="shared" si="29"/>
        <v>272.22847726858714</v>
      </c>
      <c r="Z606" s="213"/>
      <c r="BP606" s="166"/>
      <c r="BQ606" s="174" t="s">
        <v>2533</v>
      </c>
      <c r="BR606" s="312"/>
    </row>
    <row r="607" spans="1:70" s="122" customFormat="1" ht="67.5" x14ac:dyDescent="0.25">
      <c r="A607" s="242" t="s">
        <v>2534</v>
      </c>
      <c r="B607" s="243" t="s">
        <v>2487</v>
      </c>
      <c r="C607" s="368" t="s">
        <v>2488</v>
      </c>
      <c r="D607" s="368"/>
      <c r="E607" s="368"/>
      <c r="F607" s="244" t="s">
        <v>437</v>
      </c>
      <c r="G607" s="319">
        <v>1864</v>
      </c>
      <c r="H607" s="171">
        <v>0.27</v>
      </c>
      <c r="I607" s="171"/>
      <c r="J607" s="171">
        <v>0.27</v>
      </c>
      <c r="K607" s="172" t="s">
        <v>42</v>
      </c>
      <c r="L607" s="171">
        <v>4308</v>
      </c>
      <c r="M607" s="171"/>
      <c r="N607" s="173"/>
      <c r="O607" s="171">
        <v>4308</v>
      </c>
      <c r="P607" s="163">
        <v>1.052</v>
      </c>
      <c r="Q607" s="163">
        <v>1.0209999999999999</v>
      </c>
      <c r="R607" s="163">
        <v>1.0349999999999999</v>
      </c>
      <c r="S607" s="163">
        <v>1.0249999999999999</v>
      </c>
      <c r="T607" s="163">
        <v>1.02</v>
      </c>
      <c r="U607" s="163">
        <v>1.03</v>
      </c>
      <c r="V607" s="248">
        <f t="shared" si="31"/>
        <v>5157.2571683072711</v>
      </c>
      <c r="W607" s="249">
        <v>1.2</v>
      </c>
      <c r="X607" s="250">
        <f t="shared" si="28"/>
        <v>6188.7086019687249</v>
      </c>
      <c r="Y607" s="252">
        <f t="shared" si="29"/>
        <v>3.3201226405411615</v>
      </c>
      <c r="Z607" s="213"/>
      <c r="BP607" s="166"/>
      <c r="BQ607" s="174" t="s">
        <v>2488</v>
      </c>
      <c r="BR607" s="312"/>
    </row>
    <row r="608" spans="1:70" s="122" customFormat="1" ht="67.5" x14ac:dyDescent="0.25">
      <c r="A608" s="242" t="s">
        <v>2535</v>
      </c>
      <c r="B608" s="243" t="s">
        <v>2536</v>
      </c>
      <c r="C608" s="368" t="s">
        <v>2537</v>
      </c>
      <c r="D608" s="368"/>
      <c r="E608" s="368"/>
      <c r="F608" s="244" t="s">
        <v>437</v>
      </c>
      <c r="G608" s="319">
        <v>6</v>
      </c>
      <c r="H608" s="171">
        <v>11.42</v>
      </c>
      <c r="I608" s="171"/>
      <c r="J608" s="171">
        <v>11.42</v>
      </c>
      <c r="K608" s="172" t="s">
        <v>42</v>
      </c>
      <c r="L608" s="171">
        <v>587</v>
      </c>
      <c r="M608" s="171"/>
      <c r="N608" s="173"/>
      <c r="O608" s="171">
        <v>587</v>
      </c>
      <c r="P608" s="163">
        <v>1.052</v>
      </c>
      <c r="Q608" s="163">
        <v>1.0209999999999999</v>
      </c>
      <c r="R608" s="163">
        <v>1.0349999999999999</v>
      </c>
      <c r="S608" s="163">
        <v>1.0249999999999999</v>
      </c>
      <c r="T608" s="163">
        <v>1.02</v>
      </c>
      <c r="U608" s="163">
        <v>1.03</v>
      </c>
      <c r="V608" s="248">
        <f t="shared" si="31"/>
        <v>702.71818890352085</v>
      </c>
      <c r="W608" s="249">
        <v>1.2</v>
      </c>
      <c r="X608" s="250">
        <f t="shared" ref="X608:X610" si="33">V608*W608</f>
        <v>843.26182668422496</v>
      </c>
      <c r="Y608" s="252">
        <f t="shared" ref="Y608:Y610" si="34">X608/G608</f>
        <v>140.54363778070416</v>
      </c>
      <c r="Z608" s="213"/>
      <c r="BP608" s="166"/>
      <c r="BQ608" s="174" t="s">
        <v>2537</v>
      </c>
      <c r="BR608" s="312"/>
    </row>
    <row r="609" spans="1:72" s="122" customFormat="1" ht="67.5" x14ac:dyDescent="0.25">
      <c r="A609" s="242" t="s">
        <v>2538</v>
      </c>
      <c r="B609" s="243" t="s">
        <v>2536</v>
      </c>
      <c r="C609" s="368" t="s">
        <v>2539</v>
      </c>
      <c r="D609" s="368"/>
      <c r="E609" s="368"/>
      <c r="F609" s="244" t="s">
        <v>437</v>
      </c>
      <c r="G609" s="319">
        <v>54</v>
      </c>
      <c r="H609" s="171">
        <v>16.190000000000001</v>
      </c>
      <c r="I609" s="171"/>
      <c r="J609" s="171">
        <v>16.190000000000001</v>
      </c>
      <c r="K609" s="172" t="s">
        <v>42</v>
      </c>
      <c r="L609" s="171">
        <v>7484</v>
      </c>
      <c r="M609" s="171"/>
      <c r="N609" s="173"/>
      <c r="O609" s="171">
        <v>7484</v>
      </c>
      <c r="P609" s="163">
        <v>1.052</v>
      </c>
      <c r="Q609" s="163">
        <v>1.0209999999999999</v>
      </c>
      <c r="R609" s="163">
        <v>1.0349999999999999</v>
      </c>
      <c r="S609" s="163">
        <v>1.0249999999999999</v>
      </c>
      <c r="T609" s="163">
        <v>1.02</v>
      </c>
      <c r="U609" s="163">
        <v>1.03</v>
      </c>
      <c r="V609" s="248">
        <f t="shared" si="31"/>
        <v>8959.3576247937854</v>
      </c>
      <c r="W609" s="249">
        <v>1.2</v>
      </c>
      <c r="X609" s="250">
        <f t="shared" si="33"/>
        <v>10751.229149752542</v>
      </c>
      <c r="Y609" s="252">
        <f t="shared" si="34"/>
        <v>199.09683610652857</v>
      </c>
      <c r="Z609" s="213"/>
      <c r="BP609" s="166"/>
      <c r="BQ609" s="174" t="s">
        <v>2539</v>
      </c>
      <c r="BR609" s="312"/>
    </row>
    <row r="610" spans="1:72" s="122" customFormat="1" ht="68.25" thickBot="1" x14ac:dyDescent="0.3">
      <c r="A610" s="258" t="s">
        <v>2540</v>
      </c>
      <c r="B610" s="259" t="s">
        <v>2536</v>
      </c>
      <c r="C610" s="369" t="s">
        <v>2541</v>
      </c>
      <c r="D610" s="369"/>
      <c r="E610" s="369"/>
      <c r="F610" s="260" t="s">
        <v>437</v>
      </c>
      <c r="G610" s="322">
        <v>6</v>
      </c>
      <c r="H610" s="315">
        <v>26.02</v>
      </c>
      <c r="I610" s="315"/>
      <c r="J610" s="315">
        <v>26.02</v>
      </c>
      <c r="K610" s="316" t="s">
        <v>42</v>
      </c>
      <c r="L610" s="315">
        <v>1336</v>
      </c>
      <c r="M610" s="315"/>
      <c r="N610" s="317"/>
      <c r="O610" s="315">
        <v>1336</v>
      </c>
      <c r="P610" s="290">
        <v>1.052</v>
      </c>
      <c r="Q610" s="208">
        <v>1.0209999999999999</v>
      </c>
      <c r="R610" s="208">
        <v>1.0349999999999999</v>
      </c>
      <c r="S610" s="208">
        <v>1.0249999999999999</v>
      </c>
      <c r="T610" s="208">
        <v>1.02</v>
      </c>
      <c r="U610" s="208">
        <v>1.03</v>
      </c>
      <c r="V610" s="254">
        <f t="shared" si="31"/>
        <v>1599.3722323255602</v>
      </c>
      <c r="W610" s="255">
        <v>1.2</v>
      </c>
      <c r="X610" s="256">
        <f t="shared" si="33"/>
        <v>1919.2466787906721</v>
      </c>
      <c r="Y610" s="323">
        <f t="shared" si="34"/>
        <v>319.87444646511204</v>
      </c>
      <c r="Z610" s="213"/>
      <c r="BP610" s="166"/>
      <c r="BQ610" s="174" t="s">
        <v>2541</v>
      </c>
      <c r="BR610" s="312"/>
    </row>
    <row r="611" spans="1:72" s="122" customFormat="1" ht="23.25" customHeight="1" thickTop="1" x14ac:dyDescent="0.25">
      <c r="A611" s="275"/>
      <c r="B611" s="275" t="s">
        <v>5740</v>
      </c>
      <c r="C611" s="276"/>
      <c r="D611" s="276"/>
      <c r="E611" s="276"/>
      <c r="F611" s="276"/>
      <c r="G611" s="276"/>
      <c r="H611" s="274"/>
      <c r="I611" s="274"/>
      <c r="J611" s="274"/>
      <c r="K611" s="318"/>
      <c r="L611" s="314">
        <v>189025587</v>
      </c>
      <c r="M611" s="314">
        <v>4956541</v>
      </c>
      <c r="N611" s="314" t="s">
        <v>2542</v>
      </c>
      <c r="O611" s="314">
        <v>176134692</v>
      </c>
      <c r="P611" s="213"/>
      <c r="Q611" s="213"/>
      <c r="R611" s="213"/>
      <c r="S611" s="213"/>
      <c r="T611" s="213"/>
      <c r="U611" s="213"/>
      <c r="V611" s="214">
        <f>SUM(V30:V610)</f>
        <v>218141015.83516088</v>
      </c>
      <c r="W611" s="215"/>
      <c r="X611" s="216">
        <f>SUM(X30:X610)</f>
        <v>261769219.00219315</v>
      </c>
      <c r="Y611" s="217"/>
      <c r="Z611" s="213"/>
      <c r="BS611" s="174" t="s">
        <v>938</v>
      </c>
    </row>
    <row r="612" spans="1:72" s="122" customFormat="1" ht="18" hidden="1" x14ac:dyDescent="0.25">
      <c r="A612" s="359" t="s">
        <v>940</v>
      </c>
      <c r="B612" s="360"/>
      <c r="C612" s="360"/>
      <c r="D612" s="360"/>
      <c r="E612" s="360"/>
      <c r="F612" s="360"/>
      <c r="G612" s="360"/>
      <c r="H612" s="360"/>
      <c r="I612" s="360"/>
      <c r="J612" s="360"/>
      <c r="K612" s="361"/>
      <c r="L612" s="171">
        <v>4893524</v>
      </c>
      <c r="M612" s="171"/>
      <c r="N612" s="171"/>
      <c r="O612" s="171"/>
      <c r="P612" s="213"/>
      <c r="Q612" s="213"/>
      <c r="R612" s="213"/>
      <c r="S612" s="213"/>
      <c r="T612" s="213"/>
      <c r="U612" s="213"/>
      <c r="V612" s="214">
        <f>L681+L682</f>
        <v>218141015.83516091</v>
      </c>
      <c r="W612" s="215"/>
      <c r="X612" s="216">
        <f>V612*1.2</f>
        <v>261769219.00219309</v>
      </c>
      <c r="Y612" s="217"/>
      <c r="Z612" s="213"/>
      <c r="BS612" s="174" t="s">
        <v>940</v>
      </c>
    </row>
    <row r="613" spans="1:72" s="122" customFormat="1" ht="18" hidden="1" x14ac:dyDescent="0.25">
      <c r="A613" s="365" t="s">
        <v>941</v>
      </c>
      <c r="B613" s="366"/>
      <c r="C613" s="366"/>
      <c r="D613" s="366"/>
      <c r="E613" s="366"/>
      <c r="F613" s="366"/>
      <c r="G613" s="366"/>
      <c r="H613" s="366"/>
      <c r="I613" s="366"/>
      <c r="J613" s="366"/>
      <c r="K613" s="367"/>
      <c r="L613" s="218"/>
      <c r="M613" s="218"/>
      <c r="N613" s="218"/>
      <c r="O613" s="218"/>
      <c r="P613" s="213"/>
      <c r="Q613" s="213"/>
      <c r="R613" s="213"/>
      <c r="S613" s="213"/>
      <c r="T613" s="213"/>
      <c r="U613" s="213"/>
      <c r="V613" s="214"/>
      <c r="W613" s="215"/>
      <c r="X613" s="216"/>
      <c r="Y613" s="217"/>
      <c r="Z613" s="213"/>
      <c r="BS613" s="174"/>
      <c r="BT613" s="128" t="s">
        <v>941</v>
      </c>
    </row>
    <row r="614" spans="1:72" s="122" customFormat="1" ht="18" hidden="1" x14ac:dyDescent="0.25">
      <c r="A614" s="365" t="s">
        <v>2543</v>
      </c>
      <c r="B614" s="366"/>
      <c r="C614" s="366"/>
      <c r="D614" s="366"/>
      <c r="E614" s="366"/>
      <c r="F614" s="366"/>
      <c r="G614" s="366"/>
      <c r="H614" s="366"/>
      <c r="I614" s="366"/>
      <c r="J614" s="366"/>
      <c r="K614" s="367"/>
      <c r="L614" s="218">
        <v>468297</v>
      </c>
      <c r="M614" s="218"/>
      <c r="N614" s="218"/>
      <c r="O614" s="218"/>
      <c r="P614" s="213"/>
      <c r="Q614" s="213"/>
      <c r="R614" s="213"/>
      <c r="S614" s="213"/>
      <c r="T614" s="213"/>
      <c r="U614" s="213"/>
      <c r="V614" s="214"/>
      <c r="W614" s="215"/>
      <c r="X614" s="216"/>
      <c r="Y614" s="217"/>
      <c r="Z614" s="213"/>
      <c r="BS614" s="174"/>
      <c r="BT614" s="128" t="s">
        <v>2543</v>
      </c>
    </row>
    <row r="615" spans="1:72" s="122" customFormat="1" ht="18" hidden="1" x14ac:dyDescent="0.25">
      <c r="A615" s="365" t="s">
        <v>2544</v>
      </c>
      <c r="B615" s="366"/>
      <c r="C615" s="366"/>
      <c r="D615" s="366"/>
      <c r="E615" s="366"/>
      <c r="F615" s="366"/>
      <c r="G615" s="366"/>
      <c r="H615" s="366"/>
      <c r="I615" s="366"/>
      <c r="J615" s="366"/>
      <c r="K615" s="367"/>
      <c r="L615" s="218">
        <v>328541</v>
      </c>
      <c r="M615" s="218"/>
      <c r="N615" s="218"/>
      <c r="O615" s="218"/>
      <c r="P615" s="213"/>
      <c r="Q615" s="213"/>
      <c r="R615" s="213"/>
      <c r="S615" s="213"/>
      <c r="T615" s="213"/>
      <c r="U615" s="213"/>
      <c r="V615" s="214"/>
      <c r="W615" s="215"/>
      <c r="X615" s="216"/>
      <c r="Y615" s="217"/>
      <c r="Z615" s="213"/>
      <c r="BS615" s="174"/>
      <c r="BT615" s="128" t="s">
        <v>2544</v>
      </c>
    </row>
    <row r="616" spans="1:72" s="122" customFormat="1" ht="18" hidden="1" x14ac:dyDescent="0.25">
      <c r="A616" s="365" t="s">
        <v>2545</v>
      </c>
      <c r="B616" s="366"/>
      <c r="C616" s="366"/>
      <c r="D616" s="366"/>
      <c r="E616" s="366"/>
      <c r="F616" s="366"/>
      <c r="G616" s="366"/>
      <c r="H616" s="366"/>
      <c r="I616" s="366"/>
      <c r="J616" s="366"/>
      <c r="K616" s="367"/>
      <c r="L616" s="218">
        <v>30249</v>
      </c>
      <c r="M616" s="218"/>
      <c r="N616" s="218"/>
      <c r="O616" s="218"/>
      <c r="P616" s="213"/>
      <c r="Q616" s="213"/>
      <c r="R616" s="213"/>
      <c r="S616" s="213"/>
      <c r="T616" s="213"/>
      <c r="U616" s="213"/>
      <c r="V616" s="214"/>
      <c r="W616" s="215"/>
      <c r="X616" s="216"/>
      <c r="Y616" s="217"/>
      <c r="Z616" s="213"/>
      <c r="BS616" s="174"/>
      <c r="BT616" s="128" t="s">
        <v>2545</v>
      </c>
    </row>
    <row r="617" spans="1:72" s="122" customFormat="1" ht="23.25" hidden="1" x14ac:dyDescent="0.25">
      <c r="A617" s="365" t="s">
        <v>2546</v>
      </c>
      <c r="B617" s="366"/>
      <c r="C617" s="366"/>
      <c r="D617" s="366"/>
      <c r="E617" s="366"/>
      <c r="F617" s="366"/>
      <c r="G617" s="366"/>
      <c r="H617" s="366"/>
      <c r="I617" s="366"/>
      <c r="J617" s="366"/>
      <c r="K617" s="367"/>
      <c r="L617" s="218">
        <v>4066437</v>
      </c>
      <c r="M617" s="218"/>
      <c r="N617" s="218"/>
      <c r="O617" s="218"/>
      <c r="P617" s="213"/>
      <c r="Q617" s="213"/>
      <c r="R617" s="213"/>
      <c r="S617" s="213"/>
      <c r="T617" s="213"/>
      <c r="U617" s="213"/>
      <c r="V617" s="214"/>
      <c r="W617" s="215"/>
      <c r="X617" s="216"/>
      <c r="Y617" s="217"/>
      <c r="Z617" s="213"/>
      <c r="BS617" s="174"/>
      <c r="BT617" s="128" t="s">
        <v>2546</v>
      </c>
    </row>
    <row r="618" spans="1:72" s="122" customFormat="1" ht="18" hidden="1" x14ac:dyDescent="0.25">
      <c r="A618" s="359" t="s">
        <v>945</v>
      </c>
      <c r="B618" s="360"/>
      <c r="C618" s="360"/>
      <c r="D618" s="360"/>
      <c r="E618" s="360"/>
      <c r="F618" s="360"/>
      <c r="G618" s="360"/>
      <c r="H618" s="360"/>
      <c r="I618" s="360"/>
      <c r="J618" s="360"/>
      <c r="K618" s="361"/>
      <c r="L618" s="171">
        <v>2533336</v>
      </c>
      <c r="M618" s="171"/>
      <c r="N618" s="171"/>
      <c r="O618" s="171"/>
      <c r="P618" s="213"/>
      <c r="Q618" s="213"/>
      <c r="R618" s="213"/>
      <c r="S618" s="213"/>
      <c r="T618" s="213"/>
      <c r="U618" s="213"/>
      <c r="V618" s="214"/>
      <c r="W618" s="215"/>
      <c r="X618" s="216"/>
      <c r="Y618" s="217"/>
      <c r="Z618" s="213"/>
      <c r="BS618" s="174" t="s">
        <v>945</v>
      </c>
    </row>
    <row r="619" spans="1:72" s="122" customFormat="1" ht="18" hidden="1" x14ac:dyDescent="0.25">
      <c r="A619" s="365" t="s">
        <v>941</v>
      </c>
      <c r="B619" s="366"/>
      <c r="C619" s="366"/>
      <c r="D619" s="366"/>
      <c r="E619" s="366"/>
      <c r="F619" s="366"/>
      <c r="G619" s="366"/>
      <c r="H619" s="366"/>
      <c r="I619" s="366"/>
      <c r="J619" s="366"/>
      <c r="K619" s="367"/>
      <c r="L619" s="218"/>
      <c r="M619" s="218"/>
      <c r="N619" s="218"/>
      <c r="O619" s="218"/>
      <c r="P619" s="213"/>
      <c r="Q619" s="213"/>
      <c r="R619" s="213"/>
      <c r="S619" s="213"/>
      <c r="T619" s="213"/>
      <c r="U619" s="213"/>
      <c r="V619" s="214"/>
      <c r="W619" s="215"/>
      <c r="X619" s="216"/>
      <c r="Y619" s="217"/>
      <c r="Z619" s="213"/>
      <c r="BS619" s="174"/>
      <c r="BT619" s="128" t="s">
        <v>941</v>
      </c>
    </row>
    <row r="620" spans="1:72" s="122" customFormat="1" ht="18" hidden="1" x14ac:dyDescent="0.25">
      <c r="A620" s="365" t="s">
        <v>2547</v>
      </c>
      <c r="B620" s="366"/>
      <c r="C620" s="366"/>
      <c r="D620" s="366"/>
      <c r="E620" s="366"/>
      <c r="F620" s="366"/>
      <c r="G620" s="366"/>
      <c r="H620" s="366"/>
      <c r="I620" s="366"/>
      <c r="J620" s="366"/>
      <c r="K620" s="367"/>
      <c r="L620" s="218">
        <v>210470</v>
      </c>
      <c r="M620" s="218"/>
      <c r="N620" s="218"/>
      <c r="O620" s="218"/>
      <c r="P620" s="213"/>
      <c r="Q620" s="213"/>
      <c r="R620" s="213"/>
      <c r="S620" s="213"/>
      <c r="T620" s="213"/>
      <c r="U620" s="213"/>
      <c r="V620" s="214"/>
      <c r="W620" s="215"/>
      <c r="X620" s="216"/>
      <c r="Y620" s="217"/>
      <c r="Z620" s="213"/>
      <c r="BS620" s="174"/>
      <c r="BT620" s="128" t="s">
        <v>2547</v>
      </c>
    </row>
    <row r="621" spans="1:72" s="122" customFormat="1" ht="18" hidden="1" x14ac:dyDescent="0.25">
      <c r="A621" s="365" t="s">
        <v>2548</v>
      </c>
      <c r="B621" s="366"/>
      <c r="C621" s="366"/>
      <c r="D621" s="366"/>
      <c r="E621" s="366"/>
      <c r="F621" s="366"/>
      <c r="G621" s="366"/>
      <c r="H621" s="366"/>
      <c r="I621" s="366"/>
      <c r="J621" s="366"/>
      <c r="K621" s="367"/>
      <c r="L621" s="218">
        <v>167921</v>
      </c>
      <c r="M621" s="218"/>
      <c r="N621" s="218"/>
      <c r="O621" s="218"/>
      <c r="P621" s="213"/>
      <c r="Q621" s="213"/>
      <c r="R621" s="213"/>
      <c r="S621" s="213"/>
      <c r="T621" s="213"/>
      <c r="U621" s="213"/>
      <c r="V621" s="214"/>
      <c r="W621" s="215"/>
      <c r="X621" s="216"/>
      <c r="Y621" s="217"/>
      <c r="Z621" s="213"/>
      <c r="BS621" s="174"/>
      <c r="BT621" s="128" t="s">
        <v>2548</v>
      </c>
    </row>
    <row r="622" spans="1:72" s="122" customFormat="1" ht="23.25" hidden="1" x14ac:dyDescent="0.25">
      <c r="A622" s="365" t="s">
        <v>2549</v>
      </c>
      <c r="B622" s="366"/>
      <c r="C622" s="366"/>
      <c r="D622" s="366"/>
      <c r="E622" s="366"/>
      <c r="F622" s="366"/>
      <c r="G622" s="366"/>
      <c r="H622" s="366"/>
      <c r="I622" s="366"/>
      <c r="J622" s="366"/>
      <c r="K622" s="367"/>
      <c r="L622" s="218">
        <v>2137432</v>
      </c>
      <c r="M622" s="218"/>
      <c r="N622" s="218"/>
      <c r="O622" s="218"/>
      <c r="P622" s="213"/>
      <c r="Q622" s="213"/>
      <c r="R622" s="213"/>
      <c r="S622" s="213"/>
      <c r="T622" s="213"/>
      <c r="U622" s="213"/>
      <c r="V622" s="214"/>
      <c r="W622" s="215"/>
      <c r="X622" s="216"/>
      <c r="Y622" s="217"/>
      <c r="Z622" s="213"/>
      <c r="BS622" s="174"/>
      <c r="BT622" s="128" t="s">
        <v>2549</v>
      </c>
    </row>
    <row r="623" spans="1:72" s="122" customFormat="1" ht="18" hidden="1" x14ac:dyDescent="0.25">
      <c r="A623" s="365" t="s">
        <v>2550</v>
      </c>
      <c r="B623" s="366"/>
      <c r="C623" s="366"/>
      <c r="D623" s="366"/>
      <c r="E623" s="366"/>
      <c r="F623" s="366"/>
      <c r="G623" s="366"/>
      <c r="H623" s="366"/>
      <c r="I623" s="366"/>
      <c r="J623" s="366"/>
      <c r="K623" s="367"/>
      <c r="L623" s="218">
        <v>16876</v>
      </c>
      <c r="M623" s="218"/>
      <c r="N623" s="218"/>
      <c r="O623" s="218"/>
      <c r="P623" s="213"/>
      <c r="Q623" s="213"/>
      <c r="R623" s="213"/>
      <c r="S623" s="213"/>
      <c r="T623" s="213"/>
      <c r="U623" s="213"/>
      <c r="V623" s="214"/>
      <c r="W623" s="215"/>
      <c r="X623" s="216"/>
      <c r="Y623" s="217"/>
      <c r="Z623" s="213"/>
      <c r="BS623" s="174"/>
      <c r="BT623" s="128" t="s">
        <v>2550</v>
      </c>
    </row>
    <row r="624" spans="1:72" s="122" customFormat="1" ht="18" hidden="1" x14ac:dyDescent="0.25">
      <c r="A624" s="365" t="s">
        <v>2551</v>
      </c>
      <c r="B624" s="366"/>
      <c r="C624" s="366"/>
      <c r="D624" s="366"/>
      <c r="E624" s="366"/>
      <c r="F624" s="366"/>
      <c r="G624" s="366"/>
      <c r="H624" s="366"/>
      <c r="I624" s="366"/>
      <c r="J624" s="366"/>
      <c r="K624" s="367"/>
      <c r="L624" s="218">
        <v>637</v>
      </c>
      <c r="M624" s="218"/>
      <c r="N624" s="218"/>
      <c r="O624" s="218"/>
      <c r="P624" s="213"/>
      <c r="Q624" s="213"/>
      <c r="R624" s="213"/>
      <c r="S624" s="213"/>
      <c r="T624" s="213"/>
      <c r="U624" s="213"/>
      <c r="V624" s="214"/>
      <c r="W624" s="215"/>
      <c r="X624" s="216"/>
      <c r="Y624" s="217"/>
      <c r="Z624" s="213"/>
      <c r="BS624" s="174"/>
      <c r="BT624" s="128" t="s">
        <v>2551</v>
      </c>
    </row>
    <row r="625" spans="1:72" s="122" customFormat="1" ht="18" hidden="1" x14ac:dyDescent="0.25">
      <c r="A625" s="359" t="s">
        <v>951</v>
      </c>
      <c r="B625" s="360"/>
      <c r="C625" s="360"/>
      <c r="D625" s="360"/>
      <c r="E625" s="360"/>
      <c r="F625" s="360"/>
      <c r="G625" s="360"/>
      <c r="H625" s="360"/>
      <c r="I625" s="360"/>
      <c r="J625" s="360"/>
      <c r="K625" s="361"/>
      <c r="L625" s="171"/>
      <c r="M625" s="171"/>
      <c r="N625" s="171"/>
      <c r="O625" s="171"/>
      <c r="P625" s="213"/>
      <c r="Q625" s="213"/>
      <c r="R625" s="213"/>
      <c r="S625" s="213"/>
      <c r="T625" s="213"/>
      <c r="U625" s="213"/>
      <c r="V625" s="214"/>
      <c r="W625" s="215"/>
      <c r="X625" s="216"/>
      <c r="Y625" s="217"/>
      <c r="Z625" s="213"/>
      <c r="BS625" s="174" t="s">
        <v>951</v>
      </c>
    </row>
    <row r="626" spans="1:72" s="122" customFormat="1" ht="18" hidden="1" x14ac:dyDescent="0.25">
      <c r="A626" s="365" t="s">
        <v>952</v>
      </c>
      <c r="B626" s="366"/>
      <c r="C626" s="366"/>
      <c r="D626" s="366"/>
      <c r="E626" s="366"/>
      <c r="F626" s="366"/>
      <c r="G626" s="366"/>
      <c r="H626" s="366"/>
      <c r="I626" s="366"/>
      <c r="J626" s="366"/>
      <c r="K626" s="367"/>
      <c r="L626" s="218"/>
      <c r="M626" s="218"/>
      <c r="N626" s="218"/>
      <c r="O626" s="218"/>
      <c r="P626" s="213"/>
      <c r="Q626" s="213"/>
      <c r="R626" s="213"/>
      <c r="S626" s="213"/>
      <c r="T626" s="213"/>
      <c r="U626" s="213"/>
      <c r="V626" s="214"/>
      <c r="W626" s="215"/>
      <c r="X626" s="216"/>
      <c r="Y626" s="217"/>
      <c r="Z626" s="213"/>
      <c r="BS626" s="174"/>
      <c r="BT626" s="128" t="s">
        <v>952</v>
      </c>
    </row>
    <row r="627" spans="1:72" s="122" customFormat="1" ht="18" hidden="1" x14ac:dyDescent="0.25">
      <c r="A627" s="365" t="s">
        <v>2007</v>
      </c>
      <c r="B627" s="366"/>
      <c r="C627" s="366"/>
      <c r="D627" s="366"/>
      <c r="E627" s="366"/>
      <c r="F627" s="366"/>
      <c r="G627" s="366"/>
      <c r="H627" s="366"/>
      <c r="I627" s="366"/>
      <c r="J627" s="366"/>
      <c r="K627" s="367"/>
      <c r="L627" s="218"/>
      <c r="M627" s="218"/>
      <c r="N627" s="218"/>
      <c r="O627" s="218"/>
      <c r="P627" s="213"/>
      <c r="Q627" s="213"/>
      <c r="R627" s="213"/>
      <c r="S627" s="213"/>
      <c r="T627" s="213"/>
      <c r="U627" s="213"/>
      <c r="V627" s="214"/>
      <c r="W627" s="215"/>
      <c r="X627" s="216"/>
      <c r="Y627" s="217"/>
      <c r="Z627" s="213"/>
      <c r="BS627" s="174"/>
      <c r="BT627" s="128" t="s">
        <v>2007</v>
      </c>
    </row>
    <row r="628" spans="1:72" s="122" customFormat="1" ht="23.25" hidden="1" x14ac:dyDescent="0.25">
      <c r="A628" s="365" t="s">
        <v>2552</v>
      </c>
      <c r="B628" s="366"/>
      <c r="C628" s="366"/>
      <c r="D628" s="366"/>
      <c r="E628" s="366"/>
      <c r="F628" s="366"/>
      <c r="G628" s="366"/>
      <c r="H628" s="366"/>
      <c r="I628" s="366"/>
      <c r="J628" s="366"/>
      <c r="K628" s="367"/>
      <c r="L628" s="218">
        <v>147010756</v>
      </c>
      <c r="M628" s="218"/>
      <c r="N628" s="218"/>
      <c r="O628" s="218">
        <v>147010756</v>
      </c>
      <c r="P628" s="213"/>
      <c r="Q628" s="213"/>
      <c r="R628" s="213"/>
      <c r="S628" s="213"/>
      <c r="T628" s="213"/>
      <c r="U628" s="213"/>
      <c r="V628" s="214"/>
      <c r="W628" s="215"/>
      <c r="X628" s="216"/>
      <c r="Y628" s="217"/>
      <c r="Z628" s="213"/>
      <c r="BS628" s="174"/>
      <c r="BT628" s="128" t="s">
        <v>2552</v>
      </c>
    </row>
    <row r="629" spans="1:72" s="122" customFormat="1" ht="18" hidden="1" x14ac:dyDescent="0.25">
      <c r="A629" s="365" t="s">
        <v>953</v>
      </c>
      <c r="B629" s="366"/>
      <c r="C629" s="366"/>
      <c r="D629" s="366"/>
      <c r="E629" s="366"/>
      <c r="F629" s="366"/>
      <c r="G629" s="366"/>
      <c r="H629" s="366"/>
      <c r="I629" s="366"/>
      <c r="J629" s="366"/>
      <c r="K629" s="367"/>
      <c r="L629" s="218"/>
      <c r="M629" s="218"/>
      <c r="N629" s="218"/>
      <c r="O629" s="218"/>
      <c r="P629" s="213"/>
      <c r="Q629" s="213"/>
      <c r="R629" s="213"/>
      <c r="S629" s="213"/>
      <c r="T629" s="213"/>
      <c r="U629" s="213"/>
      <c r="V629" s="214"/>
      <c r="W629" s="215"/>
      <c r="X629" s="216"/>
      <c r="Y629" s="217"/>
      <c r="Z629" s="213"/>
      <c r="BS629" s="174"/>
      <c r="BT629" s="128" t="s">
        <v>953</v>
      </c>
    </row>
    <row r="630" spans="1:72" s="122" customFormat="1" ht="18" hidden="1" x14ac:dyDescent="0.25">
      <c r="A630" s="365" t="s">
        <v>2553</v>
      </c>
      <c r="B630" s="366"/>
      <c r="C630" s="366"/>
      <c r="D630" s="366"/>
      <c r="E630" s="366"/>
      <c r="F630" s="366"/>
      <c r="G630" s="366"/>
      <c r="H630" s="366"/>
      <c r="I630" s="366"/>
      <c r="J630" s="366"/>
      <c r="K630" s="367"/>
      <c r="L630" s="218">
        <v>1401</v>
      </c>
      <c r="M630" s="218">
        <v>1159</v>
      </c>
      <c r="N630" s="218">
        <v>242</v>
      </c>
      <c r="O630" s="218"/>
      <c r="P630" s="213"/>
      <c r="Q630" s="213"/>
      <c r="R630" s="213"/>
      <c r="S630" s="213"/>
      <c r="T630" s="213"/>
      <c r="U630" s="213"/>
      <c r="V630" s="214"/>
      <c r="W630" s="215"/>
      <c r="X630" s="216"/>
      <c r="Y630" s="217"/>
      <c r="Z630" s="213"/>
      <c r="BS630" s="174"/>
      <c r="BT630" s="128" t="s">
        <v>2553</v>
      </c>
    </row>
    <row r="631" spans="1:72" s="122" customFormat="1" ht="18" hidden="1" x14ac:dyDescent="0.25">
      <c r="A631" s="365" t="s">
        <v>2554</v>
      </c>
      <c r="B631" s="366"/>
      <c r="C631" s="366"/>
      <c r="D631" s="366"/>
      <c r="E631" s="366"/>
      <c r="F631" s="366"/>
      <c r="G631" s="366"/>
      <c r="H631" s="366"/>
      <c r="I631" s="366"/>
      <c r="J631" s="366"/>
      <c r="K631" s="367"/>
      <c r="L631" s="218">
        <v>1124</v>
      </c>
      <c r="M631" s="218"/>
      <c r="N631" s="218"/>
      <c r="O631" s="218"/>
      <c r="P631" s="213"/>
      <c r="Q631" s="213"/>
      <c r="R631" s="213"/>
      <c r="S631" s="213"/>
      <c r="T631" s="213"/>
      <c r="U631" s="213"/>
      <c r="V631" s="214"/>
      <c r="W631" s="215"/>
      <c r="X631" s="216"/>
      <c r="Y631" s="217"/>
      <c r="Z631" s="213"/>
      <c r="BS631" s="174"/>
      <c r="BT631" s="128" t="s">
        <v>2554</v>
      </c>
    </row>
    <row r="632" spans="1:72" s="122" customFormat="1" ht="18" hidden="1" x14ac:dyDescent="0.25">
      <c r="A632" s="365" t="s">
        <v>2555</v>
      </c>
      <c r="B632" s="366"/>
      <c r="C632" s="366"/>
      <c r="D632" s="366"/>
      <c r="E632" s="366"/>
      <c r="F632" s="366"/>
      <c r="G632" s="366"/>
      <c r="H632" s="366"/>
      <c r="I632" s="366"/>
      <c r="J632" s="366"/>
      <c r="K632" s="367"/>
      <c r="L632" s="218">
        <v>637</v>
      </c>
      <c r="M632" s="218"/>
      <c r="N632" s="218"/>
      <c r="O632" s="218"/>
      <c r="P632" s="213"/>
      <c r="Q632" s="213"/>
      <c r="R632" s="213"/>
      <c r="S632" s="213"/>
      <c r="T632" s="213"/>
      <c r="U632" s="213"/>
      <c r="V632" s="214"/>
      <c r="W632" s="215"/>
      <c r="X632" s="216"/>
      <c r="Y632" s="217"/>
      <c r="Z632" s="213"/>
      <c r="BS632" s="174"/>
      <c r="BT632" s="128" t="s">
        <v>2555</v>
      </c>
    </row>
    <row r="633" spans="1:72" s="122" customFormat="1" ht="18" hidden="1" x14ac:dyDescent="0.25">
      <c r="A633" s="365" t="s">
        <v>957</v>
      </c>
      <c r="B633" s="366"/>
      <c r="C633" s="366"/>
      <c r="D633" s="366"/>
      <c r="E633" s="366"/>
      <c r="F633" s="366"/>
      <c r="G633" s="366"/>
      <c r="H633" s="366"/>
      <c r="I633" s="366"/>
      <c r="J633" s="366"/>
      <c r="K633" s="367"/>
      <c r="L633" s="218">
        <v>3162</v>
      </c>
      <c r="M633" s="218"/>
      <c r="N633" s="218"/>
      <c r="O633" s="218"/>
      <c r="P633" s="213"/>
      <c r="Q633" s="213"/>
      <c r="R633" s="213"/>
      <c r="S633" s="213"/>
      <c r="T633" s="213"/>
      <c r="U633" s="213"/>
      <c r="V633" s="214"/>
      <c r="W633" s="215"/>
      <c r="X633" s="216"/>
      <c r="Y633" s="217"/>
      <c r="Z633" s="213"/>
      <c r="BS633" s="174"/>
      <c r="BT633" s="128" t="s">
        <v>957</v>
      </c>
    </row>
    <row r="634" spans="1:72" s="122" customFormat="1" ht="18" hidden="1" x14ac:dyDescent="0.25">
      <c r="A634" s="365" t="s">
        <v>2012</v>
      </c>
      <c r="B634" s="366"/>
      <c r="C634" s="366"/>
      <c r="D634" s="366"/>
      <c r="E634" s="366"/>
      <c r="F634" s="366"/>
      <c r="G634" s="366"/>
      <c r="H634" s="366"/>
      <c r="I634" s="366"/>
      <c r="J634" s="366"/>
      <c r="K634" s="367"/>
      <c r="L634" s="218"/>
      <c r="M634" s="218"/>
      <c r="N634" s="218"/>
      <c r="O634" s="218"/>
      <c r="P634" s="213"/>
      <c r="Q634" s="213"/>
      <c r="R634" s="213"/>
      <c r="S634" s="213"/>
      <c r="T634" s="213"/>
      <c r="U634" s="213"/>
      <c r="V634" s="214"/>
      <c r="W634" s="215"/>
      <c r="X634" s="216"/>
      <c r="Y634" s="217"/>
      <c r="Z634" s="213"/>
      <c r="BS634" s="174"/>
      <c r="BT634" s="128" t="s">
        <v>2012</v>
      </c>
    </row>
    <row r="635" spans="1:72" s="122" customFormat="1" ht="18" hidden="1" x14ac:dyDescent="0.25">
      <c r="A635" s="365" t="s">
        <v>2556</v>
      </c>
      <c r="B635" s="366"/>
      <c r="C635" s="366"/>
      <c r="D635" s="366"/>
      <c r="E635" s="366"/>
      <c r="F635" s="366"/>
      <c r="G635" s="366"/>
      <c r="H635" s="366"/>
      <c r="I635" s="366"/>
      <c r="J635" s="366"/>
      <c r="K635" s="367"/>
      <c r="L635" s="218">
        <v>797083</v>
      </c>
      <c r="M635" s="218">
        <v>526176</v>
      </c>
      <c r="N635" s="218"/>
      <c r="O635" s="218">
        <v>270907</v>
      </c>
      <c r="P635" s="213"/>
      <c r="Q635" s="213"/>
      <c r="R635" s="213"/>
      <c r="S635" s="213"/>
      <c r="T635" s="213"/>
      <c r="U635" s="213"/>
      <c r="V635" s="214"/>
      <c r="W635" s="215"/>
      <c r="X635" s="216"/>
      <c r="Y635" s="217"/>
      <c r="Z635" s="213"/>
      <c r="BS635" s="174"/>
      <c r="BT635" s="128" t="s">
        <v>2556</v>
      </c>
    </row>
    <row r="636" spans="1:72" s="122" customFormat="1" ht="18" hidden="1" x14ac:dyDescent="0.25">
      <c r="A636" s="365" t="s">
        <v>2557</v>
      </c>
      <c r="B636" s="366"/>
      <c r="C636" s="366"/>
      <c r="D636" s="366"/>
      <c r="E636" s="366"/>
      <c r="F636" s="366"/>
      <c r="G636" s="366"/>
      <c r="H636" s="366"/>
      <c r="I636" s="366"/>
      <c r="J636" s="366"/>
      <c r="K636" s="367"/>
      <c r="L636" s="218">
        <v>468297</v>
      </c>
      <c r="M636" s="218"/>
      <c r="N636" s="218"/>
      <c r="O636" s="218"/>
      <c r="P636" s="213"/>
      <c r="Q636" s="213"/>
      <c r="R636" s="213"/>
      <c r="S636" s="213"/>
      <c r="T636" s="213"/>
      <c r="U636" s="213"/>
      <c r="V636" s="214"/>
      <c r="W636" s="215"/>
      <c r="X636" s="216"/>
      <c r="Y636" s="217"/>
      <c r="Z636" s="213"/>
      <c r="BS636" s="174"/>
      <c r="BT636" s="128" t="s">
        <v>2557</v>
      </c>
    </row>
    <row r="637" spans="1:72" s="122" customFormat="1" ht="18" hidden="1" x14ac:dyDescent="0.25">
      <c r="A637" s="365" t="s">
        <v>2558</v>
      </c>
      <c r="B637" s="366"/>
      <c r="C637" s="366"/>
      <c r="D637" s="366"/>
      <c r="E637" s="366"/>
      <c r="F637" s="366"/>
      <c r="G637" s="366"/>
      <c r="H637" s="366"/>
      <c r="I637" s="366"/>
      <c r="J637" s="366"/>
      <c r="K637" s="367"/>
      <c r="L637" s="218">
        <v>210470</v>
      </c>
      <c r="M637" s="218"/>
      <c r="N637" s="218"/>
      <c r="O637" s="218"/>
      <c r="P637" s="213"/>
      <c r="Q637" s="213"/>
      <c r="R637" s="213"/>
      <c r="S637" s="213"/>
      <c r="T637" s="213"/>
      <c r="U637" s="213"/>
      <c r="V637" s="214"/>
      <c r="W637" s="215"/>
      <c r="X637" s="216"/>
      <c r="Y637" s="217"/>
      <c r="Z637" s="213"/>
      <c r="BS637" s="174"/>
      <c r="BT637" s="128" t="s">
        <v>2558</v>
      </c>
    </row>
    <row r="638" spans="1:72" s="122" customFormat="1" ht="18" hidden="1" x14ac:dyDescent="0.25">
      <c r="A638" s="365" t="s">
        <v>957</v>
      </c>
      <c r="B638" s="366"/>
      <c r="C638" s="366"/>
      <c r="D638" s="366"/>
      <c r="E638" s="366"/>
      <c r="F638" s="366"/>
      <c r="G638" s="366"/>
      <c r="H638" s="366"/>
      <c r="I638" s="366"/>
      <c r="J638" s="366"/>
      <c r="K638" s="367"/>
      <c r="L638" s="218">
        <v>1475850</v>
      </c>
      <c r="M638" s="218"/>
      <c r="N638" s="218"/>
      <c r="O638" s="218"/>
      <c r="P638" s="213"/>
      <c r="Q638" s="213"/>
      <c r="R638" s="213"/>
      <c r="S638" s="213"/>
      <c r="T638" s="213"/>
      <c r="U638" s="213"/>
      <c r="V638" s="214"/>
      <c r="W638" s="215"/>
      <c r="X638" s="216"/>
      <c r="Y638" s="217"/>
      <c r="Z638" s="213"/>
      <c r="BS638" s="174"/>
      <c r="BT638" s="128" t="s">
        <v>957</v>
      </c>
    </row>
    <row r="639" spans="1:72" s="122" customFormat="1" ht="18" hidden="1" x14ac:dyDescent="0.25">
      <c r="A639" s="365" t="s">
        <v>958</v>
      </c>
      <c r="B639" s="366"/>
      <c r="C639" s="366"/>
      <c r="D639" s="366"/>
      <c r="E639" s="366"/>
      <c r="F639" s="366"/>
      <c r="G639" s="366"/>
      <c r="H639" s="366"/>
      <c r="I639" s="366"/>
      <c r="J639" s="366"/>
      <c r="K639" s="367"/>
      <c r="L639" s="218">
        <v>148489768</v>
      </c>
      <c r="M639" s="218"/>
      <c r="N639" s="218"/>
      <c r="O639" s="218"/>
      <c r="P639" s="213"/>
      <c r="Q639" s="213"/>
      <c r="R639" s="213"/>
      <c r="S639" s="213"/>
      <c r="T639" s="213"/>
      <c r="U639" s="213"/>
      <c r="V639" s="214"/>
      <c r="W639" s="215"/>
      <c r="X639" s="216"/>
      <c r="Y639" s="217"/>
      <c r="Z639" s="213"/>
      <c r="BS639" s="174"/>
      <c r="BT639" s="128" t="s">
        <v>958</v>
      </c>
    </row>
    <row r="640" spans="1:72" s="122" customFormat="1" ht="18" hidden="1" x14ac:dyDescent="0.25">
      <c r="A640" s="365" t="s">
        <v>959</v>
      </c>
      <c r="B640" s="366"/>
      <c r="C640" s="366"/>
      <c r="D640" s="366"/>
      <c r="E640" s="366"/>
      <c r="F640" s="366"/>
      <c r="G640" s="366"/>
      <c r="H640" s="366"/>
      <c r="I640" s="366"/>
      <c r="J640" s="366"/>
      <c r="K640" s="367"/>
      <c r="L640" s="218"/>
      <c r="M640" s="218"/>
      <c r="N640" s="218"/>
      <c r="O640" s="218"/>
      <c r="P640" s="213"/>
      <c r="Q640" s="213"/>
      <c r="R640" s="213"/>
      <c r="S640" s="213"/>
      <c r="T640" s="213"/>
      <c r="U640" s="213"/>
      <c r="V640" s="214"/>
      <c r="W640" s="215"/>
      <c r="X640" s="216"/>
      <c r="Y640" s="217"/>
      <c r="Z640" s="213"/>
      <c r="BS640" s="174"/>
      <c r="BT640" s="128" t="s">
        <v>959</v>
      </c>
    </row>
    <row r="641" spans="1:72" s="122" customFormat="1" ht="18" hidden="1" x14ac:dyDescent="0.25">
      <c r="A641" s="365" t="s">
        <v>960</v>
      </c>
      <c r="B641" s="366"/>
      <c r="C641" s="366"/>
      <c r="D641" s="366"/>
      <c r="E641" s="366"/>
      <c r="F641" s="366"/>
      <c r="G641" s="366"/>
      <c r="H641" s="366"/>
      <c r="I641" s="366"/>
      <c r="J641" s="366"/>
      <c r="K641" s="367"/>
      <c r="L641" s="218"/>
      <c r="M641" s="218"/>
      <c r="N641" s="218"/>
      <c r="O641" s="218"/>
      <c r="P641" s="213"/>
      <c r="Q641" s="213"/>
      <c r="R641" s="213"/>
      <c r="S641" s="213"/>
      <c r="T641" s="213"/>
      <c r="U641" s="213"/>
      <c r="V641" s="214"/>
      <c r="W641" s="215"/>
      <c r="X641" s="216"/>
      <c r="Y641" s="217"/>
      <c r="Z641" s="213"/>
      <c r="BS641" s="174"/>
      <c r="BT641" s="128" t="s">
        <v>960</v>
      </c>
    </row>
    <row r="642" spans="1:72" s="122" customFormat="1" ht="23.25" hidden="1" x14ac:dyDescent="0.25">
      <c r="A642" s="365" t="s">
        <v>2559</v>
      </c>
      <c r="B642" s="366"/>
      <c r="C642" s="366"/>
      <c r="D642" s="366"/>
      <c r="E642" s="366"/>
      <c r="F642" s="366"/>
      <c r="G642" s="366"/>
      <c r="H642" s="366"/>
      <c r="I642" s="366"/>
      <c r="J642" s="366"/>
      <c r="K642" s="367"/>
      <c r="L642" s="218">
        <v>33584581</v>
      </c>
      <c r="M642" s="218">
        <v>4092072</v>
      </c>
      <c r="N642" s="218" t="s">
        <v>2560</v>
      </c>
      <c r="O642" s="218">
        <v>28815515</v>
      </c>
      <c r="P642" s="213"/>
      <c r="Q642" s="213"/>
      <c r="R642" s="213"/>
      <c r="S642" s="213"/>
      <c r="T642" s="213"/>
      <c r="U642" s="213"/>
      <c r="V642" s="214"/>
      <c r="W642" s="215"/>
      <c r="X642" s="216"/>
      <c r="Y642" s="217"/>
      <c r="Z642" s="213"/>
      <c r="BS642" s="174"/>
      <c r="BT642" s="128" t="s">
        <v>2559</v>
      </c>
    </row>
    <row r="643" spans="1:72" s="122" customFormat="1" ht="18" hidden="1" x14ac:dyDescent="0.25">
      <c r="A643" s="365" t="s">
        <v>2561</v>
      </c>
      <c r="B643" s="366"/>
      <c r="C643" s="366"/>
      <c r="D643" s="366"/>
      <c r="E643" s="366"/>
      <c r="F643" s="366"/>
      <c r="G643" s="366"/>
      <c r="H643" s="366"/>
      <c r="I643" s="366"/>
      <c r="J643" s="366"/>
      <c r="K643" s="367"/>
      <c r="L643" s="218">
        <v>4065313</v>
      </c>
      <c r="M643" s="218"/>
      <c r="N643" s="218"/>
      <c r="O643" s="218"/>
      <c r="P643" s="213"/>
      <c r="Q643" s="213"/>
      <c r="R643" s="213"/>
      <c r="S643" s="213"/>
      <c r="T643" s="213"/>
      <c r="U643" s="213"/>
      <c r="V643" s="214"/>
      <c r="W643" s="215"/>
      <c r="X643" s="216"/>
      <c r="Y643" s="217"/>
      <c r="Z643" s="213"/>
      <c r="BS643" s="174"/>
      <c r="BT643" s="128" t="s">
        <v>2561</v>
      </c>
    </row>
    <row r="644" spans="1:72" s="122" customFormat="1" ht="18" hidden="1" x14ac:dyDescent="0.25">
      <c r="A644" s="365" t="s">
        <v>2562</v>
      </c>
      <c r="B644" s="366"/>
      <c r="C644" s="366"/>
      <c r="D644" s="366"/>
      <c r="E644" s="366"/>
      <c r="F644" s="366"/>
      <c r="G644" s="366"/>
      <c r="H644" s="366"/>
      <c r="I644" s="366"/>
      <c r="J644" s="366"/>
      <c r="K644" s="367"/>
      <c r="L644" s="218">
        <v>2137432</v>
      </c>
      <c r="M644" s="218"/>
      <c r="N644" s="218"/>
      <c r="O644" s="218"/>
      <c r="P644" s="213"/>
      <c r="Q644" s="213"/>
      <c r="R644" s="213"/>
      <c r="S644" s="213"/>
      <c r="T644" s="213"/>
      <c r="U644" s="213"/>
      <c r="V644" s="214"/>
      <c r="W644" s="215"/>
      <c r="X644" s="216"/>
      <c r="Y644" s="217"/>
      <c r="Z644" s="213"/>
      <c r="BS644" s="174"/>
      <c r="BT644" s="128" t="s">
        <v>2562</v>
      </c>
    </row>
    <row r="645" spans="1:72" s="122" customFormat="1" ht="18" hidden="1" x14ac:dyDescent="0.25">
      <c r="A645" s="365" t="s">
        <v>957</v>
      </c>
      <c r="B645" s="366"/>
      <c r="C645" s="366"/>
      <c r="D645" s="366"/>
      <c r="E645" s="366"/>
      <c r="F645" s="366"/>
      <c r="G645" s="366"/>
      <c r="H645" s="366"/>
      <c r="I645" s="366"/>
      <c r="J645" s="366"/>
      <c r="K645" s="367"/>
      <c r="L645" s="218">
        <v>39787326</v>
      </c>
      <c r="M645" s="218"/>
      <c r="N645" s="218"/>
      <c r="O645" s="218"/>
      <c r="P645" s="213"/>
      <c r="Q645" s="213"/>
      <c r="R645" s="213"/>
      <c r="S645" s="213"/>
      <c r="T645" s="213"/>
      <c r="U645" s="213"/>
      <c r="V645" s="214"/>
      <c r="W645" s="215"/>
      <c r="X645" s="216"/>
      <c r="Y645" s="217"/>
      <c r="Z645" s="213"/>
      <c r="BS645" s="174"/>
      <c r="BT645" s="128" t="s">
        <v>957</v>
      </c>
    </row>
    <row r="646" spans="1:72" s="122" customFormat="1" ht="18" hidden="1" x14ac:dyDescent="0.25">
      <c r="A646" s="365" t="s">
        <v>972</v>
      </c>
      <c r="B646" s="366"/>
      <c r="C646" s="366"/>
      <c r="D646" s="366"/>
      <c r="E646" s="366"/>
      <c r="F646" s="366"/>
      <c r="G646" s="366"/>
      <c r="H646" s="366"/>
      <c r="I646" s="366"/>
      <c r="J646" s="366"/>
      <c r="K646" s="367"/>
      <c r="L646" s="218"/>
      <c r="M646" s="218"/>
      <c r="N646" s="218"/>
      <c r="O646" s="218"/>
      <c r="P646" s="213"/>
      <c r="Q646" s="213"/>
      <c r="R646" s="213"/>
      <c r="S646" s="213"/>
      <c r="T646" s="213"/>
      <c r="U646" s="213"/>
      <c r="V646" s="214"/>
      <c r="W646" s="215"/>
      <c r="X646" s="216"/>
      <c r="Y646" s="217"/>
      <c r="Z646" s="213"/>
      <c r="BS646" s="174"/>
      <c r="BT646" s="128" t="s">
        <v>972</v>
      </c>
    </row>
    <row r="647" spans="1:72" s="122" customFormat="1" ht="22.5" hidden="1" x14ac:dyDescent="0.25">
      <c r="A647" s="365" t="s">
        <v>2563</v>
      </c>
      <c r="B647" s="366"/>
      <c r="C647" s="366"/>
      <c r="D647" s="366"/>
      <c r="E647" s="366"/>
      <c r="F647" s="366"/>
      <c r="G647" s="366"/>
      <c r="H647" s="366"/>
      <c r="I647" s="366"/>
      <c r="J647" s="366"/>
      <c r="K647" s="367"/>
      <c r="L647" s="218">
        <v>526842</v>
      </c>
      <c r="M647" s="218">
        <v>305293</v>
      </c>
      <c r="N647" s="218" t="s">
        <v>2130</v>
      </c>
      <c r="O647" s="218">
        <v>36303</v>
      </c>
      <c r="P647" s="213"/>
      <c r="Q647" s="213"/>
      <c r="R647" s="213"/>
      <c r="S647" s="213"/>
      <c r="T647" s="213"/>
      <c r="U647" s="213"/>
      <c r="V647" s="214"/>
      <c r="W647" s="215"/>
      <c r="X647" s="216"/>
      <c r="Y647" s="217"/>
      <c r="Z647" s="213"/>
      <c r="BS647" s="174"/>
      <c r="BT647" s="128" t="s">
        <v>2563</v>
      </c>
    </row>
    <row r="648" spans="1:72" s="122" customFormat="1" ht="18" hidden="1" x14ac:dyDescent="0.25">
      <c r="A648" s="365" t="s">
        <v>2564</v>
      </c>
      <c r="B648" s="366"/>
      <c r="C648" s="366"/>
      <c r="D648" s="366"/>
      <c r="E648" s="366"/>
      <c r="F648" s="366"/>
      <c r="G648" s="366"/>
      <c r="H648" s="366"/>
      <c r="I648" s="366"/>
      <c r="J648" s="366"/>
      <c r="K648" s="367"/>
      <c r="L648" s="218">
        <v>328541</v>
      </c>
      <c r="M648" s="218"/>
      <c r="N648" s="218"/>
      <c r="O648" s="218"/>
      <c r="P648" s="213"/>
      <c r="Q648" s="213"/>
      <c r="R648" s="213"/>
      <c r="S648" s="213"/>
      <c r="T648" s="213"/>
      <c r="U648" s="213"/>
      <c r="V648" s="214"/>
      <c r="W648" s="215"/>
      <c r="X648" s="216"/>
      <c r="Y648" s="217"/>
      <c r="Z648" s="213"/>
      <c r="BS648" s="174"/>
      <c r="BT648" s="128" t="s">
        <v>2564</v>
      </c>
    </row>
    <row r="649" spans="1:72" s="122" customFormat="1" ht="18" hidden="1" x14ac:dyDescent="0.25">
      <c r="A649" s="365" t="s">
        <v>2565</v>
      </c>
      <c r="B649" s="366"/>
      <c r="C649" s="366"/>
      <c r="D649" s="366"/>
      <c r="E649" s="366"/>
      <c r="F649" s="366"/>
      <c r="G649" s="366"/>
      <c r="H649" s="366"/>
      <c r="I649" s="366"/>
      <c r="J649" s="366"/>
      <c r="K649" s="367"/>
      <c r="L649" s="218">
        <v>167921</v>
      </c>
      <c r="M649" s="218"/>
      <c r="N649" s="218"/>
      <c r="O649" s="218"/>
      <c r="P649" s="213"/>
      <c r="Q649" s="213"/>
      <c r="R649" s="213"/>
      <c r="S649" s="213"/>
      <c r="T649" s="213"/>
      <c r="U649" s="213"/>
      <c r="V649" s="214"/>
      <c r="W649" s="215"/>
      <c r="X649" s="216"/>
      <c r="Y649" s="217"/>
      <c r="Z649" s="213"/>
      <c r="BS649" s="174"/>
      <c r="BT649" s="128" t="s">
        <v>2565</v>
      </c>
    </row>
    <row r="650" spans="1:72" s="122" customFormat="1" ht="18" hidden="1" x14ac:dyDescent="0.25">
      <c r="A650" s="365" t="s">
        <v>957</v>
      </c>
      <c r="B650" s="366"/>
      <c r="C650" s="366"/>
      <c r="D650" s="366"/>
      <c r="E650" s="366"/>
      <c r="F650" s="366"/>
      <c r="G650" s="366"/>
      <c r="H650" s="366"/>
      <c r="I650" s="366"/>
      <c r="J650" s="366"/>
      <c r="K650" s="367"/>
      <c r="L650" s="218">
        <v>1023304</v>
      </c>
      <c r="M650" s="218"/>
      <c r="N650" s="218"/>
      <c r="O650" s="218"/>
      <c r="P650" s="213"/>
      <c r="Q650" s="213"/>
      <c r="R650" s="213"/>
      <c r="S650" s="213"/>
      <c r="T650" s="213"/>
      <c r="U650" s="213"/>
      <c r="V650" s="214"/>
      <c r="W650" s="215"/>
      <c r="X650" s="216"/>
      <c r="Y650" s="217"/>
      <c r="Z650" s="213"/>
      <c r="BS650" s="174"/>
      <c r="BT650" s="128" t="s">
        <v>957</v>
      </c>
    </row>
    <row r="651" spans="1:72" s="122" customFormat="1" ht="18" hidden="1" x14ac:dyDescent="0.25">
      <c r="A651" s="365" t="s">
        <v>979</v>
      </c>
      <c r="B651" s="366"/>
      <c r="C651" s="366"/>
      <c r="D651" s="366"/>
      <c r="E651" s="366"/>
      <c r="F651" s="366"/>
      <c r="G651" s="366"/>
      <c r="H651" s="366"/>
      <c r="I651" s="366"/>
      <c r="J651" s="366"/>
      <c r="K651" s="367"/>
      <c r="L651" s="218"/>
      <c r="M651" s="218"/>
      <c r="N651" s="218"/>
      <c r="O651" s="218"/>
      <c r="P651" s="213"/>
      <c r="Q651" s="213"/>
      <c r="R651" s="213"/>
      <c r="S651" s="213"/>
      <c r="T651" s="213"/>
      <c r="U651" s="213"/>
      <c r="V651" s="214"/>
      <c r="W651" s="215"/>
      <c r="X651" s="216"/>
      <c r="Y651" s="217"/>
      <c r="Z651" s="213"/>
      <c r="BS651" s="174"/>
      <c r="BT651" s="128" t="s">
        <v>979</v>
      </c>
    </row>
    <row r="652" spans="1:72" s="122" customFormat="1" ht="18" hidden="1" x14ac:dyDescent="0.25">
      <c r="A652" s="365" t="s">
        <v>2566</v>
      </c>
      <c r="B652" s="366"/>
      <c r="C652" s="366"/>
      <c r="D652" s="366"/>
      <c r="E652" s="366"/>
      <c r="F652" s="366"/>
      <c r="G652" s="366"/>
      <c r="H652" s="366"/>
      <c r="I652" s="366"/>
      <c r="J652" s="366"/>
      <c r="K652" s="367"/>
      <c r="L652" s="218">
        <v>33052</v>
      </c>
      <c r="M652" s="218">
        <v>31841</v>
      </c>
      <c r="N652" s="218"/>
      <c r="O652" s="218">
        <v>1211</v>
      </c>
      <c r="P652" s="213"/>
      <c r="Q652" s="213"/>
      <c r="R652" s="213"/>
      <c r="S652" s="213"/>
      <c r="T652" s="213"/>
      <c r="U652" s="213"/>
      <c r="V652" s="214"/>
      <c r="W652" s="215"/>
      <c r="X652" s="216"/>
      <c r="Y652" s="217"/>
      <c r="Z652" s="213"/>
      <c r="BS652" s="174"/>
      <c r="BT652" s="128" t="s">
        <v>2566</v>
      </c>
    </row>
    <row r="653" spans="1:72" s="122" customFormat="1" ht="18" hidden="1" x14ac:dyDescent="0.25">
      <c r="A653" s="365" t="s">
        <v>2567</v>
      </c>
      <c r="B653" s="366"/>
      <c r="C653" s="366"/>
      <c r="D653" s="366"/>
      <c r="E653" s="366"/>
      <c r="F653" s="366"/>
      <c r="G653" s="366"/>
      <c r="H653" s="366"/>
      <c r="I653" s="366"/>
      <c r="J653" s="366"/>
      <c r="K653" s="367"/>
      <c r="L653" s="218">
        <v>30249</v>
      </c>
      <c r="M653" s="218"/>
      <c r="N653" s="218"/>
      <c r="O653" s="218"/>
      <c r="P653" s="213"/>
      <c r="Q653" s="213"/>
      <c r="R653" s="213"/>
      <c r="S653" s="213"/>
      <c r="T653" s="213"/>
      <c r="U653" s="213"/>
      <c r="V653" s="214"/>
      <c r="W653" s="215"/>
      <c r="X653" s="216"/>
      <c r="Y653" s="217"/>
      <c r="Z653" s="213"/>
      <c r="BS653" s="174"/>
      <c r="BT653" s="128" t="s">
        <v>2567</v>
      </c>
    </row>
    <row r="654" spans="1:72" s="122" customFormat="1" ht="18" hidden="1" x14ac:dyDescent="0.25">
      <c r="A654" s="365" t="s">
        <v>2568</v>
      </c>
      <c r="B654" s="366"/>
      <c r="C654" s="366"/>
      <c r="D654" s="366"/>
      <c r="E654" s="366"/>
      <c r="F654" s="366"/>
      <c r="G654" s="366"/>
      <c r="H654" s="366"/>
      <c r="I654" s="366"/>
      <c r="J654" s="366"/>
      <c r="K654" s="367"/>
      <c r="L654" s="218">
        <v>16876</v>
      </c>
      <c r="M654" s="218"/>
      <c r="N654" s="218"/>
      <c r="O654" s="218"/>
      <c r="P654" s="213"/>
      <c r="Q654" s="213"/>
      <c r="R654" s="213"/>
      <c r="S654" s="213"/>
      <c r="T654" s="213"/>
      <c r="U654" s="213"/>
      <c r="V654" s="214"/>
      <c r="W654" s="215"/>
      <c r="X654" s="216"/>
      <c r="Y654" s="217"/>
      <c r="Z654" s="213"/>
      <c r="BS654" s="174"/>
      <c r="BT654" s="128" t="s">
        <v>2568</v>
      </c>
    </row>
    <row r="655" spans="1:72" s="122" customFormat="1" ht="18" hidden="1" x14ac:dyDescent="0.25">
      <c r="A655" s="365" t="s">
        <v>957</v>
      </c>
      <c r="B655" s="366"/>
      <c r="C655" s="366"/>
      <c r="D655" s="366"/>
      <c r="E655" s="366"/>
      <c r="F655" s="366"/>
      <c r="G655" s="366"/>
      <c r="H655" s="366"/>
      <c r="I655" s="366"/>
      <c r="J655" s="366"/>
      <c r="K655" s="367"/>
      <c r="L655" s="218">
        <v>80177</v>
      </c>
      <c r="M655" s="218"/>
      <c r="N655" s="218"/>
      <c r="O655" s="218"/>
      <c r="P655" s="213"/>
      <c r="Q655" s="213"/>
      <c r="R655" s="213"/>
      <c r="S655" s="213"/>
      <c r="T655" s="213"/>
      <c r="U655" s="213"/>
      <c r="V655" s="214"/>
      <c r="W655" s="215"/>
      <c r="X655" s="216"/>
      <c r="Y655" s="217"/>
      <c r="Z655" s="213"/>
      <c r="BS655" s="174"/>
      <c r="BT655" s="128" t="s">
        <v>957</v>
      </c>
    </row>
    <row r="656" spans="1:72" s="122" customFormat="1" ht="18" hidden="1" x14ac:dyDescent="0.25">
      <c r="A656" s="365" t="s">
        <v>958</v>
      </c>
      <c r="B656" s="366"/>
      <c r="C656" s="366"/>
      <c r="D656" s="366"/>
      <c r="E656" s="366"/>
      <c r="F656" s="366"/>
      <c r="G656" s="366"/>
      <c r="H656" s="366"/>
      <c r="I656" s="366"/>
      <c r="J656" s="366"/>
      <c r="K656" s="367"/>
      <c r="L656" s="218">
        <v>40890807</v>
      </c>
      <c r="M656" s="218"/>
      <c r="N656" s="218"/>
      <c r="O656" s="218"/>
      <c r="P656" s="213"/>
      <c r="Q656" s="213"/>
      <c r="R656" s="213"/>
      <c r="S656" s="213"/>
      <c r="T656" s="213"/>
      <c r="U656" s="213"/>
      <c r="V656" s="214"/>
      <c r="W656" s="215"/>
      <c r="X656" s="216"/>
      <c r="Y656" s="217"/>
      <c r="Z656" s="213"/>
      <c r="BS656" s="174"/>
      <c r="BT656" s="128" t="s">
        <v>958</v>
      </c>
    </row>
    <row r="657" spans="1:73" s="122" customFormat="1" ht="18" hidden="1" x14ac:dyDescent="0.25">
      <c r="A657" s="365" t="s">
        <v>983</v>
      </c>
      <c r="B657" s="366"/>
      <c r="C657" s="366"/>
      <c r="D657" s="366"/>
      <c r="E657" s="366"/>
      <c r="F657" s="366"/>
      <c r="G657" s="366"/>
      <c r="H657" s="366"/>
      <c r="I657" s="366"/>
      <c r="J657" s="366"/>
      <c r="K657" s="367"/>
      <c r="L657" s="218"/>
      <c r="M657" s="218"/>
      <c r="N657" s="218"/>
      <c r="O657" s="218"/>
      <c r="P657" s="213"/>
      <c r="Q657" s="213"/>
      <c r="R657" s="213"/>
      <c r="S657" s="213"/>
      <c r="T657" s="213"/>
      <c r="U657" s="213"/>
      <c r="V657" s="214"/>
      <c r="W657" s="215"/>
      <c r="X657" s="216"/>
      <c r="Y657" s="217"/>
      <c r="Z657" s="213"/>
      <c r="BS657" s="174"/>
      <c r="BT657" s="128" t="s">
        <v>983</v>
      </c>
    </row>
    <row r="658" spans="1:73" s="122" customFormat="1" ht="18" hidden="1" x14ac:dyDescent="0.25">
      <c r="A658" s="365" t="s">
        <v>986</v>
      </c>
      <c r="B658" s="366"/>
      <c r="C658" s="366"/>
      <c r="D658" s="366"/>
      <c r="E658" s="366"/>
      <c r="F658" s="366"/>
      <c r="G658" s="366"/>
      <c r="H658" s="366"/>
      <c r="I658" s="366"/>
      <c r="J658" s="366"/>
      <c r="K658" s="367"/>
      <c r="L658" s="218"/>
      <c r="M658" s="218"/>
      <c r="N658" s="218"/>
      <c r="O658" s="218"/>
      <c r="P658" s="213"/>
      <c r="Q658" s="213"/>
      <c r="R658" s="213"/>
      <c r="S658" s="213"/>
      <c r="T658" s="213"/>
      <c r="U658" s="213"/>
      <c r="V658" s="214"/>
      <c r="W658" s="215"/>
      <c r="X658" s="216"/>
      <c r="Y658" s="217"/>
      <c r="Z658" s="213"/>
      <c r="BS658" s="174"/>
      <c r="BT658" s="128" t="s">
        <v>986</v>
      </c>
    </row>
    <row r="659" spans="1:73" s="122" customFormat="1" ht="18" hidden="1" x14ac:dyDescent="0.25">
      <c r="A659" s="365" t="s">
        <v>2569</v>
      </c>
      <c r="B659" s="366"/>
      <c r="C659" s="366"/>
      <c r="D659" s="366"/>
      <c r="E659" s="366"/>
      <c r="F659" s="366"/>
      <c r="G659" s="366"/>
      <c r="H659" s="366"/>
      <c r="I659" s="366"/>
      <c r="J659" s="366"/>
      <c r="K659" s="367"/>
      <c r="L659" s="218">
        <v>7071872</v>
      </c>
      <c r="M659" s="218"/>
      <c r="N659" s="218"/>
      <c r="O659" s="218"/>
      <c r="P659" s="213"/>
      <c r="Q659" s="213"/>
      <c r="R659" s="213"/>
      <c r="S659" s="213"/>
      <c r="T659" s="213"/>
      <c r="U659" s="213"/>
      <c r="V659" s="214"/>
      <c r="W659" s="215"/>
      <c r="X659" s="216"/>
      <c r="Y659" s="217"/>
      <c r="Z659" s="213"/>
      <c r="BS659" s="174"/>
      <c r="BT659" s="128" t="s">
        <v>2569</v>
      </c>
    </row>
    <row r="660" spans="1:73" s="122" customFormat="1" ht="18" hidden="1" x14ac:dyDescent="0.25">
      <c r="A660" s="365" t="s">
        <v>958</v>
      </c>
      <c r="B660" s="366"/>
      <c r="C660" s="366"/>
      <c r="D660" s="366"/>
      <c r="E660" s="366"/>
      <c r="F660" s="366"/>
      <c r="G660" s="366"/>
      <c r="H660" s="366"/>
      <c r="I660" s="366"/>
      <c r="J660" s="366"/>
      <c r="K660" s="367"/>
      <c r="L660" s="218">
        <v>7071872</v>
      </c>
      <c r="M660" s="218"/>
      <c r="N660" s="218"/>
      <c r="O660" s="218"/>
      <c r="P660" s="213"/>
      <c r="Q660" s="213"/>
      <c r="R660" s="213"/>
      <c r="S660" s="213"/>
      <c r="T660" s="213"/>
      <c r="U660" s="213"/>
      <c r="V660" s="214"/>
      <c r="W660" s="215"/>
      <c r="X660" s="216"/>
      <c r="Y660" s="217"/>
      <c r="Z660" s="213"/>
      <c r="BS660" s="174"/>
      <c r="BT660" s="128" t="s">
        <v>958</v>
      </c>
    </row>
    <row r="661" spans="1:73" s="122" customFormat="1" ht="18" hidden="1" x14ac:dyDescent="0.25">
      <c r="A661" s="365" t="s">
        <v>988</v>
      </c>
      <c r="B661" s="366"/>
      <c r="C661" s="366"/>
      <c r="D661" s="366"/>
      <c r="E661" s="366"/>
      <c r="F661" s="366"/>
      <c r="G661" s="366"/>
      <c r="H661" s="366"/>
      <c r="I661" s="366"/>
      <c r="J661" s="366"/>
      <c r="K661" s="367"/>
      <c r="L661" s="218">
        <v>196452447</v>
      </c>
      <c r="M661" s="218"/>
      <c r="N661" s="218"/>
      <c r="O661" s="218"/>
      <c r="P661" s="213"/>
      <c r="Q661" s="213"/>
      <c r="R661" s="213"/>
      <c r="S661" s="213"/>
      <c r="T661" s="213"/>
      <c r="U661" s="213"/>
      <c r="V661" s="214"/>
      <c r="W661" s="215"/>
      <c r="X661" s="216"/>
      <c r="Y661" s="217"/>
      <c r="Z661" s="213"/>
      <c r="BS661" s="174"/>
      <c r="BT661" s="128" t="s">
        <v>988</v>
      </c>
    </row>
    <row r="662" spans="1:73" s="122" customFormat="1" ht="18" hidden="1" x14ac:dyDescent="0.25">
      <c r="A662" s="365" t="s">
        <v>989</v>
      </c>
      <c r="B662" s="366"/>
      <c r="C662" s="366"/>
      <c r="D662" s="366"/>
      <c r="E662" s="366"/>
      <c r="F662" s="366"/>
      <c r="G662" s="366"/>
      <c r="H662" s="366"/>
      <c r="I662" s="366"/>
      <c r="J662" s="366"/>
      <c r="K662" s="367"/>
      <c r="L662" s="218"/>
      <c r="M662" s="218"/>
      <c r="N662" s="218"/>
      <c r="O662" s="218"/>
      <c r="P662" s="213"/>
      <c r="Q662" s="213"/>
      <c r="R662" s="213"/>
      <c r="S662" s="213"/>
      <c r="T662" s="213"/>
      <c r="U662" s="213"/>
      <c r="V662" s="214"/>
      <c r="W662" s="215"/>
      <c r="X662" s="216"/>
      <c r="Y662" s="217"/>
      <c r="Z662" s="213"/>
      <c r="BS662" s="174"/>
      <c r="BT662" s="128" t="s">
        <v>989</v>
      </c>
    </row>
    <row r="663" spans="1:73" s="122" customFormat="1" ht="18" hidden="1" x14ac:dyDescent="0.25">
      <c r="A663" s="365" t="s">
        <v>1254</v>
      </c>
      <c r="B663" s="366"/>
      <c r="C663" s="366"/>
      <c r="D663" s="366"/>
      <c r="E663" s="366"/>
      <c r="F663" s="366"/>
      <c r="G663" s="366"/>
      <c r="H663" s="366"/>
      <c r="I663" s="366"/>
      <c r="J663" s="366"/>
      <c r="K663" s="367"/>
      <c r="L663" s="218">
        <v>4956541</v>
      </c>
      <c r="M663" s="218"/>
      <c r="N663" s="218"/>
      <c r="O663" s="218"/>
      <c r="P663" s="213"/>
      <c r="Q663" s="213"/>
      <c r="R663" s="213"/>
      <c r="S663" s="213"/>
      <c r="T663" s="213"/>
      <c r="U663" s="213"/>
      <c r="V663" s="214"/>
      <c r="W663" s="215"/>
      <c r="X663" s="216"/>
      <c r="Y663" s="217"/>
      <c r="Z663" s="213"/>
      <c r="BS663" s="174"/>
      <c r="BT663" s="128" t="s">
        <v>1254</v>
      </c>
    </row>
    <row r="664" spans="1:73" s="122" customFormat="1" ht="18" hidden="1" x14ac:dyDescent="0.25">
      <c r="A664" s="365" t="s">
        <v>990</v>
      </c>
      <c r="B664" s="366"/>
      <c r="C664" s="366"/>
      <c r="D664" s="366"/>
      <c r="E664" s="366"/>
      <c r="F664" s="366"/>
      <c r="G664" s="366"/>
      <c r="H664" s="366"/>
      <c r="I664" s="366"/>
      <c r="J664" s="366"/>
      <c r="K664" s="367"/>
      <c r="L664" s="218">
        <v>176134692</v>
      </c>
      <c r="M664" s="218"/>
      <c r="N664" s="218"/>
      <c r="O664" s="218"/>
      <c r="P664" s="213"/>
      <c r="Q664" s="213"/>
      <c r="R664" s="213"/>
      <c r="S664" s="213"/>
      <c r="T664" s="213"/>
      <c r="U664" s="213"/>
      <c r="V664" s="214"/>
      <c r="W664" s="215"/>
      <c r="X664" s="216"/>
      <c r="Y664" s="217"/>
      <c r="Z664" s="213"/>
      <c r="BS664" s="174"/>
      <c r="BT664" s="128" t="s">
        <v>990</v>
      </c>
    </row>
    <row r="665" spans="1:73" s="122" customFormat="1" ht="18" hidden="1" x14ac:dyDescent="0.25">
      <c r="A665" s="365" t="s">
        <v>991</v>
      </c>
      <c r="B665" s="366"/>
      <c r="C665" s="366"/>
      <c r="D665" s="366"/>
      <c r="E665" s="366"/>
      <c r="F665" s="366"/>
      <c r="G665" s="366"/>
      <c r="H665" s="366"/>
      <c r="I665" s="366"/>
      <c r="J665" s="366"/>
      <c r="K665" s="367"/>
      <c r="L665" s="218">
        <v>862482</v>
      </c>
      <c r="M665" s="218"/>
      <c r="N665" s="218"/>
      <c r="O665" s="218"/>
      <c r="P665" s="213"/>
      <c r="Q665" s="213"/>
      <c r="R665" s="213"/>
      <c r="S665" s="213"/>
      <c r="T665" s="213"/>
      <c r="U665" s="213"/>
      <c r="V665" s="214"/>
      <c r="W665" s="215"/>
      <c r="X665" s="216"/>
      <c r="Y665" s="217"/>
      <c r="Z665" s="213"/>
      <c r="BS665" s="174"/>
      <c r="BT665" s="128" t="s">
        <v>991</v>
      </c>
    </row>
    <row r="666" spans="1:73" s="122" customFormat="1" ht="18" hidden="1" x14ac:dyDescent="0.25">
      <c r="A666" s="365" t="s">
        <v>1255</v>
      </c>
      <c r="B666" s="366"/>
      <c r="C666" s="366"/>
      <c r="D666" s="366"/>
      <c r="E666" s="366"/>
      <c r="F666" s="366"/>
      <c r="G666" s="366"/>
      <c r="H666" s="366"/>
      <c r="I666" s="366"/>
      <c r="J666" s="366"/>
      <c r="K666" s="367"/>
      <c r="L666" s="218">
        <v>158725</v>
      </c>
      <c r="M666" s="218"/>
      <c r="N666" s="218"/>
      <c r="O666" s="218"/>
      <c r="P666" s="213"/>
      <c r="Q666" s="213"/>
      <c r="R666" s="213"/>
      <c r="S666" s="213"/>
      <c r="T666" s="213"/>
      <c r="U666" s="213"/>
      <c r="V666" s="214"/>
      <c r="W666" s="215"/>
      <c r="X666" s="216"/>
      <c r="Y666" s="217"/>
      <c r="Z666" s="213"/>
      <c r="BS666" s="174"/>
      <c r="BT666" s="128" t="s">
        <v>1255</v>
      </c>
    </row>
    <row r="667" spans="1:73" s="122" customFormat="1" ht="18" hidden="1" x14ac:dyDescent="0.25">
      <c r="A667" s="365" t="s">
        <v>993</v>
      </c>
      <c r="B667" s="366"/>
      <c r="C667" s="366"/>
      <c r="D667" s="366"/>
      <c r="E667" s="366"/>
      <c r="F667" s="366"/>
      <c r="G667" s="366"/>
      <c r="H667" s="366"/>
      <c r="I667" s="366"/>
      <c r="J667" s="366"/>
      <c r="K667" s="367"/>
      <c r="L667" s="218">
        <v>7071872</v>
      </c>
      <c r="M667" s="218"/>
      <c r="N667" s="218"/>
      <c r="O667" s="218"/>
      <c r="P667" s="213"/>
      <c r="Q667" s="213"/>
      <c r="R667" s="213"/>
      <c r="S667" s="213"/>
      <c r="T667" s="213"/>
      <c r="U667" s="213"/>
      <c r="V667" s="214"/>
      <c r="W667" s="215"/>
      <c r="X667" s="216"/>
      <c r="Y667" s="217"/>
      <c r="Z667" s="213"/>
      <c r="BS667" s="174"/>
      <c r="BT667" s="128" t="s">
        <v>993</v>
      </c>
    </row>
    <row r="668" spans="1:73" s="122" customFormat="1" ht="18" hidden="1" x14ac:dyDescent="0.25">
      <c r="A668" s="365" t="s">
        <v>994</v>
      </c>
      <c r="B668" s="366"/>
      <c r="C668" s="366"/>
      <c r="D668" s="366"/>
      <c r="E668" s="366"/>
      <c r="F668" s="366"/>
      <c r="G668" s="366"/>
      <c r="H668" s="366"/>
      <c r="I668" s="366"/>
      <c r="J668" s="366"/>
      <c r="K668" s="367"/>
      <c r="L668" s="218">
        <v>4893524</v>
      </c>
      <c r="M668" s="218"/>
      <c r="N668" s="218"/>
      <c r="O668" s="218"/>
      <c r="P668" s="213"/>
      <c r="Q668" s="213"/>
      <c r="R668" s="213"/>
      <c r="S668" s="213"/>
      <c r="T668" s="213"/>
      <c r="U668" s="213"/>
      <c r="V668" s="214"/>
      <c r="W668" s="215"/>
      <c r="X668" s="216"/>
      <c r="Y668" s="217"/>
      <c r="Z668" s="213"/>
      <c r="BS668" s="174"/>
      <c r="BT668" s="128" t="s">
        <v>994</v>
      </c>
    </row>
    <row r="669" spans="1:73" s="122" customFormat="1" ht="18" hidden="1" x14ac:dyDescent="0.25">
      <c r="A669" s="365" t="s">
        <v>995</v>
      </c>
      <c r="B669" s="366"/>
      <c r="C669" s="366"/>
      <c r="D669" s="366"/>
      <c r="E669" s="366"/>
      <c r="F669" s="366"/>
      <c r="G669" s="366"/>
      <c r="H669" s="366"/>
      <c r="I669" s="366"/>
      <c r="J669" s="366"/>
      <c r="K669" s="367"/>
      <c r="L669" s="218">
        <v>2533336</v>
      </c>
      <c r="M669" s="218"/>
      <c r="N669" s="218"/>
      <c r="O669" s="218"/>
      <c r="P669" s="213"/>
      <c r="Q669" s="213"/>
      <c r="R669" s="213"/>
      <c r="S669" s="213"/>
      <c r="T669" s="213"/>
      <c r="U669" s="213"/>
      <c r="V669" s="214"/>
      <c r="W669" s="215"/>
      <c r="X669" s="216"/>
      <c r="Y669" s="217"/>
      <c r="Z669" s="213"/>
      <c r="BS669" s="174"/>
      <c r="BT669" s="128" t="s">
        <v>995</v>
      </c>
    </row>
    <row r="670" spans="1:73" s="122" customFormat="1" ht="18" hidden="1" x14ac:dyDescent="0.25">
      <c r="A670" s="365" t="s">
        <v>996</v>
      </c>
      <c r="B670" s="366"/>
      <c r="C670" s="366"/>
      <c r="D670" s="366"/>
      <c r="E670" s="366"/>
      <c r="F670" s="366"/>
      <c r="G670" s="366"/>
      <c r="H670" s="366"/>
      <c r="I670" s="366"/>
      <c r="J670" s="366"/>
      <c r="K670" s="367"/>
      <c r="L670" s="218">
        <v>189380575</v>
      </c>
      <c r="M670" s="218"/>
      <c r="N670" s="218"/>
      <c r="O670" s="218"/>
      <c r="P670" s="213"/>
      <c r="Q670" s="213"/>
      <c r="R670" s="213"/>
      <c r="S670" s="213"/>
      <c r="T670" s="213"/>
      <c r="U670" s="213"/>
      <c r="V670" s="214"/>
      <c r="W670" s="215"/>
      <c r="X670" s="216"/>
      <c r="Y670" s="217"/>
      <c r="Z670" s="213"/>
      <c r="BS670" s="174"/>
      <c r="BT670" s="128" t="s">
        <v>996</v>
      </c>
    </row>
    <row r="671" spans="1:73" s="122" customFormat="1" ht="18" hidden="1" x14ac:dyDescent="0.25">
      <c r="A671" s="365" t="s">
        <v>997</v>
      </c>
      <c r="B671" s="366"/>
      <c r="C671" s="366"/>
      <c r="D671" s="366"/>
      <c r="E671" s="366"/>
      <c r="F671" s="366"/>
      <c r="G671" s="366"/>
      <c r="H671" s="366"/>
      <c r="I671" s="366"/>
      <c r="J671" s="366"/>
      <c r="K671" s="367"/>
      <c r="L671" s="218">
        <v>9847790</v>
      </c>
      <c r="M671" s="218"/>
      <c r="N671" s="218"/>
      <c r="O671" s="218"/>
      <c r="P671" s="213"/>
      <c r="Q671" s="213"/>
      <c r="R671" s="213"/>
      <c r="S671" s="213"/>
      <c r="T671" s="213"/>
      <c r="U671" s="213"/>
      <c r="V671" s="214"/>
      <c r="W671" s="215"/>
      <c r="X671" s="216"/>
      <c r="Y671" s="217"/>
      <c r="Z671" s="213"/>
      <c r="BS671" s="174"/>
      <c r="BT671" s="128" t="s">
        <v>997</v>
      </c>
    </row>
    <row r="672" spans="1:73" s="122" customFormat="1" ht="18" hidden="1" x14ac:dyDescent="0.25">
      <c r="A672" s="359" t="s">
        <v>988</v>
      </c>
      <c r="B672" s="360"/>
      <c r="C672" s="360"/>
      <c r="D672" s="360"/>
      <c r="E672" s="360"/>
      <c r="F672" s="360"/>
      <c r="G672" s="360"/>
      <c r="H672" s="360"/>
      <c r="I672" s="360"/>
      <c r="J672" s="360"/>
      <c r="K672" s="361"/>
      <c r="L672" s="171">
        <v>199228365</v>
      </c>
      <c r="M672" s="171"/>
      <c r="N672" s="171"/>
      <c r="O672" s="171"/>
      <c r="P672" s="213"/>
      <c r="Q672" s="213"/>
      <c r="R672" s="213"/>
      <c r="S672" s="213"/>
      <c r="T672" s="213"/>
      <c r="U672" s="213"/>
      <c r="V672" s="214"/>
      <c r="W672" s="215"/>
      <c r="X672" s="216"/>
      <c r="Y672" s="217"/>
      <c r="Z672" s="213"/>
      <c r="BS672" s="174"/>
      <c r="BU672" s="174" t="s">
        <v>988</v>
      </c>
    </row>
    <row r="673" spans="1:95" s="122" customFormat="1" ht="18" hidden="1" x14ac:dyDescent="0.25">
      <c r="A673" s="365" t="s">
        <v>998</v>
      </c>
      <c r="B673" s="366"/>
      <c r="C673" s="366"/>
      <c r="D673" s="366"/>
      <c r="E673" s="366"/>
      <c r="F673" s="366"/>
      <c r="G673" s="366"/>
      <c r="H673" s="366"/>
      <c r="I673" s="366"/>
      <c r="J673" s="366"/>
      <c r="K673" s="367"/>
      <c r="L673" s="218">
        <v>4183796</v>
      </c>
      <c r="M673" s="218"/>
      <c r="N673" s="218"/>
      <c r="O673" s="218"/>
      <c r="P673" s="213"/>
      <c r="Q673" s="213"/>
      <c r="R673" s="213"/>
      <c r="S673" s="213"/>
      <c r="T673" s="213"/>
      <c r="U673" s="213"/>
      <c r="V673" s="214"/>
      <c r="W673" s="215"/>
      <c r="X673" s="216"/>
      <c r="Y673" s="217"/>
      <c r="Z673" s="213"/>
      <c r="BS673" s="174"/>
      <c r="BT673" s="128" t="s">
        <v>998</v>
      </c>
      <c r="BU673" s="174"/>
    </row>
    <row r="674" spans="1:95" s="122" customFormat="1" ht="18" hidden="1" x14ac:dyDescent="0.25">
      <c r="A674" s="365" t="s">
        <v>999</v>
      </c>
      <c r="B674" s="366"/>
      <c r="C674" s="366"/>
      <c r="D674" s="366"/>
      <c r="E674" s="366"/>
      <c r="F674" s="366"/>
      <c r="G674" s="366"/>
      <c r="H674" s="366"/>
      <c r="I674" s="366"/>
      <c r="J674" s="366"/>
      <c r="K674" s="367"/>
      <c r="L674" s="218">
        <v>6972993</v>
      </c>
      <c r="M674" s="218"/>
      <c r="N674" s="218"/>
      <c r="O674" s="218"/>
      <c r="P674" s="213"/>
      <c r="Q674" s="213"/>
      <c r="R674" s="213"/>
      <c r="S674" s="213"/>
      <c r="T674" s="213"/>
      <c r="U674" s="213"/>
      <c r="V674" s="214"/>
      <c r="W674" s="215"/>
      <c r="X674" s="216"/>
      <c r="Y674" s="217"/>
      <c r="Z674" s="213"/>
      <c r="BS674" s="174"/>
      <c r="BT674" s="128" t="s">
        <v>999</v>
      </c>
      <c r="BU674" s="174"/>
    </row>
    <row r="675" spans="1:95" s="122" customFormat="1" ht="18" hidden="1" x14ac:dyDescent="0.25">
      <c r="A675" s="365" t="s">
        <v>1000</v>
      </c>
      <c r="B675" s="366"/>
      <c r="C675" s="366"/>
      <c r="D675" s="366"/>
      <c r="E675" s="366"/>
      <c r="F675" s="366"/>
      <c r="G675" s="366"/>
      <c r="H675" s="366"/>
      <c r="I675" s="366"/>
      <c r="J675" s="366"/>
      <c r="K675" s="367"/>
      <c r="L675" s="218">
        <v>4980709</v>
      </c>
      <c r="M675" s="218"/>
      <c r="N675" s="218"/>
      <c r="O675" s="218"/>
      <c r="P675" s="213"/>
      <c r="Q675" s="213"/>
      <c r="R675" s="213"/>
      <c r="S675" s="213"/>
      <c r="T675" s="213"/>
      <c r="U675" s="213"/>
      <c r="V675" s="214"/>
      <c r="W675" s="215"/>
      <c r="X675" s="216"/>
      <c r="Y675" s="217"/>
      <c r="Z675" s="213"/>
      <c r="BS675" s="174"/>
      <c r="BT675" s="128" t="s">
        <v>1000</v>
      </c>
      <c r="BU675" s="174"/>
    </row>
    <row r="676" spans="1:95" s="122" customFormat="1" ht="18" hidden="1" x14ac:dyDescent="0.25">
      <c r="A676" s="365" t="s">
        <v>1001</v>
      </c>
      <c r="B676" s="366"/>
      <c r="C676" s="366"/>
      <c r="D676" s="366"/>
      <c r="E676" s="366"/>
      <c r="F676" s="366"/>
      <c r="G676" s="366"/>
      <c r="H676" s="366"/>
      <c r="I676" s="366"/>
      <c r="J676" s="366"/>
      <c r="K676" s="367"/>
      <c r="L676" s="218">
        <v>3984567</v>
      </c>
      <c r="M676" s="218"/>
      <c r="N676" s="218"/>
      <c r="O676" s="218"/>
      <c r="P676" s="213"/>
      <c r="Q676" s="213"/>
      <c r="R676" s="213"/>
      <c r="S676" s="213"/>
      <c r="T676" s="213"/>
      <c r="U676" s="213"/>
      <c r="V676" s="214"/>
      <c r="W676" s="215"/>
      <c r="X676" s="216"/>
      <c r="Y676" s="217"/>
      <c r="Z676" s="213"/>
      <c r="BS676" s="174"/>
      <c r="BT676" s="128" t="s">
        <v>1001</v>
      </c>
      <c r="BU676" s="174"/>
    </row>
    <row r="677" spans="1:95" s="122" customFormat="1" ht="18" hidden="1" x14ac:dyDescent="0.25">
      <c r="A677" s="359" t="s">
        <v>988</v>
      </c>
      <c r="B677" s="360"/>
      <c r="C677" s="360"/>
      <c r="D677" s="360"/>
      <c r="E677" s="360"/>
      <c r="F677" s="360"/>
      <c r="G677" s="360"/>
      <c r="H677" s="360"/>
      <c r="I677" s="360"/>
      <c r="J677" s="360"/>
      <c r="K677" s="361"/>
      <c r="L677" s="171">
        <v>219350430</v>
      </c>
      <c r="M677" s="171"/>
      <c r="N677" s="171"/>
      <c r="O677" s="171"/>
      <c r="P677" s="213"/>
      <c r="Q677" s="213"/>
      <c r="R677" s="213"/>
      <c r="S677" s="213"/>
      <c r="T677" s="213"/>
      <c r="U677" s="213"/>
      <c r="V677" s="214"/>
      <c r="W677" s="215"/>
      <c r="X677" s="216"/>
      <c r="Y677" s="217"/>
      <c r="Z677" s="213"/>
      <c r="BS677" s="174"/>
      <c r="BU677" s="174" t="s">
        <v>988</v>
      </c>
    </row>
    <row r="678" spans="1:95" s="122" customFormat="1" ht="18" hidden="1" x14ac:dyDescent="0.25">
      <c r="A678" s="365" t="s">
        <v>2570</v>
      </c>
      <c r="B678" s="366"/>
      <c r="C678" s="366"/>
      <c r="D678" s="366"/>
      <c r="E678" s="366"/>
      <c r="F678" s="366"/>
      <c r="G678" s="366"/>
      <c r="H678" s="366"/>
      <c r="I678" s="366"/>
      <c r="J678" s="366"/>
      <c r="K678" s="367"/>
      <c r="L678" s="218">
        <v>226422302</v>
      </c>
      <c r="M678" s="218"/>
      <c r="N678" s="218"/>
      <c r="O678" s="218"/>
      <c r="P678" s="213"/>
      <c r="Q678" s="213"/>
      <c r="R678" s="213"/>
      <c r="S678" s="213"/>
      <c r="T678" s="213"/>
      <c r="U678" s="213"/>
      <c r="V678" s="214"/>
      <c r="W678" s="215"/>
      <c r="X678" s="216"/>
      <c r="Y678" s="217"/>
      <c r="Z678" s="213"/>
      <c r="BS678" s="174"/>
      <c r="BT678" s="128" t="s">
        <v>2570</v>
      </c>
      <c r="BU678" s="174"/>
    </row>
    <row r="679" spans="1:95" s="122" customFormat="1" ht="18" hidden="1" x14ac:dyDescent="0.25">
      <c r="A679" s="365" t="s">
        <v>1003</v>
      </c>
      <c r="B679" s="366"/>
      <c r="C679" s="366"/>
      <c r="D679" s="366"/>
      <c r="E679" s="366"/>
      <c r="F679" s="366"/>
      <c r="G679" s="366"/>
      <c r="H679" s="366"/>
      <c r="I679" s="366"/>
      <c r="J679" s="366"/>
      <c r="K679" s="367"/>
      <c r="L679" s="218">
        <v>6792669</v>
      </c>
      <c r="M679" s="218"/>
      <c r="N679" s="218"/>
      <c r="O679" s="218"/>
      <c r="P679" s="213"/>
      <c r="Q679" s="213"/>
      <c r="R679" s="213"/>
      <c r="S679" s="213"/>
      <c r="T679" s="213"/>
      <c r="U679" s="213"/>
      <c r="V679" s="214"/>
      <c r="W679" s="215"/>
      <c r="X679" s="216"/>
      <c r="Y679" s="217"/>
      <c r="Z679" s="213"/>
      <c r="BS679" s="174"/>
      <c r="BT679" s="128" t="s">
        <v>1003</v>
      </c>
      <c r="BU679" s="174"/>
    </row>
    <row r="680" spans="1:95" s="122" customFormat="1" ht="18" hidden="1" x14ac:dyDescent="0.25">
      <c r="A680" s="359" t="s">
        <v>5731</v>
      </c>
      <c r="B680" s="360"/>
      <c r="C680" s="360"/>
      <c r="D680" s="360"/>
      <c r="E680" s="360"/>
      <c r="F680" s="360"/>
      <c r="G680" s="360"/>
      <c r="H680" s="360"/>
      <c r="I680" s="360"/>
      <c r="J680" s="360"/>
      <c r="K680" s="361"/>
      <c r="L680" s="171">
        <f>L678+L679</f>
        <v>233214971</v>
      </c>
      <c r="M680" s="171"/>
      <c r="N680" s="171"/>
      <c r="O680" s="171"/>
      <c r="P680" s="213"/>
      <c r="Q680" s="213"/>
      <c r="R680" s="213"/>
      <c r="S680" s="213"/>
      <c r="T680" s="213"/>
      <c r="U680" s="213"/>
      <c r="V680" s="214"/>
      <c r="W680" s="215"/>
      <c r="X680" s="216"/>
      <c r="Y680" s="217"/>
      <c r="Z680" s="213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0"/>
      <c r="BN680" s="220"/>
      <c r="BO680" s="220"/>
      <c r="BP680" s="220"/>
      <c r="BQ680" s="220"/>
      <c r="BR680" s="220"/>
      <c r="BS680" s="220"/>
      <c r="BT680" s="220"/>
      <c r="BU680" s="220" t="s">
        <v>1004</v>
      </c>
      <c r="BV680" s="220"/>
      <c r="BW680" s="220"/>
    </row>
    <row r="681" spans="1:95" s="224" customFormat="1" ht="15" hidden="1" customHeight="1" x14ac:dyDescent="0.25">
      <c r="A681" s="362" t="s">
        <v>5732</v>
      </c>
      <c r="B681" s="363"/>
      <c r="C681" s="363"/>
      <c r="D681" s="363"/>
      <c r="E681" s="363"/>
      <c r="F681" s="363"/>
      <c r="G681" s="363"/>
      <c r="H681" s="363"/>
      <c r="I681" s="363"/>
      <c r="J681" s="363"/>
      <c r="K681" s="364"/>
      <c r="L681" s="221">
        <f>L664*1.052*1.021*1.035*1.025*1.02*1.03</f>
        <v>210856987.67516091</v>
      </c>
      <c r="M681" s="222"/>
      <c r="N681" s="223"/>
      <c r="O681" s="223"/>
      <c r="P681" s="213"/>
      <c r="Q681" s="213"/>
      <c r="R681" s="213"/>
      <c r="S681" s="213"/>
      <c r="T681" s="213"/>
      <c r="U681" s="213"/>
      <c r="V681" s="214"/>
      <c r="W681" s="215"/>
      <c r="X681" s="216"/>
      <c r="Y681" s="217"/>
      <c r="Z681" s="213"/>
      <c r="AA681" s="220"/>
      <c r="AB681" s="220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0"/>
      <c r="BN681" s="220"/>
      <c r="BO681" s="220"/>
      <c r="BP681" s="220"/>
      <c r="BQ681" s="220"/>
      <c r="BR681" s="220"/>
      <c r="BS681" s="220"/>
      <c r="BT681" s="220"/>
      <c r="BU681" s="220"/>
      <c r="BV681" s="220"/>
      <c r="BW681" s="220"/>
      <c r="CG681" s="225"/>
      <c r="CI681" s="225" t="s">
        <v>1004</v>
      </c>
      <c r="CK681" s="226"/>
      <c r="CL681" s="227"/>
      <c r="CM681" s="227"/>
      <c r="CN681" s="227"/>
      <c r="CO681" s="227"/>
      <c r="CP681" s="227"/>
      <c r="CQ681" s="227"/>
    </row>
    <row r="682" spans="1:95" s="224" customFormat="1" ht="15" hidden="1" customHeight="1" x14ac:dyDescent="0.25">
      <c r="A682" s="362" t="s">
        <v>5733</v>
      </c>
      <c r="B682" s="363"/>
      <c r="C682" s="363"/>
      <c r="D682" s="363"/>
      <c r="E682" s="363"/>
      <c r="F682" s="363"/>
      <c r="G682" s="363"/>
      <c r="H682" s="363"/>
      <c r="I682" s="363"/>
      <c r="J682" s="363"/>
      <c r="K682" s="364"/>
      <c r="L682" s="221">
        <f>L667*1.03</f>
        <v>7284028.1600000001</v>
      </c>
      <c r="M682" s="222"/>
      <c r="N682" s="223"/>
      <c r="O682" s="223"/>
      <c r="P682" s="213"/>
      <c r="Q682" s="213"/>
      <c r="R682" s="213"/>
      <c r="S682" s="213"/>
      <c r="T682" s="213"/>
      <c r="U682" s="213"/>
      <c r="V682" s="214"/>
      <c r="W682" s="215"/>
      <c r="X682" s="216"/>
      <c r="Y682" s="217"/>
      <c r="Z682" s="213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0"/>
      <c r="BN682" s="220"/>
      <c r="BO682" s="220"/>
      <c r="BP682" s="220"/>
      <c r="BQ682" s="220"/>
      <c r="BR682" s="220"/>
      <c r="BS682" s="220"/>
      <c r="BT682" s="220"/>
      <c r="BU682" s="220"/>
      <c r="BV682" s="220"/>
      <c r="BW682" s="220"/>
      <c r="CG682" s="225"/>
      <c r="CI682" s="225" t="s">
        <v>1004</v>
      </c>
      <c r="CK682" s="226"/>
      <c r="CL682" s="227"/>
      <c r="CM682" s="227"/>
      <c r="CN682" s="227"/>
      <c r="CO682" s="227"/>
      <c r="CP682" s="227"/>
      <c r="CQ682" s="227"/>
    </row>
    <row r="683" spans="1:95" s="224" customFormat="1" ht="15" hidden="1" customHeight="1" x14ac:dyDescent="0.25">
      <c r="A683" s="362" t="s">
        <v>5734</v>
      </c>
      <c r="B683" s="363"/>
      <c r="C683" s="363"/>
      <c r="D683" s="363"/>
      <c r="E683" s="363"/>
      <c r="F683" s="363"/>
      <c r="G683" s="363"/>
      <c r="H683" s="363"/>
      <c r="I683" s="363"/>
      <c r="J683" s="363"/>
      <c r="K683" s="364"/>
      <c r="L683" s="221">
        <f>L680-L681-L682</f>
        <v>15073955.164839085</v>
      </c>
      <c r="M683" s="222"/>
      <c r="N683" s="223"/>
      <c r="O683" s="223"/>
      <c r="P683" s="213"/>
      <c r="Q683" s="213"/>
      <c r="R683" s="213"/>
      <c r="S683" s="213"/>
      <c r="T683" s="213"/>
      <c r="U683" s="213"/>
      <c r="V683" s="214"/>
      <c r="W683" s="215"/>
      <c r="X683" s="216"/>
      <c r="Y683" s="217"/>
      <c r="Z683" s="213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0"/>
      <c r="BN683" s="220"/>
      <c r="BO683" s="220"/>
      <c r="BP683" s="220"/>
      <c r="BQ683" s="220"/>
      <c r="BR683" s="220"/>
      <c r="BS683" s="220"/>
      <c r="BT683" s="220"/>
      <c r="BU683" s="220"/>
      <c r="BV683" s="220"/>
      <c r="BW683" s="220"/>
      <c r="CG683" s="225"/>
      <c r="CI683" s="225" t="s">
        <v>1004</v>
      </c>
      <c r="CK683" s="226"/>
      <c r="CL683" s="227"/>
      <c r="CM683" s="227"/>
      <c r="CN683" s="227"/>
      <c r="CO683" s="227"/>
      <c r="CP683" s="227"/>
      <c r="CQ683" s="227"/>
    </row>
    <row r="684" spans="1:95" s="220" customFormat="1" ht="15" hidden="1" customHeight="1" x14ac:dyDescent="0.25">
      <c r="A684" s="354" t="s">
        <v>5735</v>
      </c>
      <c r="B684" s="355"/>
      <c r="C684" s="355"/>
      <c r="D684" s="355"/>
      <c r="E684" s="355"/>
      <c r="F684" s="355"/>
      <c r="G684" s="355"/>
      <c r="H684" s="355"/>
      <c r="I684" s="355"/>
      <c r="J684" s="355"/>
      <c r="K684" s="356"/>
      <c r="L684" s="228">
        <f>'[1]00-ЭС1.СУБ'!L202</f>
        <v>2</v>
      </c>
      <c r="M684" s="229"/>
      <c r="N684" s="230"/>
      <c r="O684" s="229"/>
      <c r="P684" s="213"/>
      <c r="Q684" s="213"/>
      <c r="R684" s="213"/>
      <c r="S684" s="213"/>
      <c r="T684" s="213"/>
      <c r="U684" s="213"/>
      <c r="V684" s="214"/>
      <c r="W684" s="215"/>
      <c r="X684" s="216"/>
      <c r="Y684" s="217"/>
      <c r="Z684" s="213"/>
      <c r="CG684" s="231"/>
      <c r="CH684" s="232" t="s">
        <v>1003</v>
      </c>
      <c r="CI684" s="231"/>
      <c r="CK684" s="233"/>
    </row>
    <row r="685" spans="1:95" s="220" customFormat="1" ht="28.5" hidden="1" customHeight="1" x14ac:dyDescent="0.25">
      <c r="A685" s="354" t="s">
        <v>5736</v>
      </c>
      <c r="B685" s="355"/>
      <c r="C685" s="355"/>
      <c r="D685" s="355"/>
      <c r="E685" s="355"/>
      <c r="F685" s="355"/>
      <c r="G685" s="355"/>
      <c r="H685" s="355"/>
      <c r="I685" s="355"/>
      <c r="J685" s="355"/>
      <c r="K685" s="356"/>
      <c r="L685" s="234">
        <f>L681+L682+L683*L684</f>
        <v>248288926.16483909</v>
      </c>
      <c r="M685" s="235"/>
      <c r="N685" s="236"/>
      <c r="O685" s="236"/>
      <c r="P685" s="213"/>
      <c r="Q685" s="213"/>
      <c r="R685" s="213"/>
      <c r="S685" s="213"/>
      <c r="T685" s="213"/>
      <c r="U685" s="213"/>
      <c r="V685" s="214"/>
      <c r="W685" s="215"/>
      <c r="X685" s="216"/>
      <c r="Y685" s="217"/>
      <c r="Z685" s="213"/>
      <c r="CG685" s="231"/>
      <c r="CI685" s="231" t="s">
        <v>1004</v>
      </c>
      <c r="CK685" s="237"/>
    </row>
    <row r="686" spans="1:95" s="220" customFormat="1" ht="15" hidden="1" customHeight="1" x14ac:dyDescent="0.25">
      <c r="A686" s="351" t="s">
        <v>1005</v>
      </c>
      <c r="B686" s="352"/>
      <c r="C686" s="352"/>
      <c r="D686" s="352"/>
      <c r="E686" s="352"/>
      <c r="F686" s="352"/>
      <c r="G686" s="352"/>
      <c r="H686" s="352"/>
      <c r="I686" s="352"/>
      <c r="J686" s="352"/>
      <c r="K686" s="353"/>
      <c r="L686" s="238">
        <f>L685*0.2</f>
        <v>49657785.232967824</v>
      </c>
      <c r="M686" s="229"/>
      <c r="N686" s="229"/>
      <c r="O686" s="229"/>
      <c r="P686" s="213"/>
      <c r="Q686" s="213"/>
      <c r="R686" s="213"/>
      <c r="S686" s="213"/>
      <c r="T686" s="213"/>
      <c r="U686" s="213"/>
      <c r="V686" s="214"/>
      <c r="W686" s="215"/>
      <c r="X686" s="216"/>
      <c r="Y686" s="217"/>
      <c r="Z686" s="213"/>
      <c r="CG686" s="231"/>
      <c r="CH686" s="232" t="s">
        <v>1005</v>
      </c>
      <c r="CI686" s="231"/>
    </row>
    <row r="687" spans="1:95" s="220" customFormat="1" ht="15" hidden="1" customHeight="1" x14ac:dyDescent="0.25">
      <c r="A687" s="354" t="s">
        <v>1006</v>
      </c>
      <c r="B687" s="355"/>
      <c r="C687" s="355"/>
      <c r="D687" s="355"/>
      <c r="E687" s="355"/>
      <c r="F687" s="355"/>
      <c r="G687" s="355"/>
      <c r="H687" s="355"/>
      <c r="I687" s="355"/>
      <c r="J687" s="355"/>
      <c r="K687" s="356"/>
      <c r="L687" s="239">
        <f>L685+L686</f>
        <v>297946711.39780688</v>
      </c>
      <c r="M687" s="236"/>
      <c r="N687" s="236"/>
      <c r="O687" s="236"/>
      <c r="P687" s="213"/>
      <c r="Q687" s="213"/>
      <c r="R687" s="213"/>
      <c r="S687" s="213"/>
      <c r="T687" s="213"/>
      <c r="U687" s="213"/>
      <c r="V687" s="214"/>
      <c r="W687" s="215"/>
      <c r="X687" s="216"/>
      <c r="Y687" s="217"/>
      <c r="Z687" s="213"/>
      <c r="CG687" s="231"/>
      <c r="CI687" s="231"/>
      <c r="CJ687" s="231" t="s">
        <v>1006</v>
      </c>
      <c r="CM687" s="233"/>
    </row>
    <row r="688" spans="1:95" s="139" customFormat="1" ht="12.75" customHeight="1" x14ac:dyDescent="0.2">
      <c r="A688" s="357"/>
      <c r="B688" s="357"/>
      <c r="C688" s="357"/>
      <c r="D688" s="357"/>
      <c r="E688" s="357"/>
      <c r="F688" s="357"/>
      <c r="G688" s="357"/>
      <c r="H688" s="357"/>
      <c r="I688" s="357"/>
      <c r="J688" s="357"/>
      <c r="K688" s="357"/>
      <c r="L688" s="357"/>
      <c r="M688" s="357"/>
      <c r="N688" s="357"/>
      <c r="O688" s="357"/>
      <c r="P688" s="213"/>
      <c r="Q688" s="213"/>
      <c r="R688" s="213"/>
      <c r="S688" s="213"/>
      <c r="T688" s="213"/>
      <c r="U688" s="213"/>
      <c r="V688" s="214"/>
      <c r="W688" s="215"/>
      <c r="X688" s="216"/>
      <c r="Y688" s="217"/>
      <c r="Z688" s="213"/>
      <c r="AA688" s="149"/>
      <c r="AB688" s="149"/>
      <c r="AC688" s="149"/>
      <c r="AD688" s="149"/>
      <c r="AE688" s="149"/>
      <c r="AF688" s="149"/>
      <c r="AG688" s="149"/>
      <c r="AH688" s="149"/>
      <c r="AI688" s="149"/>
      <c r="AJ688" s="149"/>
      <c r="AK688" s="149"/>
      <c r="AL688" s="149"/>
      <c r="AM688" s="149"/>
      <c r="AN688" s="149"/>
      <c r="AO688" s="149"/>
      <c r="AP688" s="149"/>
      <c r="AQ688" s="149"/>
      <c r="AR688" s="149"/>
      <c r="AS688" s="149"/>
      <c r="AT688" s="149"/>
      <c r="AU688" s="149"/>
      <c r="AV688" s="149"/>
      <c r="AW688" s="149"/>
      <c r="AX688" s="149"/>
      <c r="AY688" s="149"/>
      <c r="AZ688" s="149"/>
      <c r="BA688" s="149"/>
      <c r="BB688" s="149"/>
      <c r="BC688" s="149"/>
      <c r="BD688" s="149"/>
      <c r="BE688" s="149"/>
      <c r="BF688" s="149"/>
      <c r="BG688" s="149"/>
      <c r="BH688" s="149"/>
      <c r="BI688" s="149"/>
      <c r="BJ688" s="149"/>
      <c r="BK688" s="149"/>
      <c r="BL688" s="149"/>
      <c r="BM688" s="149"/>
      <c r="BN688" s="149"/>
      <c r="BO688" s="149"/>
      <c r="BP688" s="149"/>
      <c r="BQ688" s="149"/>
      <c r="BR688" s="149"/>
      <c r="BS688" s="149"/>
      <c r="BT688" s="149"/>
      <c r="BU688" s="149"/>
      <c r="BV688" s="149"/>
    </row>
    <row r="689" spans="1:74" s="139" customFormat="1" ht="12.75" customHeight="1" x14ac:dyDescent="0.2">
      <c r="A689" s="358" t="s">
        <v>5737</v>
      </c>
      <c r="B689" s="358"/>
      <c r="C689" s="358"/>
      <c r="D689" s="358"/>
      <c r="E689" s="358"/>
      <c r="F689" s="358"/>
      <c r="G689" s="358"/>
      <c r="H689" s="358"/>
      <c r="I689" s="358"/>
      <c r="J689" s="358"/>
      <c r="K689" s="358"/>
      <c r="L689" s="358"/>
      <c r="M689" s="358"/>
      <c r="N689" s="358"/>
      <c r="O689" s="358"/>
      <c r="P689" s="213"/>
      <c r="Q689" s="213"/>
      <c r="R689" s="213"/>
      <c r="S689" s="213"/>
      <c r="T689" s="213"/>
      <c r="U689" s="213"/>
      <c r="V689" s="214"/>
      <c r="W689" s="215"/>
      <c r="X689" s="216"/>
      <c r="Y689" s="217"/>
      <c r="Z689" s="213"/>
      <c r="AA689" s="149"/>
      <c r="AB689" s="149"/>
      <c r="AC689" s="149"/>
      <c r="AD689" s="149"/>
      <c r="AE689" s="149"/>
      <c r="AF689" s="149"/>
      <c r="AG689" s="149"/>
      <c r="AH689" s="149"/>
      <c r="AI689" s="149"/>
      <c r="AJ689" s="149"/>
      <c r="AK689" s="149"/>
      <c r="AL689" s="149"/>
      <c r="AM689" s="149"/>
      <c r="AN689" s="149"/>
      <c r="AO689" s="149"/>
      <c r="AP689" s="149"/>
      <c r="AQ689" s="149"/>
      <c r="AR689" s="149"/>
      <c r="AS689" s="149"/>
      <c r="AT689" s="149"/>
      <c r="AU689" s="149"/>
      <c r="AV689" s="149"/>
      <c r="AW689" s="149"/>
      <c r="AX689" s="149"/>
      <c r="AY689" s="149"/>
      <c r="AZ689" s="149"/>
      <c r="BA689" s="149"/>
      <c r="BB689" s="149"/>
      <c r="BC689" s="149"/>
      <c r="BD689" s="149"/>
      <c r="BE689" s="149"/>
      <c r="BF689" s="149"/>
      <c r="BG689" s="149"/>
      <c r="BH689" s="149"/>
      <c r="BI689" s="149"/>
      <c r="BJ689" s="149"/>
      <c r="BK689" s="149"/>
      <c r="BL689" s="149"/>
      <c r="BM689" s="149"/>
      <c r="BN689" s="149"/>
      <c r="BO689" s="149"/>
      <c r="BP689" s="149"/>
      <c r="BQ689" s="149"/>
      <c r="BR689" s="149"/>
      <c r="BS689" s="149"/>
      <c r="BT689" s="149"/>
      <c r="BU689" s="149"/>
      <c r="BV689" s="149"/>
    </row>
    <row r="690" spans="1:74" s="139" customFormat="1" ht="12.75" customHeight="1" x14ac:dyDescent="0.2">
      <c r="A690" s="350" t="s">
        <v>1008</v>
      </c>
      <c r="B690" s="350"/>
      <c r="C690" s="350"/>
      <c r="D690" s="350"/>
      <c r="E690" s="350"/>
      <c r="F690" s="350"/>
      <c r="G690" s="350"/>
      <c r="H690" s="350"/>
      <c r="I690" s="350"/>
      <c r="J690" s="350"/>
      <c r="K690" s="350"/>
      <c r="L690" s="350"/>
      <c r="M690" s="350"/>
      <c r="N690" s="350"/>
      <c r="O690" s="350"/>
      <c r="P690" s="213"/>
      <c r="Q690" s="213"/>
      <c r="R690" s="213"/>
      <c r="S690" s="213"/>
      <c r="T690" s="213"/>
      <c r="U690" s="213"/>
      <c r="V690" s="214"/>
      <c r="W690" s="215"/>
      <c r="X690" s="216"/>
      <c r="Y690" s="217"/>
      <c r="Z690" s="213"/>
      <c r="AA690" s="149"/>
      <c r="AB690" s="149"/>
      <c r="AC690" s="149"/>
      <c r="AD690" s="149"/>
      <c r="AE690" s="149"/>
      <c r="AF690" s="149"/>
      <c r="AG690" s="149"/>
      <c r="AH690" s="149"/>
      <c r="AI690" s="149"/>
      <c r="AJ690" s="149"/>
      <c r="AK690" s="149"/>
      <c r="AL690" s="149"/>
      <c r="AM690" s="149"/>
      <c r="AN690" s="149"/>
      <c r="AO690" s="149"/>
      <c r="AP690" s="149"/>
      <c r="AQ690" s="149"/>
      <c r="AR690" s="149"/>
      <c r="AS690" s="149"/>
      <c r="AT690" s="149"/>
      <c r="AU690" s="149"/>
      <c r="AV690" s="149"/>
      <c r="AW690" s="149"/>
      <c r="AX690" s="149"/>
      <c r="AY690" s="149"/>
      <c r="AZ690" s="149"/>
      <c r="BA690" s="149"/>
      <c r="BB690" s="149"/>
      <c r="BC690" s="149"/>
      <c r="BD690" s="149"/>
      <c r="BE690" s="149"/>
      <c r="BF690" s="149"/>
      <c r="BG690" s="149"/>
      <c r="BH690" s="149"/>
      <c r="BI690" s="149"/>
      <c r="BJ690" s="149"/>
      <c r="BK690" s="149"/>
      <c r="BL690" s="149"/>
      <c r="BM690" s="149"/>
      <c r="BN690" s="149"/>
      <c r="BO690" s="149"/>
      <c r="BP690" s="149"/>
      <c r="BQ690" s="149"/>
      <c r="BR690" s="149"/>
      <c r="BS690" s="149"/>
      <c r="BT690" s="149"/>
      <c r="BU690" s="149"/>
      <c r="BV690" s="149"/>
    </row>
    <row r="691" spans="1:74" s="139" customFormat="1" ht="13.5" customHeight="1" x14ac:dyDescent="0.2">
      <c r="A691" s="137"/>
      <c r="B691" s="137"/>
      <c r="C691" s="137"/>
      <c r="D691" s="137"/>
      <c r="E691" s="137"/>
      <c r="F691" s="120"/>
      <c r="G691" s="137"/>
      <c r="H691" s="240"/>
      <c r="I691" s="132"/>
      <c r="J691" s="132"/>
      <c r="K691" s="132"/>
      <c r="L691" s="132"/>
      <c r="M691" s="137"/>
      <c r="N691" s="137"/>
      <c r="O691" s="137"/>
      <c r="P691" s="213"/>
      <c r="Q691" s="213"/>
      <c r="R691" s="213"/>
      <c r="S691" s="213"/>
      <c r="T691" s="213"/>
      <c r="U691" s="213"/>
      <c r="V691" s="214"/>
      <c r="W691" s="215"/>
      <c r="X691" s="216"/>
      <c r="Y691" s="217"/>
      <c r="Z691" s="213"/>
      <c r="AA691" s="149"/>
      <c r="AB691" s="149"/>
      <c r="AC691" s="149"/>
      <c r="AD691" s="149"/>
      <c r="AE691" s="149"/>
      <c r="AF691" s="149"/>
      <c r="AG691" s="149"/>
      <c r="AH691" s="149"/>
      <c r="AI691" s="149"/>
      <c r="AJ691" s="149"/>
      <c r="AK691" s="149"/>
      <c r="AL691" s="149"/>
      <c r="AM691" s="149"/>
      <c r="AN691" s="149"/>
      <c r="AO691" s="149"/>
      <c r="AP691" s="149"/>
      <c r="AQ691" s="149"/>
      <c r="AR691" s="149"/>
      <c r="AS691" s="149"/>
      <c r="AT691" s="149"/>
      <c r="AU691" s="149"/>
      <c r="AV691" s="149"/>
      <c r="AW691" s="149"/>
      <c r="AX691" s="149"/>
      <c r="AY691" s="149"/>
      <c r="AZ691" s="149"/>
      <c r="BA691" s="149"/>
      <c r="BB691" s="149"/>
      <c r="BC691" s="149"/>
      <c r="BD691" s="149"/>
      <c r="BE691" s="149"/>
      <c r="BF691" s="149"/>
      <c r="BG691" s="149"/>
      <c r="BH691" s="149"/>
      <c r="BI691" s="149"/>
      <c r="BJ691" s="149"/>
      <c r="BK691" s="149"/>
      <c r="BL691" s="149"/>
      <c r="BM691" s="149"/>
      <c r="BN691" s="149"/>
      <c r="BO691" s="149"/>
      <c r="BP691" s="149"/>
      <c r="BQ691" s="149"/>
      <c r="BR691" s="149"/>
      <c r="BS691" s="149"/>
      <c r="BT691" s="149"/>
      <c r="BU691" s="149"/>
      <c r="BV691" s="149"/>
    </row>
    <row r="692" spans="1:74" s="139" customFormat="1" ht="12.75" customHeight="1" x14ac:dyDescent="0.2">
      <c r="A692" s="358" t="s">
        <v>5738</v>
      </c>
      <c r="B692" s="358"/>
      <c r="C692" s="358"/>
      <c r="D692" s="358"/>
      <c r="E692" s="358"/>
      <c r="F692" s="358"/>
      <c r="G692" s="358"/>
      <c r="H692" s="358"/>
      <c r="I692" s="358"/>
      <c r="J692" s="358"/>
      <c r="K692" s="358"/>
      <c r="L692" s="358"/>
      <c r="M692" s="358"/>
      <c r="N692" s="358"/>
      <c r="O692" s="358"/>
      <c r="P692" s="213"/>
      <c r="Q692" s="213"/>
      <c r="R692" s="213"/>
      <c r="S692" s="213"/>
      <c r="T692" s="213"/>
      <c r="U692" s="213"/>
      <c r="V692" s="214"/>
      <c r="W692" s="215"/>
      <c r="X692" s="216"/>
      <c r="Y692" s="217"/>
      <c r="Z692" s="213"/>
      <c r="AA692" s="149"/>
      <c r="AB692" s="149"/>
      <c r="AC692" s="149"/>
      <c r="AD692" s="149"/>
      <c r="AE692" s="149"/>
      <c r="AF692" s="149"/>
      <c r="AG692" s="149"/>
      <c r="AH692" s="149"/>
      <c r="AI692" s="149"/>
      <c r="AJ692" s="149"/>
      <c r="AK692" s="149"/>
      <c r="AL692" s="149"/>
      <c r="AM692" s="149"/>
      <c r="AN692" s="149"/>
      <c r="AO692" s="149"/>
      <c r="AP692" s="149"/>
      <c r="AQ692" s="149"/>
      <c r="AR692" s="149"/>
      <c r="AS692" s="149"/>
      <c r="AT692" s="149"/>
      <c r="AU692" s="149"/>
      <c r="AV692" s="149"/>
      <c r="AW692" s="149"/>
      <c r="AX692" s="149"/>
      <c r="AY692" s="149"/>
      <c r="AZ692" s="149"/>
      <c r="BA692" s="149"/>
      <c r="BB692" s="149"/>
      <c r="BC692" s="149"/>
      <c r="BD692" s="149"/>
      <c r="BE692" s="149"/>
      <c r="BF692" s="149"/>
      <c r="BG692" s="149"/>
      <c r="BH692" s="149"/>
      <c r="BI692" s="149"/>
      <c r="BJ692" s="149"/>
      <c r="BK692" s="149"/>
      <c r="BL692" s="149"/>
      <c r="BM692" s="149"/>
      <c r="BN692" s="149"/>
      <c r="BO692" s="149"/>
      <c r="BP692" s="149"/>
      <c r="BQ692" s="149"/>
      <c r="BR692" s="149"/>
      <c r="BS692" s="149"/>
      <c r="BT692" s="149"/>
      <c r="BU692" s="149"/>
      <c r="BV692" s="149"/>
    </row>
    <row r="693" spans="1:74" s="139" customFormat="1" ht="12.75" customHeight="1" x14ac:dyDescent="0.2">
      <c r="A693" s="350" t="s">
        <v>1008</v>
      </c>
      <c r="B693" s="350"/>
      <c r="C693" s="350"/>
      <c r="D693" s="350"/>
      <c r="E693" s="350"/>
      <c r="F693" s="350"/>
      <c r="G693" s="350"/>
      <c r="H693" s="350"/>
      <c r="I693" s="350"/>
      <c r="J693" s="350"/>
      <c r="K693" s="350"/>
      <c r="L693" s="350"/>
      <c r="M693" s="350"/>
      <c r="N693" s="350"/>
      <c r="O693" s="350"/>
      <c r="P693" s="213"/>
      <c r="Q693" s="213"/>
      <c r="R693" s="213"/>
      <c r="S693" s="213"/>
      <c r="T693" s="213"/>
      <c r="U693" s="213"/>
      <c r="V693" s="214"/>
      <c r="W693" s="215"/>
      <c r="X693" s="216"/>
      <c r="Y693" s="217"/>
      <c r="Z693" s="213"/>
      <c r="AA693" s="149"/>
      <c r="AB693" s="149"/>
      <c r="AC693" s="149"/>
      <c r="AD693" s="149"/>
      <c r="AE693" s="149"/>
      <c r="AF693" s="149"/>
      <c r="AG693" s="149"/>
      <c r="AH693" s="149"/>
      <c r="AI693" s="149"/>
      <c r="AJ693" s="149"/>
      <c r="AK693" s="149"/>
      <c r="AL693" s="149"/>
      <c r="AM693" s="149"/>
      <c r="AN693" s="149"/>
      <c r="AO693" s="149"/>
      <c r="AP693" s="149"/>
      <c r="AQ693" s="149"/>
      <c r="AR693" s="149"/>
      <c r="AS693" s="149"/>
      <c r="AT693" s="149"/>
      <c r="AU693" s="149"/>
      <c r="AV693" s="149"/>
      <c r="AW693" s="149"/>
      <c r="AX693" s="149"/>
      <c r="AY693" s="149"/>
      <c r="AZ693" s="149"/>
      <c r="BA693" s="149"/>
      <c r="BB693" s="149"/>
      <c r="BC693" s="149"/>
      <c r="BD693" s="149"/>
      <c r="BE693" s="149"/>
      <c r="BF693" s="149"/>
      <c r="BG693" s="149"/>
      <c r="BH693" s="149"/>
      <c r="BI693" s="149"/>
      <c r="BJ693" s="149"/>
      <c r="BK693" s="149"/>
      <c r="BL693" s="149"/>
      <c r="BM693" s="149"/>
      <c r="BN693" s="149"/>
      <c r="BO693" s="149"/>
      <c r="BP693" s="149"/>
      <c r="BQ693" s="149"/>
      <c r="BR693" s="149"/>
      <c r="BS693" s="149"/>
      <c r="BT693" s="149"/>
      <c r="BU693" s="149"/>
      <c r="BV693" s="149"/>
    </row>
    <row r="694" spans="1:74" s="139" customFormat="1" ht="13.5" customHeight="1" x14ac:dyDescent="0.2">
      <c r="A694" s="137"/>
      <c r="B694" s="137"/>
      <c r="C694" s="137"/>
      <c r="D694" s="137"/>
      <c r="E694" s="137"/>
      <c r="F694" s="120"/>
      <c r="G694" s="137"/>
      <c r="H694" s="240"/>
      <c r="I694" s="132"/>
      <c r="J694" s="132"/>
      <c r="K694" s="132"/>
      <c r="L694" s="132"/>
      <c r="M694" s="137"/>
      <c r="N694" s="137"/>
      <c r="O694" s="137"/>
      <c r="P694" s="213"/>
      <c r="Q694" s="213"/>
      <c r="R694" s="213"/>
      <c r="S694" s="213"/>
      <c r="T694" s="213"/>
      <c r="U694" s="213"/>
      <c r="V694" s="214"/>
      <c r="W694" s="215"/>
      <c r="X694" s="216"/>
      <c r="Y694" s="217"/>
      <c r="Z694" s="213"/>
      <c r="AA694" s="149"/>
      <c r="AB694" s="149"/>
      <c r="AC694" s="149"/>
      <c r="AD694" s="149"/>
      <c r="AE694" s="149"/>
      <c r="AF694" s="149"/>
      <c r="AG694" s="149"/>
      <c r="AH694" s="149"/>
      <c r="AI694" s="149"/>
      <c r="AJ694" s="149"/>
      <c r="AK694" s="149"/>
      <c r="AL694" s="149"/>
      <c r="AM694" s="149"/>
      <c r="AN694" s="149"/>
      <c r="AO694" s="149"/>
      <c r="AP694" s="149"/>
      <c r="AQ694" s="149"/>
      <c r="AR694" s="149"/>
      <c r="AS694" s="149"/>
      <c r="AT694" s="149"/>
      <c r="AU694" s="149"/>
      <c r="AV694" s="149"/>
      <c r="AW694" s="149"/>
      <c r="AX694" s="149"/>
      <c r="AY694" s="149"/>
      <c r="AZ694" s="149"/>
      <c r="BA694" s="149"/>
      <c r="BB694" s="149"/>
      <c r="BC694" s="149"/>
      <c r="BD694" s="149"/>
      <c r="BE694" s="149"/>
      <c r="BF694" s="149"/>
      <c r="BG694" s="149"/>
      <c r="BH694" s="149"/>
      <c r="BI694" s="149"/>
      <c r="BJ694" s="149"/>
      <c r="BK694" s="149"/>
      <c r="BL694" s="149"/>
      <c r="BM694" s="149"/>
      <c r="BN694" s="149"/>
      <c r="BO694" s="149"/>
      <c r="BP694" s="149"/>
      <c r="BQ694" s="149"/>
      <c r="BR694" s="149"/>
      <c r="BS694" s="149"/>
      <c r="BT694" s="149"/>
      <c r="BU694" s="149"/>
      <c r="BV694" s="149"/>
    </row>
    <row r="695" spans="1:74" s="122" customFormat="1" ht="18" x14ac:dyDescent="0.25">
      <c r="A695" s="119"/>
      <c r="B695" s="119"/>
      <c r="C695" s="119"/>
      <c r="D695" s="119"/>
      <c r="E695" s="119"/>
      <c r="F695" s="120"/>
      <c r="G695" s="137"/>
      <c r="H695" s="137"/>
      <c r="I695" s="293"/>
      <c r="J695" s="293"/>
      <c r="K695" s="293"/>
      <c r="L695" s="293"/>
      <c r="M695" s="119"/>
      <c r="N695" s="119"/>
      <c r="O695" s="119"/>
      <c r="P695" s="213"/>
      <c r="Q695" s="213"/>
      <c r="R695" s="213"/>
      <c r="S695" s="213"/>
      <c r="T695" s="213"/>
      <c r="U695" s="213"/>
      <c r="V695" s="214"/>
      <c r="W695" s="215"/>
      <c r="X695" s="216"/>
      <c r="Y695" s="217"/>
      <c r="Z695" s="213"/>
    </row>
  </sheetData>
  <autoFilter ref="A28:CQ687" xr:uid="{00000000-0001-0000-0400-000000000000}">
    <filterColumn colId="1">
      <filters>
        <filter val="Итого  по смете в текущих ценах"/>
        <filter val="ТЕРм08-02-155-01_x000a_Аналог ТССЦ-101-2901 51,49/50,41=2%"/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4_78_7804526950_15.05.2024_02_x000a_аналог ТССЦ-101-4610 15160,33/14810,41=2%"/>
        <filter val="ТЦ_01.7.15.05_2_0278204832_15.05.2024_02_x000a_Аналог ТССЦ-101-6794 25,60/25,05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1_78_7804526950_15.05.2024_02_x000a_Аналог ТССЦ-101-2036 32,71/32,02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 ТССЦ-101-6593 340,00/333,27=2%"/>
        <filter val="ТЦ_08.1.02.13_78_7804526950_15.05.2024_02_x000a_АналогТССЦ-101-3133 10,31/10,08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01.02.2024_02_x000a_Аналог ТССЦ-113-0395 95,68/93,73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07_78_7804526950_15.05.2024_02_x000a_Аналог ТССЦ-101-1759 68,43/68,02=2%"/>
        <filter val="ТЦ_14.5.01.10_78_7804526950_15.05.2024_02_x000a_Аналог ТССЦ-101-2415 52,74/51,66=2%"/>
        <filter val="ТЦ_20.1.02.07_78_7804526950_15.05.2024_02_x000a_Аналог ТССЦ-509-0040 1137,00/1114,51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0238 7,54/7,37=3%"/>
        <filter val="ТЦ_20.2.05.02_78_7804526950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201-8057 20,45/20,25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3_78_7804526950_15.05.2024_02_x000a_Аналог ТССЦ-111-0126 335,61/328,92=2%"/>
        <filter val="ТЦ_20.2.08.09_2_0278204832_15.05.2024_02_x000a_Аналог ТССЦ-101-1638 5134,83/4987,13=2%"/>
        <filter val="ТЦ_20.2.08.09_78_7804526950_15.05.2024_02_x000a_Аналог ТССЦ-101-6794 25,60/25,05=2%"/>
        <filter val="ТЦ_20.3.03.07_78_7806155468_15.05.2024_02_x000a_Аналог ТССЦ-509-0765 129,31/126,54=2%"/>
        <filter val="ТЦ_20.4.03.06_78_7804526950_15.05.2024_02_x000a_Аналог ТССЦ-503-0474 1223/1198,58=2%"/>
        <filter val="ТЦ_20.5.01.02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7_9705198797_06.05.2024_02_x000a_Аналог ТССЦ-110-0355 10225,04/10022,4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6.05_2_0276132981_15.05.2024_02_x000a_Аналог ТССЦ-501-7992 102768,47/100715,2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78_7804526950_15.05.2024_02_x000a_Аналог ТССЦ-103-2014 98,60/96,47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25.2.01.05_78_7806333470_15.05.2024_02_x000a_Аналог ТССЦ-509-5777 34,00/33,16=2%"/>
        <filter val="ТЦ_59.1.23.08_78_7804526950_15.05.2024_02_x000a_Аналог ТССЦ-101-2036 32,71/32,02=2%"/>
        <filter val="ТЦ_62.1.02.10_78_7804526950_29.07.2024_02"/>
        <filter val="ТЦ_62.1.02.14_78_7804526950_29.07.2024_02"/>
        <filter val="ТЦ_62.1.02.16_78_7804526950_29.07.2024_02"/>
        <filter val="ТЦ_62.1.02.22_78_7804526950_15.05.2024_02"/>
        <filter val="ТЦ_62.2.01.04_78_7804526950_15.05.2024_02_x000a_Аналог ТССЦ-503-0474 1223/1198,58=2%"/>
        <filter val="ТЦ_62.3.02.01_78_7804526950_15.05.2024_02"/>
        <filter val="ТЦ_62.3.02.01_78_7804526950_15.05.2024_02_x000a_Аналог ТССЦ-509-2228 8,88/8,7=2%"/>
        <filter val="ТЦ_62.3.02.01_78_7806155468_15.05.2024_02"/>
        <filter val="ТЦ_63.4.03.01_78_7804526950_15.05.2024_02"/>
      </filters>
    </filterColumn>
    <filterColumn colId="2" showButton="0"/>
    <filterColumn colId="3" showButton="0"/>
  </autoFilter>
  <mergeCells count="407"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A29:O29"/>
    <mergeCell ref="C30:E30"/>
    <mergeCell ref="C34:E34"/>
    <mergeCell ref="C35:E35"/>
    <mergeCell ref="C40:E40"/>
    <mergeCell ref="C41:E41"/>
    <mergeCell ref="L25:O25"/>
    <mergeCell ref="J26:J27"/>
    <mergeCell ref="L26:L27"/>
    <mergeCell ref="M26:M27"/>
    <mergeCell ref="O26:O27"/>
    <mergeCell ref="C28:E28"/>
    <mergeCell ref="C52:E52"/>
    <mergeCell ref="C53:E53"/>
    <mergeCell ref="A54:O54"/>
    <mergeCell ref="C55:E55"/>
    <mergeCell ref="C60:E60"/>
    <mergeCell ref="C65:E65"/>
    <mergeCell ref="A42:O42"/>
    <mergeCell ref="C43:E43"/>
    <mergeCell ref="C48:E48"/>
    <mergeCell ref="C49:E49"/>
    <mergeCell ref="C50:E50"/>
    <mergeCell ref="C51:E51"/>
    <mergeCell ref="C100:E100"/>
    <mergeCell ref="C105:E105"/>
    <mergeCell ref="C107:E107"/>
    <mergeCell ref="C109:E109"/>
    <mergeCell ref="C111:E111"/>
    <mergeCell ref="C113:E113"/>
    <mergeCell ref="C70:E70"/>
    <mergeCell ref="C75:E75"/>
    <mergeCell ref="C80:E80"/>
    <mergeCell ref="C85:E85"/>
    <mergeCell ref="C90:E90"/>
    <mergeCell ref="C95:E95"/>
    <mergeCell ref="C127:E127"/>
    <mergeCell ref="C129:E129"/>
    <mergeCell ref="C131:E131"/>
    <mergeCell ref="C133:E133"/>
    <mergeCell ref="C135:E135"/>
    <mergeCell ref="C137:E137"/>
    <mergeCell ref="C115:E115"/>
    <mergeCell ref="C117:E117"/>
    <mergeCell ref="C119:E119"/>
    <mergeCell ref="C121:E121"/>
    <mergeCell ref="C123:E123"/>
    <mergeCell ref="C125:E125"/>
    <mergeCell ref="A154:O154"/>
    <mergeCell ref="C155:E155"/>
    <mergeCell ref="C160:E160"/>
    <mergeCell ref="C161:E161"/>
    <mergeCell ref="A162:O162"/>
    <mergeCell ref="C163:E163"/>
    <mergeCell ref="C139:E139"/>
    <mergeCell ref="C144:E144"/>
    <mergeCell ref="C146:E146"/>
    <mergeCell ref="C148:E148"/>
    <mergeCell ref="C150:E150"/>
    <mergeCell ref="C152:E152"/>
    <mergeCell ref="C181:E181"/>
    <mergeCell ref="C182:E182"/>
    <mergeCell ref="C183:E183"/>
    <mergeCell ref="C184:E184"/>
    <mergeCell ref="C185:E185"/>
    <mergeCell ref="C189:E189"/>
    <mergeCell ref="C167:E167"/>
    <mergeCell ref="C168:E168"/>
    <mergeCell ref="C173:E173"/>
    <mergeCell ref="C174:E174"/>
    <mergeCell ref="C175:E175"/>
    <mergeCell ref="C176:E176"/>
    <mergeCell ref="C207:E207"/>
    <mergeCell ref="C208:E208"/>
    <mergeCell ref="C213:E213"/>
    <mergeCell ref="A214:O214"/>
    <mergeCell ref="C215:E215"/>
    <mergeCell ref="C219:E219"/>
    <mergeCell ref="C190:E190"/>
    <mergeCell ref="C194:E194"/>
    <mergeCell ref="C195:E195"/>
    <mergeCell ref="C200:E200"/>
    <mergeCell ref="C201:E201"/>
    <mergeCell ref="C202:E202"/>
    <mergeCell ref="C234:E234"/>
    <mergeCell ref="C236:E236"/>
    <mergeCell ref="C238:E238"/>
    <mergeCell ref="C240:E240"/>
    <mergeCell ref="C241:E241"/>
    <mergeCell ref="C242:E242"/>
    <mergeCell ref="C220:E220"/>
    <mergeCell ref="C221:E221"/>
    <mergeCell ref="C222:E222"/>
    <mergeCell ref="C227:E227"/>
    <mergeCell ref="A228:O228"/>
    <mergeCell ref="C229:E229"/>
    <mergeCell ref="C257:E257"/>
    <mergeCell ref="C258:E258"/>
    <mergeCell ref="C259:E259"/>
    <mergeCell ref="C260:E260"/>
    <mergeCell ref="C261:E261"/>
    <mergeCell ref="C262:E262"/>
    <mergeCell ref="C243:E243"/>
    <mergeCell ref="C244:E244"/>
    <mergeCell ref="C245:E245"/>
    <mergeCell ref="C250:E250"/>
    <mergeCell ref="C251:E251"/>
    <mergeCell ref="C256:E256"/>
    <mergeCell ref="C279:E279"/>
    <mergeCell ref="C280:E280"/>
    <mergeCell ref="C281:E281"/>
    <mergeCell ref="C282:E282"/>
    <mergeCell ref="C283:E283"/>
    <mergeCell ref="C284:E284"/>
    <mergeCell ref="C263:E263"/>
    <mergeCell ref="C268:E268"/>
    <mergeCell ref="C270:E270"/>
    <mergeCell ref="C275:E275"/>
    <mergeCell ref="C277:E277"/>
    <mergeCell ref="C278:E278"/>
    <mergeCell ref="C291:E291"/>
    <mergeCell ref="C296:E296"/>
    <mergeCell ref="C297:E297"/>
    <mergeCell ref="C298:E298"/>
    <mergeCell ref="C299:E299"/>
    <mergeCell ref="C300:E300"/>
    <mergeCell ref="C285:E285"/>
    <mergeCell ref="C286:E286"/>
    <mergeCell ref="C287:E287"/>
    <mergeCell ref="C288:E288"/>
    <mergeCell ref="C289:E289"/>
    <mergeCell ref="C290:E290"/>
    <mergeCell ref="C311:E311"/>
    <mergeCell ref="C312:E312"/>
    <mergeCell ref="C313:E313"/>
    <mergeCell ref="C314:E314"/>
    <mergeCell ref="A315:O315"/>
    <mergeCell ref="C316:E316"/>
    <mergeCell ref="C301:E301"/>
    <mergeCell ref="C306:E306"/>
    <mergeCell ref="C307:E307"/>
    <mergeCell ref="C308:E308"/>
    <mergeCell ref="C309:E309"/>
    <mergeCell ref="C310:E310"/>
    <mergeCell ref="C331:E331"/>
    <mergeCell ref="C333:E333"/>
    <mergeCell ref="C335:E335"/>
    <mergeCell ref="C336:E336"/>
    <mergeCell ref="C337:E337"/>
    <mergeCell ref="C338:E338"/>
    <mergeCell ref="C321:E321"/>
    <mergeCell ref="C323:E323"/>
    <mergeCell ref="C325:E325"/>
    <mergeCell ref="C326:E326"/>
    <mergeCell ref="C327:E327"/>
    <mergeCell ref="C329:E329"/>
    <mergeCell ref="C349:E349"/>
    <mergeCell ref="C350:E350"/>
    <mergeCell ref="C351:E351"/>
    <mergeCell ref="C352:E352"/>
    <mergeCell ref="C353:E353"/>
    <mergeCell ref="C354:E354"/>
    <mergeCell ref="C339:E339"/>
    <mergeCell ref="C340:E340"/>
    <mergeCell ref="C341:E341"/>
    <mergeCell ref="C342:E342"/>
    <mergeCell ref="C343:E343"/>
    <mergeCell ref="C344:E344"/>
    <mergeCell ref="C366:E366"/>
    <mergeCell ref="C367:E367"/>
    <mergeCell ref="C368:E368"/>
    <mergeCell ref="C369:E369"/>
    <mergeCell ref="C370:E370"/>
    <mergeCell ref="C371:E371"/>
    <mergeCell ref="C359:E359"/>
    <mergeCell ref="C360:E360"/>
    <mergeCell ref="C361:E361"/>
    <mergeCell ref="C362:E362"/>
    <mergeCell ref="C363:E363"/>
    <mergeCell ref="C365:E365"/>
    <mergeCell ref="C378:E378"/>
    <mergeCell ref="C379:E379"/>
    <mergeCell ref="C380:E380"/>
    <mergeCell ref="C381:E381"/>
    <mergeCell ref="C386:E386"/>
    <mergeCell ref="C387:E387"/>
    <mergeCell ref="C372:E372"/>
    <mergeCell ref="C373:E373"/>
    <mergeCell ref="C374:E374"/>
    <mergeCell ref="C375:E375"/>
    <mergeCell ref="C376:E376"/>
    <mergeCell ref="C377:E377"/>
    <mergeCell ref="C394:E394"/>
    <mergeCell ref="C395:E395"/>
    <mergeCell ref="C400:E400"/>
    <mergeCell ref="C401:E401"/>
    <mergeCell ref="C402:E402"/>
    <mergeCell ref="C403:E403"/>
    <mergeCell ref="C388:E388"/>
    <mergeCell ref="C389:E389"/>
    <mergeCell ref="C390:E390"/>
    <mergeCell ref="C391:E391"/>
    <mergeCell ref="C392:E392"/>
    <mergeCell ref="C393:E393"/>
    <mergeCell ref="C420:E420"/>
    <mergeCell ref="C421:E421"/>
    <mergeCell ref="C422:E422"/>
    <mergeCell ref="C423:E423"/>
    <mergeCell ref="A424:O424"/>
    <mergeCell ref="C425:E425"/>
    <mergeCell ref="C404:E404"/>
    <mergeCell ref="C405:E405"/>
    <mergeCell ref="C406:E406"/>
    <mergeCell ref="C411:E411"/>
    <mergeCell ref="C413:E413"/>
    <mergeCell ref="C418:E418"/>
    <mergeCell ref="C455:E455"/>
    <mergeCell ref="C459:E459"/>
    <mergeCell ref="C460:E460"/>
    <mergeCell ref="C465:E465"/>
    <mergeCell ref="C466:E466"/>
    <mergeCell ref="C467:E467"/>
    <mergeCell ref="C430:E430"/>
    <mergeCell ref="C434:E434"/>
    <mergeCell ref="C439:E439"/>
    <mergeCell ref="C444:E444"/>
    <mergeCell ref="C445:E445"/>
    <mergeCell ref="C450:E450"/>
    <mergeCell ref="C478:E478"/>
    <mergeCell ref="A479:O479"/>
    <mergeCell ref="A480:O480"/>
    <mergeCell ref="C481:E481"/>
    <mergeCell ref="C486:E486"/>
    <mergeCell ref="A488:O488"/>
    <mergeCell ref="C468:E468"/>
    <mergeCell ref="C469:E469"/>
    <mergeCell ref="C470:E470"/>
    <mergeCell ref="C471:E471"/>
    <mergeCell ref="C472:E472"/>
    <mergeCell ref="C473:E473"/>
    <mergeCell ref="C519:E519"/>
    <mergeCell ref="C521:E521"/>
    <mergeCell ref="C523:E523"/>
    <mergeCell ref="C525:E525"/>
    <mergeCell ref="C527:E527"/>
    <mergeCell ref="C532:E532"/>
    <mergeCell ref="C489:E489"/>
    <mergeCell ref="C494:E494"/>
    <mergeCell ref="C499:E499"/>
    <mergeCell ref="C504:E504"/>
    <mergeCell ref="C509:E509"/>
    <mergeCell ref="C514:E514"/>
    <mergeCell ref="C539:E539"/>
    <mergeCell ref="C544:E544"/>
    <mergeCell ref="C545:E545"/>
    <mergeCell ref="C546:E546"/>
    <mergeCell ref="C547:E547"/>
    <mergeCell ref="C549:E549"/>
    <mergeCell ref="C533:E533"/>
    <mergeCell ref="C534:E534"/>
    <mergeCell ref="C535:E535"/>
    <mergeCell ref="C536:E536"/>
    <mergeCell ref="C537:E537"/>
    <mergeCell ref="A538:O538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A555:O555"/>
    <mergeCell ref="C556:E556"/>
    <mergeCell ref="C577:E577"/>
    <mergeCell ref="C578:E578"/>
    <mergeCell ref="C579:E579"/>
    <mergeCell ref="C580:E580"/>
    <mergeCell ref="C581:E581"/>
    <mergeCell ref="C582:E582"/>
    <mergeCell ref="C563:E563"/>
    <mergeCell ref="C568:E568"/>
    <mergeCell ref="C570:E570"/>
    <mergeCell ref="C571:E571"/>
    <mergeCell ref="C572:E572"/>
    <mergeCell ref="C576:E576"/>
    <mergeCell ref="C594:E594"/>
    <mergeCell ref="C595:E595"/>
    <mergeCell ref="C600:E600"/>
    <mergeCell ref="C602:E602"/>
    <mergeCell ref="C604:E604"/>
    <mergeCell ref="C606:E606"/>
    <mergeCell ref="C583:E583"/>
    <mergeCell ref="C584:E584"/>
    <mergeCell ref="C585:E585"/>
    <mergeCell ref="C586:E586"/>
    <mergeCell ref="C591:E591"/>
    <mergeCell ref="C593:E593"/>
    <mergeCell ref="A613:K613"/>
    <mergeCell ref="A614:K614"/>
    <mergeCell ref="A615:K615"/>
    <mergeCell ref="A616:K616"/>
    <mergeCell ref="A617:K617"/>
    <mergeCell ref="A618:K618"/>
    <mergeCell ref="C607:E607"/>
    <mergeCell ref="C608:E608"/>
    <mergeCell ref="C609:E609"/>
    <mergeCell ref="C610:E610"/>
    <mergeCell ref="A612:K612"/>
    <mergeCell ref="A625:K625"/>
    <mergeCell ref="A626:K626"/>
    <mergeCell ref="A627:K627"/>
    <mergeCell ref="A628:K628"/>
    <mergeCell ref="A629:K629"/>
    <mergeCell ref="A630:K630"/>
    <mergeCell ref="A619:K619"/>
    <mergeCell ref="A620:K620"/>
    <mergeCell ref="A621:K621"/>
    <mergeCell ref="A622:K622"/>
    <mergeCell ref="A623:K623"/>
    <mergeCell ref="A624:K624"/>
    <mergeCell ref="A637:K637"/>
    <mergeCell ref="A638:K638"/>
    <mergeCell ref="A639:K639"/>
    <mergeCell ref="A640:K640"/>
    <mergeCell ref="A641:K641"/>
    <mergeCell ref="A642:K642"/>
    <mergeCell ref="A631:K631"/>
    <mergeCell ref="A632:K632"/>
    <mergeCell ref="A633:K633"/>
    <mergeCell ref="A634:K634"/>
    <mergeCell ref="A635:K635"/>
    <mergeCell ref="A636:K636"/>
    <mergeCell ref="A649:K649"/>
    <mergeCell ref="A650:K650"/>
    <mergeCell ref="A651:K651"/>
    <mergeCell ref="A652:K652"/>
    <mergeCell ref="A653:K653"/>
    <mergeCell ref="A654:K654"/>
    <mergeCell ref="A643:K643"/>
    <mergeCell ref="A644:K644"/>
    <mergeCell ref="A645:K645"/>
    <mergeCell ref="A646:K646"/>
    <mergeCell ref="A647:K647"/>
    <mergeCell ref="A648:K648"/>
    <mergeCell ref="A661:K661"/>
    <mergeCell ref="A662:K662"/>
    <mergeCell ref="A663:K663"/>
    <mergeCell ref="A664:K664"/>
    <mergeCell ref="A665:K665"/>
    <mergeCell ref="A666:K666"/>
    <mergeCell ref="A655:K655"/>
    <mergeCell ref="A656:K656"/>
    <mergeCell ref="A657:K657"/>
    <mergeCell ref="A658:K658"/>
    <mergeCell ref="A659:K659"/>
    <mergeCell ref="A660:K660"/>
    <mergeCell ref="A673:K673"/>
    <mergeCell ref="A674:K674"/>
    <mergeCell ref="A675:K675"/>
    <mergeCell ref="A676:K676"/>
    <mergeCell ref="A677:K677"/>
    <mergeCell ref="A678:K678"/>
    <mergeCell ref="A667:K667"/>
    <mergeCell ref="A668:K668"/>
    <mergeCell ref="A669:K669"/>
    <mergeCell ref="A670:K670"/>
    <mergeCell ref="A671:K671"/>
    <mergeCell ref="A672:K672"/>
    <mergeCell ref="A692:O692"/>
    <mergeCell ref="A693:O693"/>
    <mergeCell ref="A685:K685"/>
    <mergeCell ref="A686:K686"/>
    <mergeCell ref="A687:K687"/>
    <mergeCell ref="A688:O688"/>
    <mergeCell ref="A689:O689"/>
    <mergeCell ref="A690:O690"/>
    <mergeCell ref="A679:K679"/>
    <mergeCell ref="A680:K680"/>
    <mergeCell ref="A681:K681"/>
    <mergeCell ref="A682:K682"/>
    <mergeCell ref="A683:K683"/>
    <mergeCell ref="A684:K68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067C-B359-4639-8BCC-78F05298FDF0}">
  <sheetPr filterMode="1">
    <tabColor rgb="FFFFFF00"/>
    <pageSetUpPr fitToPage="1"/>
  </sheetPr>
  <dimension ref="A1:CQ557"/>
  <sheetViews>
    <sheetView topLeftCell="A458" workbookViewId="0">
      <selection activeCell="G553" sqref="G553"/>
    </sheetView>
  </sheetViews>
  <sheetFormatPr defaultColWidth="9.140625" defaultRowHeight="11.25" customHeight="1" outlineLevelCol="1" x14ac:dyDescent="0.2"/>
  <cols>
    <col min="1" max="1" width="9" style="213" customWidth="1"/>
    <col min="2" max="2" width="20.140625" style="213" customWidth="1"/>
    <col min="3" max="4" width="10.42578125" style="213" customWidth="1"/>
    <col min="5" max="5" width="13.28515625" style="213" customWidth="1"/>
    <col min="6" max="6" width="10.7109375" style="241" customWidth="1"/>
    <col min="7" max="7" width="10.7109375" style="213" customWidth="1"/>
    <col min="8" max="11" width="10.7109375" style="213" hidden="1" customWidth="1"/>
    <col min="12" max="12" width="12.85546875" style="213" hidden="1" customWidth="1"/>
    <col min="13" max="15" width="10.7109375" style="213" hidden="1" customWidth="1"/>
    <col min="16" max="20" width="10.7109375" style="213" hidden="1" customWidth="1" outlineLevel="1"/>
    <col min="21" max="21" width="11.85546875" style="213" hidden="1" customWidth="1" collapsed="1"/>
    <col min="22" max="22" width="12.42578125" style="214" bestFit="1" customWidth="1"/>
    <col min="23" max="23" width="10.7109375" style="215" customWidth="1"/>
    <col min="24" max="24" width="12.5703125" style="216" customWidth="1"/>
    <col min="25" max="25" width="15.7109375" style="217" customWidth="1"/>
    <col min="26" max="26" width="10.7109375" style="213" customWidth="1"/>
    <col min="27" max="27" width="55.7109375" style="128" hidden="1" customWidth="1"/>
    <col min="28" max="57" width="172.5703125" style="128" hidden="1" customWidth="1"/>
    <col min="58" max="67" width="109.28515625" style="128" hidden="1" customWidth="1"/>
    <col min="68" max="68" width="172.5703125" style="128" hidden="1" customWidth="1"/>
    <col min="69" max="69" width="34.140625" style="128" hidden="1" customWidth="1"/>
    <col min="70" max="70" width="172.5703125" style="128" hidden="1" customWidth="1"/>
    <col min="71" max="74" width="127.5703125" style="128" hidden="1" customWidth="1"/>
    <col min="75" max="16384" width="9.140625" style="213"/>
  </cols>
  <sheetData>
    <row r="1" spans="1:57" s="122" customFormat="1" ht="18.75" x14ac:dyDescent="0.25">
      <c r="A1" s="119"/>
      <c r="B1" s="119"/>
      <c r="C1" s="119"/>
      <c r="D1" s="119"/>
      <c r="E1" s="119"/>
      <c r="F1" s="120"/>
      <c r="G1" s="119"/>
      <c r="H1" s="119"/>
      <c r="I1" s="119"/>
      <c r="J1" s="119"/>
      <c r="K1" s="119"/>
      <c r="L1" s="119"/>
      <c r="M1" s="119"/>
      <c r="N1" s="121"/>
      <c r="O1" s="119"/>
      <c r="V1" s="123"/>
      <c r="W1" s="124"/>
      <c r="X1" s="125"/>
      <c r="Y1" s="126"/>
    </row>
    <row r="2" spans="1:57" s="122" customFormat="1" ht="11.25" customHeight="1" x14ac:dyDescent="0.25">
      <c r="A2" s="400" t="s">
        <v>0</v>
      </c>
      <c r="B2" s="400"/>
      <c r="C2" s="400"/>
      <c r="D2" s="127"/>
      <c r="E2" s="119"/>
      <c r="F2" s="120"/>
      <c r="G2" s="119"/>
      <c r="H2" s="119"/>
      <c r="I2" s="119"/>
      <c r="J2" s="119"/>
      <c r="K2" s="119"/>
      <c r="L2" s="400" t="s">
        <v>1</v>
      </c>
      <c r="M2" s="400"/>
      <c r="N2" s="400"/>
      <c r="O2" s="400"/>
      <c r="V2" s="123"/>
      <c r="W2" s="124"/>
      <c r="X2" s="125"/>
      <c r="Y2" s="126"/>
    </row>
    <row r="3" spans="1:57" s="122" customFormat="1" ht="11.25" customHeight="1" x14ac:dyDescent="0.25">
      <c r="A3" s="401"/>
      <c r="B3" s="401"/>
      <c r="C3" s="401"/>
      <c r="D3" s="401"/>
      <c r="E3" s="119"/>
      <c r="F3" s="120"/>
      <c r="G3" s="119"/>
      <c r="H3" s="119"/>
      <c r="I3" s="119"/>
      <c r="J3" s="119"/>
      <c r="K3" s="402"/>
      <c r="L3" s="402"/>
      <c r="M3" s="402"/>
      <c r="N3" s="402"/>
      <c r="O3" s="402"/>
      <c r="V3" s="123"/>
      <c r="W3" s="124"/>
      <c r="X3" s="125"/>
      <c r="Y3" s="126"/>
    </row>
    <row r="4" spans="1:57" s="122" customFormat="1" ht="18.75" x14ac:dyDescent="0.25">
      <c r="A4" s="403"/>
      <c r="B4" s="403"/>
      <c r="C4" s="403"/>
      <c r="D4" s="403"/>
      <c r="E4" s="119"/>
      <c r="F4" s="120"/>
      <c r="G4" s="119"/>
      <c r="H4" s="119"/>
      <c r="I4" s="119"/>
      <c r="J4" s="119"/>
      <c r="K4" s="403"/>
      <c r="L4" s="403"/>
      <c r="M4" s="403"/>
      <c r="N4" s="403"/>
      <c r="O4" s="403"/>
      <c r="V4" s="123"/>
      <c r="W4" s="124"/>
      <c r="X4" s="125"/>
      <c r="Y4" s="126"/>
      <c r="AA4" s="128" t="s">
        <v>2</v>
      </c>
    </row>
    <row r="5" spans="1:57" s="122" customFormat="1" ht="11.25" customHeight="1" x14ac:dyDescent="0.25">
      <c r="A5" s="129"/>
      <c r="B5" s="130"/>
      <c r="C5" s="131"/>
      <c r="D5" s="131"/>
      <c r="E5" s="119"/>
      <c r="F5" s="120"/>
      <c r="G5" s="119"/>
      <c r="H5" s="119"/>
      <c r="I5" s="119"/>
      <c r="J5" s="119"/>
      <c r="K5" s="129"/>
      <c r="L5" s="129"/>
      <c r="M5" s="129"/>
      <c r="N5" s="129"/>
      <c r="O5" s="130"/>
      <c r="V5" s="123"/>
      <c r="W5" s="124"/>
      <c r="X5" s="125"/>
      <c r="Y5" s="126"/>
    </row>
    <row r="6" spans="1:57" s="122" customFormat="1" ht="11.25" customHeight="1" x14ac:dyDescent="0.25">
      <c r="A6" s="119" t="s">
        <v>3</v>
      </c>
      <c r="B6" s="132"/>
      <c r="C6" s="132"/>
      <c r="D6" s="132"/>
      <c r="E6" s="119"/>
      <c r="F6" s="120"/>
      <c r="G6" s="119"/>
      <c r="H6" s="119"/>
      <c r="I6" s="119"/>
      <c r="J6" s="119"/>
      <c r="K6" s="119"/>
      <c r="L6" s="119"/>
      <c r="M6" s="132"/>
      <c r="N6" s="132"/>
      <c r="O6" s="133" t="s">
        <v>3</v>
      </c>
      <c r="V6" s="123"/>
      <c r="W6" s="124"/>
      <c r="X6" s="125"/>
      <c r="Y6" s="126"/>
    </row>
    <row r="7" spans="1:57" s="122" customFormat="1" ht="11.25" customHeight="1" x14ac:dyDescent="0.25">
      <c r="A7" s="119"/>
      <c r="B7" s="119"/>
      <c r="C7" s="119"/>
      <c r="D7" s="119"/>
      <c r="E7" s="119"/>
      <c r="F7" s="120"/>
      <c r="G7" s="119"/>
      <c r="H7" s="119"/>
      <c r="I7" s="119"/>
      <c r="J7" s="121"/>
      <c r="K7" s="119"/>
      <c r="L7" s="119"/>
      <c r="M7" s="119"/>
      <c r="N7" s="119"/>
      <c r="O7" s="119"/>
      <c r="V7" s="123"/>
      <c r="W7" s="124"/>
      <c r="X7" s="125"/>
      <c r="Y7" s="126"/>
    </row>
    <row r="8" spans="1:57" s="122" customFormat="1" ht="18.75" x14ac:dyDescent="0.25">
      <c r="A8" s="397" t="s">
        <v>1260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V8" s="123"/>
      <c r="W8" s="124"/>
      <c r="X8" s="125"/>
      <c r="Y8" s="126"/>
      <c r="AB8" s="134" t="s">
        <v>1260</v>
      </c>
      <c r="AC8" s="134" t="s">
        <v>2</v>
      </c>
      <c r="AD8" s="134" t="s">
        <v>2</v>
      </c>
      <c r="AE8" s="134" t="s">
        <v>2</v>
      </c>
      <c r="AF8" s="134" t="s">
        <v>2</v>
      </c>
      <c r="AG8" s="134" t="s">
        <v>2</v>
      </c>
      <c r="AH8" s="134" t="s">
        <v>2</v>
      </c>
      <c r="AI8" s="134" t="s">
        <v>2</v>
      </c>
      <c r="AJ8" s="134" t="s">
        <v>2</v>
      </c>
      <c r="AK8" s="134" t="s">
        <v>2</v>
      </c>
      <c r="AL8" s="134" t="s">
        <v>2</v>
      </c>
      <c r="AM8" s="134" t="s">
        <v>2</v>
      </c>
      <c r="AN8" s="134" t="s">
        <v>2</v>
      </c>
      <c r="AO8" s="134" t="s">
        <v>2</v>
      </c>
      <c r="AP8" s="134" t="s">
        <v>2</v>
      </c>
    </row>
    <row r="9" spans="1:57" s="122" customFormat="1" ht="18.75" x14ac:dyDescent="0.25">
      <c r="A9" s="398" t="s">
        <v>4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V9" s="123"/>
      <c r="W9" s="124"/>
      <c r="X9" s="125"/>
      <c r="Y9" s="126"/>
    </row>
    <row r="10" spans="1:57" s="122" customFormat="1" ht="18.75" x14ac:dyDescent="0.25">
      <c r="A10" s="135"/>
      <c r="B10" s="135"/>
      <c r="C10" s="135"/>
      <c r="D10" s="135"/>
      <c r="E10" s="135"/>
      <c r="F10" s="136"/>
      <c r="G10" s="135"/>
      <c r="H10" s="135"/>
      <c r="I10" s="135"/>
      <c r="J10" s="135"/>
      <c r="K10" s="135"/>
      <c r="L10" s="135"/>
      <c r="M10" s="135"/>
      <c r="N10" s="135"/>
      <c r="O10" s="119"/>
      <c r="V10" s="123"/>
      <c r="W10" s="124"/>
      <c r="X10" s="125"/>
      <c r="Y10" s="126"/>
    </row>
    <row r="11" spans="1:57" s="122" customFormat="1" ht="28.5" customHeight="1" x14ac:dyDescent="0.25">
      <c r="A11" s="399" t="s">
        <v>1483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V11" s="123"/>
      <c r="W11" s="124"/>
      <c r="X11" s="125"/>
      <c r="Y11" s="126"/>
    </row>
    <row r="12" spans="1:57" s="122" customFormat="1" ht="21" customHeight="1" x14ac:dyDescent="0.25">
      <c r="A12" s="398" t="s">
        <v>6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V12" s="123"/>
      <c r="W12" s="124"/>
      <c r="X12" s="125"/>
      <c r="Y12" s="126"/>
    </row>
    <row r="13" spans="1:57" s="122" customFormat="1" ht="18.75" x14ac:dyDescent="0.25">
      <c r="A13" s="397" t="s">
        <v>1484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V13" s="123"/>
      <c r="W13" s="124"/>
      <c r="X13" s="125"/>
      <c r="Y13" s="126"/>
      <c r="AQ13" s="134" t="s">
        <v>1484</v>
      </c>
      <c r="AR13" s="134" t="s">
        <v>2</v>
      </c>
      <c r="AS13" s="134" t="s">
        <v>2</v>
      </c>
      <c r="AT13" s="134" t="s">
        <v>2</v>
      </c>
      <c r="AU13" s="134" t="s">
        <v>2</v>
      </c>
      <c r="AV13" s="134" t="s">
        <v>2</v>
      </c>
      <c r="AW13" s="134" t="s">
        <v>2</v>
      </c>
      <c r="AX13" s="134" t="s">
        <v>2</v>
      </c>
      <c r="AY13" s="134" t="s">
        <v>2</v>
      </c>
      <c r="AZ13" s="134" t="s">
        <v>2</v>
      </c>
      <c r="BA13" s="134" t="s">
        <v>2</v>
      </c>
      <c r="BB13" s="134" t="s">
        <v>2</v>
      </c>
      <c r="BC13" s="134" t="s">
        <v>2</v>
      </c>
      <c r="BD13" s="134" t="s">
        <v>2</v>
      </c>
      <c r="BE13" s="134" t="s">
        <v>2</v>
      </c>
    </row>
    <row r="14" spans="1:57" s="122" customFormat="1" ht="15.75" customHeight="1" x14ac:dyDescent="0.25">
      <c r="A14" s="398" t="s">
        <v>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V14" s="123"/>
      <c r="W14" s="124"/>
      <c r="X14" s="125"/>
      <c r="Y14" s="126"/>
    </row>
    <row r="15" spans="1:57" s="122" customFormat="1" ht="30.75" customHeight="1" x14ac:dyDescent="0.25">
      <c r="A15" s="119"/>
      <c r="B15" s="137" t="s">
        <v>9</v>
      </c>
      <c r="C15" s="389" t="s">
        <v>1485</v>
      </c>
      <c r="D15" s="389"/>
      <c r="E15" s="389"/>
      <c r="F15" s="389"/>
      <c r="G15" s="389"/>
      <c r="H15" s="138"/>
      <c r="I15" s="138"/>
      <c r="J15" s="138"/>
      <c r="K15" s="138"/>
      <c r="L15" s="138"/>
      <c r="M15" s="138"/>
      <c r="N15" s="138"/>
      <c r="O15" s="138"/>
      <c r="V15" s="123"/>
      <c r="W15" s="124"/>
      <c r="X15" s="125"/>
      <c r="Y15" s="126"/>
    </row>
    <row r="16" spans="1:57" s="122" customFormat="1" ht="12.75" customHeight="1" x14ac:dyDescent="0.25">
      <c r="B16" s="139" t="s">
        <v>11</v>
      </c>
      <c r="C16" s="139"/>
      <c r="D16" s="140"/>
      <c r="E16" s="141">
        <v>364993.25</v>
      </c>
      <c r="F16" s="142" t="s">
        <v>12</v>
      </c>
      <c r="H16" s="139"/>
      <c r="I16" s="139"/>
      <c r="J16" s="139"/>
      <c r="K16" s="139"/>
      <c r="L16" s="139"/>
      <c r="M16" s="143"/>
      <c r="N16" s="143"/>
      <c r="O16" s="139"/>
      <c r="V16" s="123"/>
      <c r="W16" s="124"/>
      <c r="X16" s="125"/>
      <c r="Y16" s="126"/>
    </row>
    <row r="17" spans="1:69" s="122" customFormat="1" ht="12.75" customHeight="1" x14ac:dyDescent="0.25">
      <c r="B17" s="139" t="s">
        <v>13</v>
      </c>
      <c r="D17" s="140"/>
      <c r="E17" s="141">
        <v>242078.054</v>
      </c>
      <c r="F17" s="142" t="s">
        <v>12</v>
      </c>
      <c r="H17" s="139"/>
      <c r="I17" s="139"/>
      <c r="J17" s="139"/>
      <c r="K17" s="139"/>
      <c r="L17" s="139"/>
      <c r="M17" s="143"/>
      <c r="N17" s="143"/>
      <c r="O17" s="139"/>
      <c r="V17" s="123"/>
      <c r="W17" s="124"/>
      <c r="X17" s="125"/>
      <c r="Y17" s="126"/>
    </row>
    <row r="18" spans="1:69" s="122" customFormat="1" ht="12.75" customHeight="1" x14ac:dyDescent="0.25">
      <c r="B18" s="139" t="s">
        <v>14</v>
      </c>
      <c r="D18" s="140"/>
      <c r="E18" s="141">
        <v>9916.0319999999992</v>
      </c>
      <c r="F18" s="142" t="s">
        <v>12</v>
      </c>
      <c r="H18" s="139"/>
      <c r="I18" s="139"/>
      <c r="J18" s="139"/>
      <c r="K18" s="139"/>
      <c r="L18" s="139"/>
      <c r="M18" s="143"/>
      <c r="N18" s="143"/>
      <c r="O18" s="139"/>
      <c r="V18" s="123"/>
      <c r="W18" s="124"/>
      <c r="X18" s="125"/>
      <c r="Y18" s="126"/>
    </row>
    <row r="19" spans="1:69" s="122" customFormat="1" ht="12.75" customHeight="1" x14ac:dyDescent="0.25">
      <c r="B19" s="139" t="s">
        <v>15</v>
      </c>
      <c r="D19" s="140"/>
      <c r="E19" s="141">
        <v>3429.328</v>
      </c>
      <c r="F19" s="142" t="s">
        <v>12</v>
      </c>
      <c r="H19" s="139"/>
      <c r="I19" s="139"/>
      <c r="J19" s="139"/>
      <c r="K19" s="139"/>
      <c r="L19" s="139"/>
      <c r="M19" s="143"/>
      <c r="N19" s="143"/>
      <c r="O19" s="139"/>
      <c r="V19" s="123"/>
      <c r="W19" s="124"/>
      <c r="X19" s="125"/>
      <c r="Y19" s="126"/>
    </row>
    <row r="20" spans="1:69" s="122" customFormat="1" ht="12.75" customHeight="1" x14ac:dyDescent="0.25">
      <c r="B20" s="139" t="s">
        <v>16</v>
      </c>
      <c r="C20" s="139"/>
      <c r="D20" s="140"/>
      <c r="E20" s="141">
        <v>7547.4369999999999</v>
      </c>
      <c r="F20" s="142" t="s">
        <v>12</v>
      </c>
      <c r="H20" s="139"/>
      <c r="J20" s="139"/>
      <c r="K20" s="139"/>
      <c r="L20" s="139"/>
      <c r="M20" s="144"/>
      <c r="N20" s="121"/>
      <c r="O20" s="145"/>
      <c r="V20" s="123"/>
      <c r="W20" s="124"/>
      <c r="X20" s="125"/>
      <c r="Y20" s="126"/>
    </row>
    <row r="21" spans="1:69" s="122" customFormat="1" ht="12.75" customHeight="1" x14ac:dyDescent="0.25">
      <c r="B21" s="139" t="s">
        <v>17</v>
      </c>
      <c r="C21" s="139"/>
      <c r="D21" s="146"/>
      <c r="E21" s="141">
        <v>20720.68</v>
      </c>
      <c r="F21" s="142" t="s">
        <v>18</v>
      </c>
      <c r="H21" s="139"/>
      <c r="J21" s="139"/>
      <c r="K21" s="139"/>
      <c r="L21" s="139"/>
      <c r="M21" s="147"/>
      <c r="N21" s="147"/>
      <c r="O21" s="148"/>
      <c r="V21" s="123"/>
      <c r="W21" s="124"/>
      <c r="X21" s="125"/>
      <c r="Y21" s="126"/>
    </row>
    <row r="22" spans="1:69" s="122" customFormat="1" ht="18.75" x14ac:dyDescent="0.25">
      <c r="B22" s="139" t="s">
        <v>19</v>
      </c>
      <c r="C22" s="139"/>
      <c r="E22" s="144"/>
      <c r="F22" s="390" t="s">
        <v>1486</v>
      </c>
      <c r="G22" s="390"/>
      <c r="H22" s="390"/>
      <c r="I22" s="390"/>
      <c r="J22" s="390"/>
      <c r="K22" s="390"/>
      <c r="L22" s="390"/>
      <c r="M22" s="390"/>
      <c r="N22" s="390"/>
      <c r="O22" s="390"/>
      <c r="V22" s="123"/>
      <c r="W22" s="124"/>
      <c r="X22" s="125"/>
      <c r="Y22" s="126"/>
      <c r="BF22" s="149" t="s">
        <v>1486</v>
      </c>
      <c r="BG22" s="149" t="s">
        <v>2</v>
      </c>
      <c r="BH22" s="149" t="s">
        <v>2</v>
      </c>
      <c r="BI22" s="149" t="s">
        <v>2</v>
      </c>
      <c r="BJ22" s="149" t="s">
        <v>2</v>
      </c>
      <c r="BK22" s="149" t="s">
        <v>2</v>
      </c>
      <c r="BL22" s="149" t="s">
        <v>2</v>
      </c>
      <c r="BM22" s="149" t="s">
        <v>2</v>
      </c>
      <c r="BN22" s="149" t="s">
        <v>2</v>
      </c>
      <c r="BO22" s="149" t="s">
        <v>2</v>
      </c>
    </row>
    <row r="23" spans="1:69" s="122" customFormat="1" ht="12.75" customHeight="1" x14ac:dyDescent="0.25">
      <c r="A23" s="139"/>
      <c r="B23" s="139"/>
      <c r="D23" s="144"/>
      <c r="E23" s="145"/>
      <c r="F23" s="150"/>
      <c r="G23" s="151"/>
      <c r="H23" s="139"/>
      <c r="I23" s="139"/>
      <c r="J23" s="139"/>
      <c r="K23" s="139"/>
      <c r="L23" s="391"/>
      <c r="M23" s="391"/>
      <c r="N23" s="139"/>
      <c r="V23" s="123"/>
      <c r="W23" s="124"/>
      <c r="X23" s="125"/>
      <c r="Y23" s="126"/>
    </row>
    <row r="24" spans="1:69" s="122" customFormat="1" ht="18.75" x14ac:dyDescent="0.25">
      <c r="A24" s="152"/>
      <c r="F24" s="153"/>
      <c r="V24" s="123"/>
      <c r="W24" s="124"/>
      <c r="X24" s="125"/>
      <c r="Y24" s="126"/>
    </row>
    <row r="25" spans="1:69" s="122" customFormat="1" ht="36" customHeight="1" x14ac:dyDescent="0.25">
      <c r="A25" s="392" t="s">
        <v>20</v>
      </c>
      <c r="B25" s="392" t="s">
        <v>21</v>
      </c>
      <c r="C25" s="392" t="s">
        <v>22</v>
      </c>
      <c r="D25" s="392"/>
      <c r="E25" s="392"/>
      <c r="F25" s="393" t="s">
        <v>23</v>
      </c>
      <c r="G25" s="392" t="s">
        <v>24</v>
      </c>
      <c r="H25" s="381" t="s">
        <v>25</v>
      </c>
      <c r="I25" s="382"/>
      <c r="J25" s="383"/>
      <c r="K25" s="384" t="s">
        <v>26</v>
      </c>
      <c r="L25" s="381" t="s">
        <v>27</v>
      </c>
      <c r="M25" s="382"/>
      <c r="N25" s="382"/>
      <c r="O25" s="383"/>
      <c r="V25" s="123"/>
      <c r="W25" s="124"/>
      <c r="X25" s="125"/>
      <c r="Y25" s="126"/>
    </row>
    <row r="26" spans="1:69" s="122" customFormat="1" ht="36.75" customHeight="1" x14ac:dyDescent="0.25">
      <c r="A26" s="392"/>
      <c r="B26" s="392"/>
      <c r="C26" s="392"/>
      <c r="D26" s="392"/>
      <c r="E26" s="392"/>
      <c r="F26" s="394"/>
      <c r="G26" s="392"/>
      <c r="H26" s="154" t="s">
        <v>28</v>
      </c>
      <c r="I26" s="154" t="s">
        <v>29</v>
      </c>
      <c r="J26" s="384" t="s">
        <v>30</v>
      </c>
      <c r="K26" s="396"/>
      <c r="L26" s="386" t="s">
        <v>28</v>
      </c>
      <c r="M26" s="386" t="s">
        <v>31</v>
      </c>
      <c r="N26" s="154" t="s">
        <v>29</v>
      </c>
      <c r="O26" s="384" t="s">
        <v>30</v>
      </c>
      <c r="V26" s="123"/>
      <c r="W26" s="124"/>
      <c r="X26" s="125"/>
      <c r="Y26" s="126"/>
    </row>
    <row r="27" spans="1:69" s="122" customFormat="1" ht="56.25" x14ac:dyDescent="0.25">
      <c r="A27" s="392"/>
      <c r="B27" s="392"/>
      <c r="C27" s="392"/>
      <c r="D27" s="392"/>
      <c r="E27" s="392"/>
      <c r="F27" s="395"/>
      <c r="G27" s="392"/>
      <c r="H27" s="154" t="s">
        <v>32</v>
      </c>
      <c r="I27" s="155" t="s">
        <v>33</v>
      </c>
      <c r="J27" s="385"/>
      <c r="K27" s="385"/>
      <c r="L27" s="387"/>
      <c r="M27" s="387"/>
      <c r="N27" s="155" t="s">
        <v>33</v>
      </c>
      <c r="O27" s="385"/>
      <c r="P27" s="156" t="s">
        <v>5722</v>
      </c>
      <c r="Q27" s="156" t="s">
        <v>5723</v>
      </c>
      <c r="R27" s="156" t="s">
        <v>5724</v>
      </c>
      <c r="S27" s="156" t="s">
        <v>5725</v>
      </c>
      <c r="T27" s="156" t="s">
        <v>5726</v>
      </c>
      <c r="U27" s="156" t="s">
        <v>5727</v>
      </c>
      <c r="V27" s="157" t="s">
        <v>5728</v>
      </c>
      <c r="W27" s="158" t="s">
        <v>5729</v>
      </c>
      <c r="X27" s="156" t="s">
        <v>5730</v>
      </c>
      <c r="Y27" s="159" t="s">
        <v>5739</v>
      </c>
    </row>
    <row r="28" spans="1:69" s="122" customFormat="1" ht="18.75" x14ac:dyDescent="0.25">
      <c r="A28" s="160">
        <v>1</v>
      </c>
      <c r="B28" s="160">
        <v>2</v>
      </c>
      <c r="C28" s="388">
        <v>3</v>
      </c>
      <c r="D28" s="388"/>
      <c r="E28" s="388"/>
      <c r="F28" s="161">
        <v>4</v>
      </c>
      <c r="G28" s="160">
        <v>5</v>
      </c>
      <c r="H28" s="162">
        <v>6</v>
      </c>
      <c r="I28" s="160">
        <v>7</v>
      </c>
      <c r="J28" s="162">
        <v>8</v>
      </c>
      <c r="K28" s="160">
        <v>9</v>
      </c>
      <c r="L28" s="162">
        <v>10</v>
      </c>
      <c r="M28" s="160">
        <v>11</v>
      </c>
      <c r="N28" s="162">
        <v>12</v>
      </c>
      <c r="O28" s="160">
        <v>13</v>
      </c>
      <c r="P28" s="163"/>
      <c r="Q28" s="163"/>
      <c r="R28" s="163"/>
      <c r="S28" s="163"/>
      <c r="T28" s="163"/>
      <c r="U28" s="163"/>
      <c r="V28" s="164"/>
      <c r="W28" s="165"/>
      <c r="X28" s="125"/>
      <c r="Y28" s="126"/>
    </row>
    <row r="29" spans="1:69" s="122" customFormat="1" ht="18.75" hidden="1" x14ac:dyDescent="0.25">
      <c r="A29" s="371" t="s">
        <v>1264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3"/>
      <c r="P29" s="163"/>
      <c r="Q29" s="163"/>
      <c r="R29" s="163"/>
      <c r="S29" s="163"/>
      <c r="T29" s="163"/>
      <c r="U29" s="163"/>
      <c r="V29" s="123"/>
      <c r="W29" s="124"/>
      <c r="X29" s="125"/>
      <c r="Y29" s="126"/>
      <c r="BP29" s="166" t="s">
        <v>1264</v>
      </c>
    </row>
    <row r="30" spans="1:69" s="122" customFormat="1" ht="45" x14ac:dyDescent="0.25">
      <c r="A30" s="190" t="s">
        <v>1487</v>
      </c>
      <c r="B30" s="191" t="s">
        <v>1488</v>
      </c>
      <c r="C30" s="374" t="s">
        <v>1489</v>
      </c>
      <c r="D30" s="374"/>
      <c r="E30" s="374"/>
      <c r="F30" s="192" t="s">
        <v>51</v>
      </c>
      <c r="G30" s="193">
        <v>1</v>
      </c>
      <c r="H30" s="194">
        <v>488680.58</v>
      </c>
      <c r="I30" s="194"/>
      <c r="J30" s="194"/>
      <c r="K30" s="195" t="s">
        <v>52</v>
      </c>
      <c r="L30" s="194">
        <v>3044480.01</v>
      </c>
      <c r="M30" s="194"/>
      <c r="N30" s="196"/>
      <c r="O30" s="194"/>
      <c r="P30" s="197"/>
      <c r="Q30" s="197"/>
      <c r="R30" s="197"/>
      <c r="S30" s="197"/>
      <c r="T30" s="197"/>
      <c r="U30" s="197">
        <v>1.03</v>
      </c>
      <c r="V30" s="198">
        <f>L30*U30</f>
        <v>3135814.4102999996</v>
      </c>
      <c r="W30" s="199">
        <v>1.2</v>
      </c>
      <c r="X30" s="200">
        <f>V30*W30</f>
        <v>3762977.2923599994</v>
      </c>
      <c r="Y30" s="126">
        <f>X30/G30</f>
        <v>3762977.2923599994</v>
      </c>
      <c r="BP30" s="166"/>
      <c r="BQ30" s="174" t="s">
        <v>1489</v>
      </c>
    </row>
    <row r="31" spans="1:69" s="122" customFormat="1" ht="45" x14ac:dyDescent="0.25">
      <c r="A31" s="190" t="s">
        <v>48</v>
      </c>
      <c r="B31" s="191" t="s">
        <v>1490</v>
      </c>
      <c r="C31" s="374" t="s">
        <v>1491</v>
      </c>
      <c r="D31" s="374"/>
      <c r="E31" s="374"/>
      <c r="F31" s="192" t="s">
        <v>51</v>
      </c>
      <c r="G31" s="193">
        <v>1</v>
      </c>
      <c r="H31" s="194">
        <v>31316.85</v>
      </c>
      <c r="I31" s="194"/>
      <c r="J31" s="194"/>
      <c r="K31" s="195" t="s">
        <v>52</v>
      </c>
      <c r="L31" s="194">
        <v>195103.98</v>
      </c>
      <c r="M31" s="194"/>
      <c r="N31" s="196"/>
      <c r="O31" s="194"/>
      <c r="P31" s="197"/>
      <c r="Q31" s="197"/>
      <c r="R31" s="197"/>
      <c r="S31" s="197"/>
      <c r="T31" s="197"/>
      <c r="U31" s="197">
        <v>1.03</v>
      </c>
      <c r="V31" s="198">
        <f t="shared" ref="V31:V32" si="0">L31*U31</f>
        <v>200957.09940000001</v>
      </c>
      <c r="W31" s="199">
        <v>1.2</v>
      </c>
      <c r="X31" s="200">
        <f t="shared" ref="X31:X91" si="1">V31*W31</f>
        <v>241148.51928000001</v>
      </c>
      <c r="Y31" s="126">
        <f t="shared" ref="Y31:Y91" si="2">X31/G31</f>
        <v>241148.51928000001</v>
      </c>
      <c r="BP31" s="166"/>
      <c r="BQ31" s="174" t="s">
        <v>1491</v>
      </c>
    </row>
    <row r="32" spans="1:69" s="122" customFormat="1" ht="45" x14ac:dyDescent="0.25">
      <c r="A32" s="190" t="s">
        <v>1279</v>
      </c>
      <c r="B32" s="191" t="s">
        <v>1490</v>
      </c>
      <c r="C32" s="374" t="s">
        <v>1492</v>
      </c>
      <c r="D32" s="374"/>
      <c r="E32" s="374"/>
      <c r="F32" s="192" t="s">
        <v>51</v>
      </c>
      <c r="G32" s="193">
        <v>1</v>
      </c>
      <c r="H32" s="194">
        <v>30456.5</v>
      </c>
      <c r="I32" s="194"/>
      <c r="J32" s="194"/>
      <c r="K32" s="195" t="s">
        <v>52</v>
      </c>
      <c r="L32" s="194">
        <v>189744</v>
      </c>
      <c r="M32" s="194"/>
      <c r="N32" s="196"/>
      <c r="O32" s="194"/>
      <c r="P32" s="197"/>
      <c r="Q32" s="197"/>
      <c r="R32" s="197"/>
      <c r="S32" s="197"/>
      <c r="T32" s="197"/>
      <c r="U32" s="197">
        <v>1.03</v>
      </c>
      <c r="V32" s="198">
        <f t="shared" si="0"/>
        <v>195436.32</v>
      </c>
      <c r="W32" s="199">
        <v>1.2</v>
      </c>
      <c r="X32" s="200">
        <f t="shared" si="1"/>
        <v>234523.584</v>
      </c>
      <c r="Y32" s="126">
        <f t="shared" si="2"/>
        <v>234523.584</v>
      </c>
      <c r="BP32" s="166"/>
      <c r="BQ32" s="174" t="s">
        <v>1492</v>
      </c>
    </row>
    <row r="33" spans="1:70" s="122" customFormat="1" ht="18.75" hidden="1" x14ac:dyDescent="0.25">
      <c r="A33" s="371" t="s">
        <v>1493</v>
      </c>
      <c r="B33" s="372"/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3"/>
      <c r="P33" s="163"/>
      <c r="Q33" s="163"/>
      <c r="R33" s="163"/>
      <c r="S33" s="163"/>
      <c r="T33" s="163"/>
      <c r="U33" s="163"/>
      <c r="V33" s="123"/>
      <c r="W33" s="124"/>
      <c r="X33" s="125"/>
      <c r="Y33" s="126"/>
      <c r="BP33" s="166" t="s">
        <v>1493</v>
      </c>
      <c r="BQ33" s="174"/>
    </row>
    <row r="34" spans="1:70" s="122" customFormat="1" ht="67.5" hidden="1" x14ac:dyDescent="0.25">
      <c r="A34" s="167" t="s">
        <v>63</v>
      </c>
      <c r="B34" s="168" t="s">
        <v>203</v>
      </c>
      <c r="C34" s="370" t="s">
        <v>204</v>
      </c>
      <c r="D34" s="370"/>
      <c r="E34" s="370"/>
      <c r="F34" s="169" t="s">
        <v>174</v>
      </c>
      <c r="G34" s="203">
        <v>5.26</v>
      </c>
      <c r="H34" s="171" t="s">
        <v>205</v>
      </c>
      <c r="I34" s="171" t="s">
        <v>206</v>
      </c>
      <c r="J34" s="171">
        <v>515.91999999999996</v>
      </c>
      <c r="K34" s="172" t="s">
        <v>42</v>
      </c>
      <c r="L34" s="171">
        <v>222677.11</v>
      </c>
      <c r="M34" s="171">
        <v>180989.2</v>
      </c>
      <c r="N34" s="173" t="s">
        <v>1494</v>
      </c>
      <c r="O34" s="171">
        <v>23229.16</v>
      </c>
      <c r="P34" s="163">
        <v>1.052</v>
      </c>
      <c r="Q34" s="163">
        <v>1.0209999999999999</v>
      </c>
      <c r="R34" s="163">
        <v>1.0349999999999999</v>
      </c>
      <c r="S34" s="163">
        <v>1.0249999999999999</v>
      </c>
      <c r="T34" s="163">
        <v>1.02</v>
      </c>
      <c r="U34" s="163">
        <v>1.03</v>
      </c>
      <c r="V34" s="123">
        <f t="shared" ref="V34:V91" si="3">O34*P34*Q34*R34*S34*T34*U34</f>
        <v>27808.438236712285</v>
      </c>
      <c r="W34" s="124">
        <v>1.2</v>
      </c>
      <c r="X34" s="125">
        <f t="shared" si="1"/>
        <v>33370.125884054738</v>
      </c>
      <c r="Y34" s="126">
        <f t="shared" si="2"/>
        <v>6344.1303962081256</v>
      </c>
      <c r="BP34" s="166"/>
      <c r="BQ34" s="174" t="s">
        <v>204</v>
      </c>
    </row>
    <row r="35" spans="1:70" s="122" customFormat="1" ht="18.75" hidden="1" x14ac:dyDescent="0.25">
      <c r="A35" s="175"/>
      <c r="B35" s="176"/>
      <c r="C35" s="177" t="s">
        <v>1495</v>
      </c>
      <c r="D35" s="178"/>
      <c r="E35" s="178"/>
      <c r="F35" s="179"/>
      <c r="G35" s="178"/>
      <c r="H35" s="178"/>
      <c r="I35" s="178"/>
      <c r="J35" s="178"/>
      <c r="K35" s="178"/>
      <c r="L35" s="178"/>
      <c r="M35" s="178"/>
      <c r="N35" s="178"/>
      <c r="O35" s="180"/>
      <c r="P35" s="163"/>
      <c r="Q35" s="163"/>
      <c r="R35" s="163"/>
      <c r="S35" s="163"/>
      <c r="T35" s="163"/>
      <c r="U35" s="163"/>
      <c r="V35" s="123"/>
      <c r="W35" s="124"/>
      <c r="X35" s="125"/>
      <c r="Y35" s="126"/>
      <c r="BP35" s="166"/>
      <c r="BQ35" s="174"/>
    </row>
    <row r="36" spans="1:70" s="122" customFormat="1" ht="18.75" hidden="1" x14ac:dyDescent="0.25">
      <c r="A36" s="181"/>
      <c r="B36" s="182"/>
      <c r="C36" s="182"/>
      <c r="D36" s="182"/>
      <c r="E36" s="183" t="s">
        <v>1496</v>
      </c>
      <c r="F36" s="184"/>
      <c r="G36" s="185"/>
      <c r="H36" s="186"/>
      <c r="I36" s="140"/>
      <c r="J36" s="140"/>
      <c r="K36" s="140"/>
      <c r="L36" s="187">
        <v>178413.62</v>
      </c>
      <c r="M36" s="188"/>
      <c r="N36" s="188"/>
      <c r="O36" s="189"/>
      <c r="P36" s="163"/>
      <c r="Q36" s="163"/>
      <c r="R36" s="163"/>
      <c r="S36" s="163"/>
      <c r="T36" s="163"/>
      <c r="U36" s="163"/>
      <c r="V36" s="123"/>
      <c r="W36" s="124"/>
      <c r="X36" s="125"/>
      <c r="Y36" s="126"/>
      <c r="BP36" s="166"/>
      <c r="BQ36" s="174"/>
    </row>
    <row r="37" spans="1:70" s="122" customFormat="1" ht="18.75" hidden="1" x14ac:dyDescent="0.25">
      <c r="A37" s="181"/>
      <c r="B37" s="182"/>
      <c r="C37" s="182"/>
      <c r="D37" s="182"/>
      <c r="E37" s="183" t="s">
        <v>1497</v>
      </c>
      <c r="F37" s="184"/>
      <c r="G37" s="185"/>
      <c r="H37" s="186"/>
      <c r="I37" s="140"/>
      <c r="J37" s="140"/>
      <c r="K37" s="140"/>
      <c r="L37" s="187">
        <v>93805.1</v>
      </c>
      <c r="M37" s="188"/>
      <c r="N37" s="188"/>
      <c r="O37" s="189"/>
      <c r="P37" s="163"/>
      <c r="Q37" s="163"/>
      <c r="R37" s="163"/>
      <c r="S37" s="163"/>
      <c r="T37" s="163"/>
      <c r="U37" s="163"/>
      <c r="V37" s="123"/>
      <c r="W37" s="124"/>
      <c r="X37" s="125"/>
      <c r="Y37" s="126"/>
      <c r="BP37" s="166"/>
      <c r="BQ37" s="174"/>
    </row>
    <row r="38" spans="1:70" s="122" customFormat="1" ht="18.75" hidden="1" x14ac:dyDescent="0.25">
      <c r="A38" s="181"/>
      <c r="B38" s="182"/>
      <c r="C38" s="182"/>
      <c r="D38" s="182"/>
      <c r="E38" s="183" t="s">
        <v>47</v>
      </c>
      <c r="F38" s="184"/>
      <c r="G38" s="185"/>
      <c r="H38" s="186"/>
      <c r="I38" s="140"/>
      <c r="J38" s="140"/>
      <c r="K38" s="140"/>
      <c r="L38" s="187">
        <v>494895.83</v>
      </c>
      <c r="M38" s="188"/>
      <c r="N38" s="188"/>
      <c r="O38" s="189"/>
      <c r="P38" s="163"/>
      <c r="Q38" s="163"/>
      <c r="R38" s="163"/>
      <c r="S38" s="163"/>
      <c r="T38" s="163"/>
      <c r="U38" s="163"/>
      <c r="V38" s="123"/>
      <c r="W38" s="124"/>
      <c r="X38" s="125"/>
      <c r="Y38" s="126"/>
      <c r="BP38" s="166"/>
      <c r="BQ38" s="174"/>
    </row>
    <row r="39" spans="1:70" s="122" customFormat="1" ht="67.5" x14ac:dyDescent="0.25">
      <c r="A39" s="242" t="s">
        <v>72</v>
      </c>
      <c r="B39" s="243" t="s">
        <v>1498</v>
      </c>
      <c r="C39" s="368" t="s">
        <v>1499</v>
      </c>
      <c r="D39" s="368"/>
      <c r="E39" s="368"/>
      <c r="F39" s="244" t="s">
        <v>437</v>
      </c>
      <c r="G39" s="245">
        <v>171</v>
      </c>
      <c r="H39" s="171">
        <v>3887.06</v>
      </c>
      <c r="I39" s="171"/>
      <c r="J39" s="171">
        <v>3887.06</v>
      </c>
      <c r="K39" s="172" t="s">
        <v>42</v>
      </c>
      <c r="L39" s="171">
        <v>5689722.9500000002</v>
      </c>
      <c r="M39" s="171"/>
      <c r="N39" s="173"/>
      <c r="O39" s="171">
        <v>5689722.9500000002</v>
      </c>
      <c r="P39" s="163">
        <v>1.052</v>
      </c>
      <c r="Q39" s="163">
        <v>1.0209999999999999</v>
      </c>
      <c r="R39" s="163">
        <v>1.0349999999999999</v>
      </c>
      <c r="S39" s="163">
        <v>1.0249999999999999</v>
      </c>
      <c r="T39" s="163">
        <v>1.02</v>
      </c>
      <c r="U39" s="163">
        <v>1.03</v>
      </c>
      <c r="V39" s="248">
        <f t="shared" si="3"/>
        <v>6811365.9400115823</v>
      </c>
      <c r="W39" s="249">
        <v>1.2</v>
      </c>
      <c r="X39" s="250">
        <f t="shared" si="1"/>
        <v>8173639.1280138986</v>
      </c>
      <c r="Y39" s="251">
        <f t="shared" si="2"/>
        <v>47799.059228151455</v>
      </c>
      <c r="BP39" s="166"/>
      <c r="BQ39" s="174" t="s">
        <v>1499</v>
      </c>
    </row>
    <row r="40" spans="1:70" s="122" customFormat="1" ht="68.25" x14ac:dyDescent="0.25">
      <c r="A40" s="242" t="s">
        <v>80</v>
      </c>
      <c r="B40" s="243" t="s">
        <v>1498</v>
      </c>
      <c r="C40" s="368" t="s">
        <v>1500</v>
      </c>
      <c r="D40" s="368"/>
      <c r="E40" s="368"/>
      <c r="F40" s="244" t="s">
        <v>437</v>
      </c>
      <c r="G40" s="245">
        <v>2</v>
      </c>
      <c r="H40" s="171">
        <v>6043.24</v>
      </c>
      <c r="I40" s="171"/>
      <c r="J40" s="171">
        <v>6043.24</v>
      </c>
      <c r="K40" s="172" t="s">
        <v>42</v>
      </c>
      <c r="L40" s="171">
        <v>103460.27</v>
      </c>
      <c r="M40" s="171"/>
      <c r="N40" s="173"/>
      <c r="O40" s="171">
        <v>103460.27</v>
      </c>
      <c r="P40" s="163">
        <v>1.052</v>
      </c>
      <c r="Q40" s="163">
        <v>1.0209999999999999</v>
      </c>
      <c r="R40" s="163">
        <v>1.0349999999999999</v>
      </c>
      <c r="S40" s="163">
        <v>1.0249999999999999</v>
      </c>
      <c r="T40" s="163">
        <v>1.02</v>
      </c>
      <c r="U40" s="163">
        <v>1.03</v>
      </c>
      <c r="V40" s="248">
        <f t="shared" si="3"/>
        <v>123855.90043930033</v>
      </c>
      <c r="W40" s="249">
        <v>1.2</v>
      </c>
      <c r="X40" s="250">
        <f t="shared" si="1"/>
        <v>148627.08052716037</v>
      </c>
      <c r="Y40" s="251">
        <f t="shared" si="2"/>
        <v>74313.540263580187</v>
      </c>
      <c r="BP40" s="166"/>
      <c r="BQ40" s="174" t="s">
        <v>1500</v>
      </c>
    </row>
    <row r="41" spans="1:70" s="122" customFormat="1" ht="68.25" x14ac:dyDescent="0.25">
      <c r="A41" s="242" t="s">
        <v>89</v>
      </c>
      <c r="B41" s="243" t="s">
        <v>1498</v>
      </c>
      <c r="C41" s="368" t="s">
        <v>1501</v>
      </c>
      <c r="D41" s="368"/>
      <c r="E41" s="368"/>
      <c r="F41" s="244" t="s">
        <v>437</v>
      </c>
      <c r="G41" s="245">
        <v>251</v>
      </c>
      <c r="H41" s="171">
        <v>5395.12</v>
      </c>
      <c r="I41" s="171"/>
      <c r="J41" s="171">
        <v>5395.12</v>
      </c>
      <c r="K41" s="172" t="s">
        <v>42</v>
      </c>
      <c r="L41" s="171">
        <v>11591739.029999999</v>
      </c>
      <c r="M41" s="171"/>
      <c r="N41" s="173"/>
      <c r="O41" s="171">
        <v>11591739.029999999</v>
      </c>
      <c r="P41" s="163">
        <v>1.052</v>
      </c>
      <c r="Q41" s="163">
        <v>1.0209999999999999</v>
      </c>
      <c r="R41" s="163">
        <v>1.0349999999999999</v>
      </c>
      <c r="S41" s="163">
        <v>1.0249999999999999</v>
      </c>
      <c r="T41" s="163">
        <v>1.02</v>
      </c>
      <c r="U41" s="163">
        <v>1.03</v>
      </c>
      <c r="V41" s="248">
        <f t="shared" si="3"/>
        <v>13876875.395917982</v>
      </c>
      <c r="W41" s="249">
        <v>1.2</v>
      </c>
      <c r="X41" s="250">
        <f t="shared" si="1"/>
        <v>16652250.475101577</v>
      </c>
      <c r="Y41" s="251">
        <f t="shared" si="2"/>
        <v>66343.627390842943</v>
      </c>
      <c r="BP41" s="166"/>
      <c r="BQ41" s="174" t="s">
        <v>1501</v>
      </c>
    </row>
    <row r="42" spans="1:70" s="122" customFormat="1" ht="67.5" x14ac:dyDescent="0.25">
      <c r="A42" s="242" t="s">
        <v>1072</v>
      </c>
      <c r="B42" s="243" t="s">
        <v>1498</v>
      </c>
      <c r="C42" s="368" t="s">
        <v>1502</v>
      </c>
      <c r="D42" s="368"/>
      <c r="E42" s="368"/>
      <c r="F42" s="244" t="s">
        <v>437</v>
      </c>
      <c r="G42" s="245">
        <v>4</v>
      </c>
      <c r="H42" s="171">
        <v>10552.11</v>
      </c>
      <c r="I42" s="171"/>
      <c r="J42" s="171">
        <v>10552.11</v>
      </c>
      <c r="K42" s="172" t="s">
        <v>42</v>
      </c>
      <c r="L42" s="171">
        <v>361304.25</v>
      </c>
      <c r="M42" s="171"/>
      <c r="N42" s="173"/>
      <c r="O42" s="171">
        <v>361304.25</v>
      </c>
      <c r="P42" s="163">
        <v>1.052</v>
      </c>
      <c r="Q42" s="163">
        <v>1.0209999999999999</v>
      </c>
      <c r="R42" s="163">
        <v>1.0349999999999999</v>
      </c>
      <c r="S42" s="163">
        <v>1.0249999999999999</v>
      </c>
      <c r="T42" s="163">
        <v>1.02</v>
      </c>
      <c r="U42" s="163">
        <v>1.03</v>
      </c>
      <c r="V42" s="248">
        <f t="shared" si="3"/>
        <v>432529.92879581766</v>
      </c>
      <c r="W42" s="249">
        <v>1.2</v>
      </c>
      <c r="X42" s="250">
        <f t="shared" si="1"/>
        <v>519035.91455498117</v>
      </c>
      <c r="Y42" s="251">
        <f t="shared" si="2"/>
        <v>129758.97863874529</v>
      </c>
      <c r="BP42" s="166"/>
      <c r="BQ42" s="174" t="s">
        <v>1502</v>
      </c>
    </row>
    <row r="43" spans="1:70" s="122" customFormat="1" ht="67.5" x14ac:dyDescent="0.25">
      <c r="A43" s="242" t="s">
        <v>101</v>
      </c>
      <c r="B43" s="243" t="s">
        <v>1498</v>
      </c>
      <c r="C43" s="368" t="s">
        <v>1503</v>
      </c>
      <c r="D43" s="368"/>
      <c r="E43" s="368"/>
      <c r="F43" s="244" t="s">
        <v>437</v>
      </c>
      <c r="G43" s="245">
        <v>68</v>
      </c>
      <c r="H43" s="171">
        <v>19859.810000000001</v>
      </c>
      <c r="I43" s="171"/>
      <c r="J43" s="171">
        <v>19859.810000000001</v>
      </c>
      <c r="K43" s="172" t="s">
        <v>42</v>
      </c>
      <c r="L43" s="171">
        <v>11559998.199999999</v>
      </c>
      <c r="M43" s="171"/>
      <c r="N43" s="173"/>
      <c r="O43" s="171">
        <v>11559998.199999999</v>
      </c>
      <c r="P43" s="163">
        <v>1.052</v>
      </c>
      <c r="Q43" s="163">
        <v>1.0209999999999999</v>
      </c>
      <c r="R43" s="163">
        <v>1.0349999999999999</v>
      </c>
      <c r="S43" s="163">
        <v>1.0249999999999999</v>
      </c>
      <c r="T43" s="163">
        <v>1.02</v>
      </c>
      <c r="U43" s="163">
        <v>1.03</v>
      </c>
      <c r="V43" s="248">
        <f t="shared" si="3"/>
        <v>13838877.340429235</v>
      </c>
      <c r="W43" s="249">
        <v>1.2</v>
      </c>
      <c r="X43" s="250">
        <f t="shared" si="1"/>
        <v>16606652.808515081</v>
      </c>
      <c r="Y43" s="251">
        <f t="shared" si="2"/>
        <v>244215.48247816297</v>
      </c>
      <c r="BP43" s="166"/>
      <c r="BQ43" s="174" t="s">
        <v>1503</v>
      </c>
    </row>
    <row r="44" spans="1:70" s="122" customFormat="1" ht="67.5" x14ac:dyDescent="0.25">
      <c r="A44" s="242" t="s">
        <v>106</v>
      </c>
      <c r="B44" s="243" t="s">
        <v>1498</v>
      </c>
      <c r="C44" s="368" t="s">
        <v>1503</v>
      </c>
      <c r="D44" s="368"/>
      <c r="E44" s="368"/>
      <c r="F44" s="244" t="s">
        <v>437</v>
      </c>
      <c r="G44" s="245">
        <v>30</v>
      </c>
      <c r="H44" s="171">
        <v>8936.92</v>
      </c>
      <c r="I44" s="171"/>
      <c r="J44" s="171">
        <v>8936.92</v>
      </c>
      <c r="K44" s="172" t="s">
        <v>42</v>
      </c>
      <c r="L44" s="171">
        <v>2295001.06</v>
      </c>
      <c r="M44" s="171"/>
      <c r="N44" s="173"/>
      <c r="O44" s="171">
        <v>2295001.06</v>
      </c>
      <c r="P44" s="163">
        <v>1.052</v>
      </c>
      <c r="Q44" s="163">
        <v>1.0209999999999999</v>
      </c>
      <c r="R44" s="163">
        <v>1.0349999999999999</v>
      </c>
      <c r="S44" s="163">
        <v>1.0249999999999999</v>
      </c>
      <c r="T44" s="163">
        <v>1.02</v>
      </c>
      <c r="U44" s="163">
        <v>1.03</v>
      </c>
      <c r="V44" s="248">
        <f t="shared" si="3"/>
        <v>2747425.8746420122</v>
      </c>
      <c r="W44" s="249">
        <v>1.2</v>
      </c>
      <c r="X44" s="250">
        <f t="shared" si="1"/>
        <v>3296911.0495704147</v>
      </c>
      <c r="Y44" s="251">
        <f t="shared" si="2"/>
        <v>109897.0349856805</v>
      </c>
      <c r="BP44" s="166"/>
      <c r="BQ44" s="174" t="s">
        <v>1503</v>
      </c>
    </row>
    <row r="45" spans="1:70" s="122" customFormat="1" ht="18.75" hidden="1" x14ac:dyDescent="0.25">
      <c r="A45" s="407" t="s">
        <v>1504</v>
      </c>
      <c r="B45" s="408"/>
      <c r="C45" s="408"/>
      <c r="D45" s="408"/>
      <c r="E45" s="408"/>
      <c r="F45" s="408"/>
      <c r="G45" s="408"/>
      <c r="H45" s="408"/>
      <c r="I45" s="408"/>
      <c r="J45" s="408"/>
      <c r="K45" s="408"/>
      <c r="L45" s="408"/>
      <c r="M45" s="408"/>
      <c r="N45" s="408"/>
      <c r="O45" s="409"/>
      <c r="P45" s="163"/>
      <c r="Q45" s="163"/>
      <c r="R45" s="163"/>
      <c r="S45" s="163"/>
      <c r="T45" s="163"/>
      <c r="U45" s="163"/>
      <c r="V45" s="123"/>
      <c r="W45" s="124"/>
      <c r="X45" s="125"/>
      <c r="Y45" s="126"/>
      <c r="BP45" s="166"/>
      <c r="BQ45" s="174"/>
      <c r="BR45" s="312" t="s">
        <v>1504</v>
      </c>
    </row>
    <row r="46" spans="1:70" s="122" customFormat="1" ht="67.5" hidden="1" x14ac:dyDescent="0.25">
      <c r="A46" s="167" t="s">
        <v>1082</v>
      </c>
      <c r="B46" s="168" t="s">
        <v>255</v>
      </c>
      <c r="C46" s="370" t="s">
        <v>256</v>
      </c>
      <c r="D46" s="370"/>
      <c r="E46" s="370"/>
      <c r="F46" s="169" t="s">
        <v>238</v>
      </c>
      <c r="G46" s="203">
        <v>178.45</v>
      </c>
      <c r="H46" s="171" t="s">
        <v>257</v>
      </c>
      <c r="I46" s="171" t="s">
        <v>258</v>
      </c>
      <c r="J46" s="171">
        <v>57.82</v>
      </c>
      <c r="K46" s="172" t="s">
        <v>42</v>
      </c>
      <c r="L46" s="171">
        <v>1215833.67</v>
      </c>
      <c r="M46" s="171">
        <v>1009043.61</v>
      </c>
      <c r="N46" s="173" t="s">
        <v>1505</v>
      </c>
      <c r="O46" s="171">
        <v>88321.9</v>
      </c>
      <c r="P46" s="163">
        <v>1.052</v>
      </c>
      <c r="Q46" s="163">
        <v>1.0209999999999999</v>
      </c>
      <c r="R46" s="163">
        <v>1.0349999999999999</v>
      </c>
      <c r="S46" s="163">
        <v>1.0249999999999999</v>
      </c>
      <c r="T46" s="163">
        <v>1.02</v>
      </c>
      <c r="U46" s="163">
        <v>1.03</v>
      </c>
      <c r="V46" s="123">
        <f t="shared" si="3"/>
        <v>105733.2293160441</v>
      </c>
      <c r="W46" s="124">
        <v>1.2</v>
      </c>
      <c r="X46" s="125">
        <f t="shared" si="1"/>
        <v>126879.87517925292</v>
      </c>
      <c r="Y46" s="126">
        <f t="shared" si="2"/>
        <v>711.01078833988754</v>
      </c>
      <c r="BP46" s="166"/>
      <c r="BQ46" s="174" t="s">
        <v>256</v>
      </c>
      <c r="BR46" s="312"/>
    </row>
    <row r="47" spans="1:70" s="122" customFormat="1" ht="18.75" hidden="1" x14ac:dyDescent="0.25">
      <c r="A47" s="175"/>
      <c r="B47" s="176"/>
      <c r="C47" s="177" t="s">
        <v>1506</v>
      </c>
      <c r="D47" s="178"/>
      <c r="E47" s="178"/>
      <c r="F47" s="179"/>
      <c r="G47" s="178"/>
      <c r="H47" s="178"/>
      <c r="I47" s="178"/>
      <c r="J47" s="178"/>
      <c r="K47" s="178"/>
      <c r="L47" s="178"/>
      <c r="M47" s="178"/>
      <c r="N47" s="178"/>
      <c r="O47" s="180"/>
      <c r="P47" s="163"/>
      <c r="Q47" s="163"/>
      <c r="R47" s="163"/>
      <c r="S47" s="163"/>
      <c r="T47" s="163"/>
      <c r="U47" s="163"/>
      <c r="V47" s="123"/>
      <c r="W47" s="124"/>
      <c r="X47" s="125"/>
      <c r="Y47" s="126"/>
      <c r="BP47" s="166"/>
      <c r="BQ47" s="174"/>
      <c r="BR47" s="312"/>
    </row>
    <row r="48" spans="1:70" s="122" customFormat="1" ht="18.75" hidden="1" x14ac:dyDescent="0.25">
      <c r="A48" s="181"/>
      <c r="B48" s="182"/>
      <c r="C48" s="182"/>
      <c r="D48" s="182"/>
      <c r="E48" s="183" t="s">
        <v>1507</v>
      </c>
      <c r="F48" s="184"/>
      <c r="G48" s="185"/>
      <c r="H48" s="186"/>
      <c r="I48" s="140"/>
      <c r="J48" s="140"/>
      <c r="K48" s="140"/>
      <c r="L48" s="187">
        <v>989760.17</v>
      </c>
      <c r="M48" s="188"/>
      <c r="N48" s="188"/>
      <c r="O48" s="189"/>
      <c r="P48" s="163"/>
      <c r="Q48" s="163"/>
      <c r="R48" s="163"/>
      <c r="S48" s="163"/>
      <c r="T48" s="163"/>
      <c r="U48" s="163"/>
      <c r="V48" s="123"/>
      <c r="W48" s="124"/>
      <c r="X48" s="125"/>
      <c r="Y48" s="126"/>
      <c r="BP48" s="166"/>
      <c r="BQ48" s="174"/>
      <c r="BR48" s="312"/>
    </row>
    <row r="49" spans="1:70" s="122" customFormat="1" ht="18.75" hidden="1" x14ac:dyDescent="0.25">
      <c r="A49" s="181"/>
      <c r="B49" s="182"/>
      <c r="C49" s="182"/>
      <c r="D49" s="182"/>
      <c r="E49" s="183" t="s">
        <v>1508</v>
      </c>
      <c r="F49" s="184"/>
      <c r="G49" s="185"/>
      <c r="H49" s="186"/>
      <c r="I49" s="140"/>
      <c r="J49" s="140"/>
      <c r="K49" s="140"/>
      <c r="L49" s="187">
        <v>520389.37</v>
      </c>
      <c r="M49" s="188"/>
      <c r="N49" s="188"/>
      <c r="O49" s="189"/>
      <c r="P49" s="163"/>
      <c r="Q49" s="163"/>
      <c r="R49" s="163"/>
      <c r="S49" s="163"/>
      <c r="T49" s="163"/>
      <c r="U49" s="163"/>
      <c r="V49" s="123"/>
      <c r="W49" s="124"/>
      <c r="X49" s="125"/>
      <c r="Y49" s="126"/>
      <c r="BP49" s="166"/>
      <c r="BQ49" s="174"/>
      <c r="BR49" s="312"/>
    </row>
    <row r="50" spans="1:70" s="122" customFormat="1" ht="18.75" hidden="1" x14ac:dyDescent="0.25">
      <c r="A50" s="181"/>
      <c r="B50" s="182"/>
      <c r="C50" s="182"/>
      <c r="D50" s="182"/>
      <c r="E50" s="183" t="s">
        <v>47</v>
      </c>
      <c r="F50" s="184"/>
      <c r="G50" s="185"/>
      <c r="H50" s="186"/>
      <c r="I50" s="140"/>
      <c r="J50" s="140"/>
      <c r="K50" s="140"/>
      <c r="L50" s="187">
        <v>2725983.21</v>
      </c>
      <c r="M50" s="188"/>
      <c r="N50" s="188"/>
      <c r="O50" s="189"/>
      <c r="P50" s="163"/>
      <c r="Q50" s="163"/>
      <c r="R50" s="163"/>
      <c r="S50" s="163"/>
      <c r="T50" s="163"/>
      <c r="U50" s="163"/>
      <c r="V50" s="123"/>
      <c r="W50" s="124"/>
      <c r="X50" s="125"/>
      <c r="Y50" s="126"/>
      <c r="BP50" s="166"/>
      <c r="BQ50" s="174"/>
      <c r="BR50" s="312"/>
    </row>
    <row r="51" spans="1:70" s="122" customFormat="1" ht="67.5" hidden="1" x14ac:dyDescent="0.25">
      <c r="A51" s="167" t="s">
        <v>119</v>
      </c>
      <c r="B51" s="168" t="s">
        <v>246</v>
      </c>
      <c r="C51" s="370" t="s">
        <v>247</v>
      </c>
      <c r="D51" s="370"/>
      <c r="E51" s="370"/>
      <c r="F51" s="169" t="s">
        <v>238</v>
      </c>
      <c r="G51" s="170">
        <v>46.1</v>
      </c>
      <c r="H51" s="171" t="s">
        <v>248</v>
      </c>
      <c r="I51" s="171" t="s">
        <v>249</v>
      </c>
      <c r="J51" s="171">
        <v>52.81</v>
      </c>
      <c r="K51" s="172" t="s">
        <v>42</v>
      </c>
      <c r="L51" s="171">
        <v>159668.48000000001</v>
      </c>
      <c r="M51" s="171">
        <v>133955.09</v>
      </c>
      <c r="N51" s="173" t="s">
        <v>1509</v>
      </c>
      <c r="O51" s="171">
        <v>20839.669999999998</v>
      </c>
      <c r="P51" s="163">
        <v>1.052</v>
      </c>
      <c r="Q51" s="163">
        <v>1.0209999999999999</v>
      </c>
      <c r="R51" s="163">
        <v>1.0349999999999999</v>
      </c>
      <c r="S51" s="163">
        <v>1.0249999999999999</v>
      </c>
      <c r="T51" s="163">
        <v>1.02</v>
      </c>
      <c r="U51" s="163">
        <v>1.03</v>
      </c>
      <c r="V51" s="123">
        <f t="shared" si="3"/>
        <v>24947.89635391318</v>
      </c>
      <c r="W51" s="124">
        <v>1.2</v>
      </c>
      <c r="X51" s="125">
        <f t="shared" si="1"/>
        <v>29937.475624695813</v>
      </c>
      <c r="Y51" s="126">
        <f t="shared" si="2"/>
        <v>649.40294196737125</v>
      </c>
      <c r="BP51" s="166"/>
      <c r="BQ51" s="174" t="s">
        <v>247</v>
      </c>
      <c r="BR51" s="312"/>
    </row>
    <row r="52" spans="1:70" s="122" customFormat="1" ht="18.75" hidden="1" x14ac:dyDescent="0.25">
      <c r="A52" s="175"/>
      <c r="B52" s="176"/>
      <c r="C52" s="177" t="s">
        <v>1510</v>
      </c>
      <c r="D52" s="178"/>
      <c r="E52" s="178"/>
      <c r="F52" s="179"/>
      <c r="G52" s="178"/>
      <c r="H52" s="178"/>
      <c r="I52" s="178"/>
      <c r="J52" s="178"/>
      <c r="K52" s="178"/>
      <c r="L52" s="178"/>
      <c r="M52" s="178"/>
      <c r="N52" s="178"/>
      <c r="O52" s="180"/>
      <c r="P52" s="163"/>
      <c r="Q52" s="163"/>
      <c r="R52" s="163"/>
      <c r="S52" s="163"/>
      <c r="T52" s="163"/>
      <c r="U52" s="163"/>
      <c r="V52" s="123"/>
      <c r="W52" s="124"/>
      <c r="X52" s="125"/>
      <c r="Y52" s="126"/>
      <c r="BP52" s="166"/>
      <c r="BQ52" s="174"/>
      <c r="BR52" s="312"/>
    </row>
    <row r="53" spans="1:70" s="122" customFormat="1" ht="18.75" hidden="1" x14ac:dyDescent="0.25">
      <c r="A53" s="181"/>
      <c r="B53" s="182"/>
      <c r="C53" s="182"/>
      <c r="D53" s="182"/>
      <c r="E53" s="183" t="s">
        <v>1511</v>
      </c>
      <c r="F53" s="184"/>
      <c r="G53" s="185"/>
      <c r="H53" s="186"/>
      <c r="I53" s="140"/>
      <c r="J53" s="140"/>
      <c r="K53" s="140"/>
      <c r="L53" s="187">
        <v>130793.8</v>
      </c>
      <c r="M53" s="188"/>
      <c r="N53" s="188"/>
      <c r="O53" s="189"/>
      <c r="P53" s="163"/>
      <c r="Q53" s="163"/>
      <c r="R53" s="163"/>
      <c r="S53" s="163"/>
      <c r="T53" s="163"/>
      <c r="U53" s="163"/>
      <c r="V53" s="123"/>
      <c r="W53" s="124"/>
      <c r="X53" s="125"/>
      <c r="Y53" s="126"/>
      <c r="BP53" s="166"/>
      <c r="BQ53" s="174"/>
      <c r="BR53" s="312"/>
    </row>
    <row r="54" spans="1:70" s="122" customFormat="1" ht="18.75" hidden="1" x14ac:dyDescent="0.25">
      <c r="A54" s="181"/>
      <c r="B54" s="182"/>
      <c r="C54" s="182"/>
      <c r="D54" s="182"/>
      <c r="E54" s="183" t="s">
        <v>1512</v>
      </c>
      <c r="F54" s="184"/>
      <c r="G54" s="185"/>
      <c r="H54" s="186"/>
      <c r="I54" s="140"/>
      <c r="J54" s="140"/>
      <c r="K54" s="140"/>
      <c r="L54" s="187">
        <v>68767.87</v>
      </c>
      <c r="M54" s="188"/>
      <c r="N54" s="188"/>
      <c r="O54" s="189"/>
      <c r="P54" s="163"/>
      <c r="Q54" s="163"/>
      <c r="R54" s="163"/>
      <c r="S54" s="163"/>
      <c r="T54" s="163"/>
      <c r="U54" s="163"/>
      <c r="V54" s="123"/>
      <c r="W54" s="124"/>
      <c r="X54" s="125"/>
      <c r="Y54" s="126"/>
      <c r="BP54" s="166"/>
      <c r="BQ54" s="174"/>
      <c r="BR54" s="312"/>
    </row>
    <row r="55" spans="1:70" s="122" customFormat="1" ht="18.75" hidden="1" x14ac:dyDescent="0.25">
      <c r="A55" s="181"/>
      <c r="B55" s="182"/>
      <c r="C55" s="182"/>
      <c r="D55" s="182"/>
      <c r="E55" s="183" t="s">
        <v>47</v>
      </c>
      <c r="F55" s="184"/>
      <c r="G55" s="185"/>
      <c r="H55" s="186"/>
      <c r="I55" s="140"/>
      <c r="J55" s="140"/>
      <c r="K55" s="140"/>
      <c r="L55" s="187">
        <v>359230.15</v>
      </c>
      <c r="M55" s="188"/>
      <c r="N55" s="188"/>
      <c r="O55" s="189"/>
      <c r="P55" s="163"/>
      <c r="Q55" s="163"/>
      <c r="R55" s="163"/>
      <c r="S55" s="163"/>
      <c r="T55" s="163"/>
      <c r="U55" s="163"/>
      <c r="V55" s="123"/>
      <c r="W55" s="124"/>
      <c r="X55" s="125"/>
      <c r="Y55" s="126"/>
      <c r="BP55" s="166"/>
      <c r="BQ55" s="174"/>
      <c r="BR55" s="312"/>
    </row>
    <row r="56" spans="1:70" s="122" customFormat="1" ht="67.5" hidden="1" x14ac:dyDescent="0.25">
      <c r="A56" s="167" t="s">
        <v>1088</v>
      </c>
      <c r="B56" s="168" t="s">
        <v>1513</v>
      </c>
      <c r="C56" s="370" t="s">
        <v>1514</v>
      </c>
      <c r="D56" s="370"/>
      <c r="E56" s="370"/>
      <c r="F56" s="169" t="s">
        <v>56</v>
      </c>
      <c r="G56" s="170">
        <v>0.4</v>
      </c>
      <c r="H56" s="171" t="s">
        <v>1515</v>
      </c>
      <c r="I56" s="171" t="s">
        <v>1516</v>
      </c>
      <c r="J56" s="171">
        <v>774.58</v>
      </c>
      <c r="K56" s="172" t="s">
        <v>42</v>
      </c>
      <c r="L56" s="171">
        <v>22443.57</v>
      </c>
      <c r="M56" s="171">
        <v>19483.939999999999</v>
      </c>
      <c r="N56" s="173" t="s">
        <v>1517</v>
      </c>
      <c r="O56" s="171">
        <v>2652.16</v>
      </c>
      <c r="P56" s="163">
        <v>1.052</v>
      </c>
      <c r="Q56" s="163">
        <v>1.0209999999999999</v>
      </c>
      <c r="R56" s="163">
        <v>1.0349999999999999</v>
      </c>
      <c r="S56" s="163">
        <v>1.0249999999999999</v>
      </c>
      <c r="T56" s="163">
        <v>1.02</v>
      </c>
      <c r="U56" s="163">
        <v>1.03</v>
      </c>
      <c r="V56" s="123">
        <f t="shared" si="3"/>
        <v>3174.993308147124</v>
      </c>
      <c r="W56" s="124">
        <v>1.2</v>
      </c>
      <c r="X56" s="125">
        <f t="shared" si="1"/>
        <v>3809.9919697765486</v>
      </c>
      <c r="Y56" s="126">
        <f t="shared" si="2"/>
        <v>9524.9799244413716</v>
      </c>
      <c r="BP56" s="166"/>
      <c r="BQ56" s="174" t="s">
        <v>1514</v>
      </c>
      <c r="BR56" s="312"/>
    </row>
    <row r="57" spans="1:70" s="122" customFormat="1" ht="18.75" hidden="1" x14ac:dyDescent="0.25">
      <c r="A57" s="175"/>
      <c r="B57" s="176"/>
      <c r="C57" s="177" t="s">
        <v>1518</v>
      </c>
      <c r="D57" s="178"/>
      <c r="E57" s="178"/>
      <c r="F57" s="179"/>
      <c r="G57" s="178"/>
      <c r="H57" s="178"/>
      <c r="I57" s="178"/>
      <c r="J57" s="178"/>
      <c r="K57" s="178"/>
      <c r="L57" s="178"/>
      <c r="M57" s="178"/>
      <c r="N57" s="178"/>
      <c r="O57" s="180"/>
      <c r="P57" s="163"/>
      <c r="Q57" s="163"/>
      <c r="R57" s="163"/>
      <c r="S57" s="163"/>
      <c r="T57" s="163"/>
      <c r="U57" s="163"/>
      <c r="V57" s="123"/>
      <c r="W57" s="124"/>
      <c r="X57" s="125"/>
      <c r="Y57" s="126"/>
      <c r="BP57" s="166"/>
      <c r="BQ57" s="174"/>
      <c r="BR57" s="312"/>
    </row>
    <row r="58" spans="1:70" s="122" customFormat="1" ht="18.75" hidden="1" x14ac:dyDescent="0.25">
      <c r="A58" s="181"/>
      <c r="B58" s="182"/>
      <c r="C58" s="182"/>
      <c r="D58" s="182"/>
      <c r="E58" s="183" t="s">
        <v>1519</v>
      </c>
      <c r="F58" s="184"/>
      <c r="G58" s="185"/>
      <c r="H58" s="186"/>
      <c r="I58" s="140"/>
      <c r="J58" s="140"/>
      <c r="K58" s="140"/>
      <c r="L58" s="187">
        <v>18921.63</v>
      </c>
      <c r="M58" s="188"/>
      <c r="N58" s="188"/>
      <c r="O58" s="189"/>
      <c r="P58" s="163"/>
      <c r="Q58" s="163"/>
      <c r="R58" s="163"/>
      <c r="S58" s="163"/>
      <c r="T58" s="163"/>
      <c r="U58" s="163"/>
      <c r="V58" s="123"/>
      <c r="W58" s="124"/>
      <c r="X58" s="125"/>
      <c r="Y58" s="126"/>
      <c r="BP58" s="166"/>
      <c r="BQ58" s="174"/>
      <c r="BR58" s="312"/>
    </row>
    <row r="59" spans="1:70" s="122" customFormat="1" ht="18.75" hidden="1" x14ac:dyDescent="0.25">
      <c r="A59" s="181"/>
      <c r="B59" s="182"/>
      <c r="C59" s="182"/>
      <c r="D59" s="182"/>
      <c r="E59" s="183" t="s">
        <v>1520</v>
      </c>
      <c r="F59" s="184"/>
      <c r="G59" s="185"/>
      <c r="H59" s="186"/>
      <c r="I59" s="140"/>
      <c r="J59" s="140"/>
      <c r="K59" s="140"/>
      <c r="L59" s="187">
        <v>9948.49</v>
      </c>
      <c r="M59" s="188"/>
      <c r="N59" s="188"/>
      <c r="O59" s="189"/>
      <c r="P59" s="163"/>
      <c r="Q59" s="163"/>
      <c r="R59" s="163"/>
      <c r="S59" s="163"/>
      <c r="T59" s="163"/>
      <c r="U59" s="163"/>
      <c r="V59" s="123"/>
      <c r="W59" s="124"/>
      <c r="X59" s="125"/>
      <c r="Y59" s="126"/>
      <c r="BP59" s="166"/>
      <c r="BQ59" s="174"/>
      <c r="BR59" s="312"/>
    </row>
    <row r="60" spans="1:70" s="122" customFormat="1" ht="18.75" hidden="1" x14ac:dyDescent="0.25">
      <c r="A60" s="181"/>
      <c r="B60" s="182"/>
      <c r="C60" s="182"/>
      <c r="D60" s="182"/>
      <c r="E60" s="183" t="s">
        <v>47</v>
      </c>
      <c r="F60" s="184"/>
      <c r="G60" s="185"/>
      <c r="H60" s="186"/>
      <c r="I60" s="140"/>
      <c r="J60" s="140"/>
      <c r="K60" s="140"/>
      <c r="L60" s="187">
        <v>51313.69</v>
      </c>
      <c r="M60" s="188"/>
      <c r="N60" s="188"/>
      <c r="O60" s="189"/>
      <c r="P60" s="163"/>
      <c r="Q60" s="163"/>
      <c r="R60" s="163"/>
      <c r="S60" s="163"/>
      <c r="T60" s="163"/>
      <c r="U60" s="163"/>
      <c r="V60" s="123"/>
      <c r="W60" s="124"/>
      <c r="X60" s="125"/>
      <c r="Y60" s="126"/>
      <c r="BP60" s="166"/>
      <c r="BQ60" s="174"/>
      <c r="BR60" s="312"/>
    </row>
    <row r="61" spans="1:70" s="122" customFormat="1" ht="67.5" hidden="1" x14ac:dyDescent="0.25">
      <c r="A61" s="167" t="s">
        <v>126</v>
      </c>
      <c r="B61" s="168" t="s">
        <v>1521</v>
      </c>
      <c r="C61" s="370" t="s">
        <v>1522</v>
      </c>
      <c r="D61" s="370"/>
      <c r="E61" s="370"/>
      <c r="F61" s="169" t="s">
        <v>56</v>
      </c>
      <c r="G61" s="170">
        <v>0.1</v>
      </c>
      <c r="H61" s="171" t="s">
        <v>1523</v>
      </c>
      <c r="I61" s="171" t="s">
        <v>1524</v>
      </c>
      <c r="J61" s="171">
        <v>604.22</v>
      </c>
      <c r="K61" s="172" t="s">
        <v>42</v>
      </c>
      <c r="L61" s="171">
        <v>4886.66</v>
      </c>
      <c r="M61" s="171">
        <v>4305.95</v>
      </c>
      <c r="N61" s="173" t="s">
        <v>1525</v>
      </c>
      <c r="O61" s="171">
        <v>517.21</v>
      </c>
      <c r="P61" s="163">
        <v>1.052</v>
      </c>
      <c r="Q61" s="163">
        <v>1.0209999999999999</v>
      </c>
      <c r="R61" s="163">
        <v>1.0349999999999999</v>
      </c>
      <c r="S61" s="163">
        <v>1.0249999999999999</v>
      </c>
      <c r="T61" s="163">
        <v>1.02</v>
      </c>
      <c r="U61" s="163">
        <v>1.03</v>
      </c>
      <c r="V61" s="123">
        <f t="shared" si="3"/>
        <v>619.17014392298142</v>
      </c>
      <c r="W61" s="124">
        <v>1.2</v>
      </c>
      <c r="X61" s="125">
        <f t="shared" si="1"/>
        <v>743.00417270757771</v>
      </c>
      <c r="Y61" s="126">
        <f t="shared" si="2"/>
        <v>7430.0417270757771</v>
      </c>
      <c r="BP61" s="166"/>
      <c r="BQ61" s="174" t="s">
        <v>1522</v>
      </c>
      <c r="BR61" s="312"/>
    </row>
    <row r="62" spans="1:70" s="122" customFormat="1" ht="18.75" hidden="1" x14ac:dyDescent="0.25">
      <c r="A62" s="175"/>
      <c r="B62" s="176"/>
      <c r="C62" s="177" t="s">
        <v>1286</v>
      </c>
      <c r="D62" s="178"/>
      <c r="E62" s="178"/>
      <c r="F62" s="179"/>
      <c r="G62" s="178"/>
      <c r="H62" s="178"/>
      <c r="I62" s="178"/>
      <c r="J62" s="178"/>
      <c r="K62" s="178"/>
      <c r="L62" s="178"/>
      <c r="M62" s="178"/>
      <c r="N62" s="178"/>
      <c r="O62" s="180"/>
      <c r="P62" s="163"/>
      <c r="Q62" s="163"/>
      <c r="R62" s="163"/>
      <c r="S62" s="163"/>
      <c r="T62" s="163"/>
      <c r="U62" s="163"/>
      <c r="V62" s="123"/>
      <c r="W62" s="124"/>
      <c r="X62" s="125"/>
      <c r="Y62" s="126"/>
      <c r="BP62" s="166"/>
      <c r="BQ62" s="174"/>
      <c r="BR62" s="312"/>
    </row>
    <row r="63" spans="1:70" s="122" customFormat="1" ht="18.75" hidden="1" x14ac:dyDescent="0.25">
      <c r="A63" s="181"/>
      <c r="B63" s="182"/>
      <c r="C63" s="182"/>
      <c r="D63" s="182"/>
      <c r="E63" s="183" t="s">
        <v>1526</v>
      </c>
      <c r="F63" s="184"/>
      <c r="G63" s="185"/>
      <c r="H63" s="186"/>
      <c r="I63" s="140"/>
      <c r="J63" s="140"/>
      <c r="K63" s="140"/>
      <c r="L63" s="187">
        <v>4181.1000000000004</v>
      </c>
      <c r="M63" s="188"/>
      <c r="N63" s="188"/>
      <c r="O63" s="189"/>
      <c r="P63" s="163"/>
      <c r="Q63" s="163"/>
      <c r="R63" s="163"/>
      <c r="S63" s="163"/>
      <c r="T63" s="163"/>
      <c r="U63" s="163"/>
      <c r="V63" s="123"/>
      <c r="W63" s="124"/>
      <c r="X63" s="125"/>
      <c r="Y63" s="126"/>
      <c r="BP63" s="166"/>
      <c r="BQ63" s="174"/>
      <c r="BR63" s="312"/>
    </row>
    <row r="64" spans="1:70" s="122" customFormat="1" ht="18.75" hidden="1" x14ac:dyDescent="0.25">
      <c r="A64" s="181"/>
      <c r="B64" s="182"/>
      <c r="C64" s="182"/>
      <c r="D64" s="182"/>
      <c r="E64" s="183" t="s">
        <v>1527</v>
      </c>
      <c r="F64" s="184"/>
      <c r="G64" s="185"/>
      <c r="H64" s="186"/>
      <c r="I64" s="140"/>
      <c r="J64" s="140"/>
      <c r="K64" s="140"/>
      <c r="L64" s="187">
        <v>2198.31</v>
      </c>
      <c r="M64" s="188"/>
      <c r="N64" s="188"/>
      <c r="O64" s="189"/>
      <c r="P64" s="163"/>
      <c r="Q64" s="163"/>
      <c r="R64" s="163"/>
      <c r="S64" s="163"/>
      <c r="T64" s="163"/>
      <c r="U64" s="163"/>
      <c r="V64" s="123"/>
      <c r="W64" s="124"/>
      <c r="X64" s="125"/>
      <c r="Y64" s="126"/>
      <c r="BP64" s="166"/>
      <c r="BQ64" s="174"/>
      <c r="BR64" s="312"/>
    </row>
    <row r="65" spans="1:70" s="122" customFormat="1" ht="18.75" hidden="1" x14ac:dyDescent="0.25">
      <c r="A65" s="181"/>
      <c r="B65" s="182"/>
      <c r="C65" s="182"/>
      <c r="D65" s="182"/>
      <c r="E65" s="183" t="s">
        <v>47</v>
      </c>
      <c r="F65" s="184"/>
      <c r="G65" s="185"/>
      <c r="H65" s="186"/>
      <c r="I65" s="140"/>
      <c r="J65" s="140"/>
      <c r="K65" s="140"/>
      <c r="L65" s="187">
        <v>11266.07</v>
      </c>
      <c r="M65" s="188"/>
      <c r="N65" s="188"/>
      <c r="O65" s="189"/>
      <c r="P65" s="163"/>
      <c r="Q65" s="163"/>
      <c r="R65" s="163"/>
      <c r="S65" s="163"/>
      <c r="T65" s="163"/>
      <c r="U65" s="163"/>
      <c r="V65" s="123"/>
      <c r="W65" s="124"/>
      <c r="X65" s="125"/>
      <c r="Y65" s="126"/>
      <c r="BP65" s="166"/>
      <c r="BQ65" s="174"/>
      <c r="BR65" s="312"/>
    </row>
    <row r="66" spans="1:70" s="122" customFormat="1" ht="67.5" hidden="1" x14ac:dyDescent="0.25">
      <c r="A66" s="167" t="s">
        <v>131</v>
      </c>
      <c r="B66" s="168" t="s">
        <v>81</v>
      </c>
      <c r="C66" s="370" t="s">
        <v>82</v>
      </c>
      <c r="D66" s="370"/>
      <c r="E66" s="370"/>
      <c r="F66" s="169" t="s">
        <v>56</v>
      </c>
      <c r="G66" s="170">
        <v>0.6</v>
      </c>
      <c r="H66" s="171" t="s">
        <v>83</v>
      </c>
      <c r="I66" s="171" t="s">
        <v>84</v>
      </c>
      <c r="J66" s="171">
        <v>412.35</v>
      </c>
      <c r="K66" s="172" t="s">
        <v>42</v>
      </c>
      <c r="L66" s="171">
        <v>25467.29</v>
      </c>
      <c r="M66" s="171">
        <v>23059.25</v>
      </c>
      <c r="N66" s="173" t="s">
        <v>1528</v>
      </c>
      <c r="O66" s="171">
        <v>2117.83</v>
      </c>
      <c r="P66" s="163">
        <v>1.052</v>
      </c>
      <c r="Q66" s="163">
        <v>1.0209999999999999</v>
      </c>
      <c r="R66" s="163">
        <v>1.0349999999999999</v>
      </c>
      <c r="S66" s="163">
        <v>1.0249999999999999</v>
      </c>
      <c r="T66" s="163">
        <v>1.02</v>
      </c>
      <c r="U66" s="163">
        <v>1.03</v>
      </c>
      <c r="V66" s="123">
        <f t="shared" si="3"/>
        <v>2535.328214660211</v>
      </c>
      <c r="W66" s="124">
        <v>1.2</v>
      </c>
      <c r="X66" s="125">
        <f t="shared" si="1"/>
        <v>3042.393857592253</v>
      </c>
      <c r="Y66" s="126">
        <f t="shared" si="2"/>
        <v>5070.6564293204219</v>
      </c>
      <c r="BP66" s="166"/>
      <c r="BQ66" s="174" t="s">
        <v>82</v>
      </c>
      <c r="BR66" s="312"/>
    </row>
    <row r="67" spans="1:70" s="122" customFormat="1" ht="18.75" hidden="1" x14ac:dyDescent="0.25">
      <c r="A67" s="175"/>
      <c r="B67" s="176"/>
      <c r="C67" s="177" t="s">
        <v>1303</v>
      </c>
      <c r="D67" s="178"/>
      <c r="E67" s="178"/>
      <c r="F67" s="179"/>
      <c r="G67" s="178"/>
      <c r="H67" s="178"/>
      <c r="I67" s="178"/>
      <c r="J67" s="178"/>
      <c r="K67" s="178"/>
      <c r="L67" s="178"/>
      <c r="M67" s="178"/>
      <c r="N67" s="178"/>
      <c r="O67" s="180"/>
      <c r="P67" s="163"/>
      <c r="Q67" s="163"/>
      <c r="R67" s="163"/>
      <c r="S67" s="163"/>
      <c r="T67" s="163"/>
      <c r="U67" s="163"/>
      <c r="V67" s="123"/>
      <c r="W67" s="124"/>
      <c r="X67" s="125"/>
      <c r="Y67" s="126"/>
      <c r="BP67" s="166"/>
      <c r="BQ67" s="174"/>
      <c r="BR67" s="312"/>
    </row>
    <row r="68" spans="1:70" s="122" customFormat="1" ht="18.75" hidden="1" x14ac:dyDescent="0.25">
      <c r="A68" s="181"/>
      <c r="B68" s="182"/>
      <c r="C68" s="182"/>
      <c r="D68" s="182"/>
      <c r="E68" s="183" t="s">
        <v>1529</v>
      </c>
      <c r="F68" s="184"/>
      <c r="G68" s="185"/>
      <c r="H68" s="186"/>
      <c r="I68" s="140"/>
      <c r="J68" s="140"/>
      <c r="K68" s="140"/>
      <c r="L68" s="187">
        <v>22382.25</v>
      </c>
      <c r="M68" s="188"/>
      <c r="N68" s="188"/>
      <c r="O68" s="189"/>
      <c r="P68" s="163"/>
      <c r="Q68" s="163"/>
      <c r="R68" s="163"/>
      <c r="S68" s="163"/>
      <c r="T68" s="163"/>
      <c r="U68" s="163"/>
      <c r="V68" s="123"/>
      <c r="W68" s="124"/>
      <c r="X68" s="125"/>
      <c r="Y68" s="126"/>
      <c r="BP68" s="166"/>
      <c r="BQ68" s="174"/>
      <c r="BR68" s="312"/>
    </row>
    <row r="69" spans="1:70" s="122" customFormat="1" ht="18.75" hidden="1" x14ac:dyDescent="0.25">
      <c r="A69" s="181"/>
      <c r="B69" s="182"/>
      <c r="C69" s="182"/>
      <c r="D69" s="182"/>
      <c r="E69" s="183" t="s">
        <v>1530</v>
      </c>
      <c r="F69" s="184"/>
      <c r="G69" s="185"/>
      <c r="H69" s="186"/>
      <c r="I69" s="140"/>
      <c r="J69" s="140"/>
      <c r="K69" s="140"/>
      <c r="L69" s="187">
        <v>11767.98</v>
      </c>
      <c r="M69" s="188"/>
      <c r="N69" s="188"/>
      <c r="O69" s="189"/>
      <c r="P69" s="163"/>
      <c r="Q69" s="163"/>
      <c r="R69" s="163"/>
      <c r="S69" s="163"/>
      <c r="T69" s="163"/>
      <c r="U69" s="163"/>
      <c r="V69" s="123"/>
      <c r="W69" s="124"/>
      <c r="X69" s="125"/>
      <c r="Y69" s="126"/>
      <c r="BP69" s="166"/>
      <c r="BQ69" s="174"/>
      <c r="BR69" s="312"/>
    </row>
    <row r="70" spans="1:70" s="122" customFormat="1" ht="18.75" hidden="1" x14ac:dyDescent="0.25">
      <c r="A70" s="181"/>
      <c r="B70" s="182"/>
      <c r="C70" s="182"/>
      <c r="D70" s="182"/>
      <c r="E70" s="183" t="s">
        <v>47</v>
      </c>
      <c r="F70" s="184"/>
      <c r="G70" s="185"/>
      <c r="H70" s="186"/>
      <c r="I70" s="140"/>
      <c r="J70" s="140"/>
      <c r="K70" s="140"/>
      <c r="L70" s="187">
        <v>59617.52</v>
      </c>
      <c r="M70" s="188"/>
      <c r="N70" s="188"/>
      <c r="O70" s="189"/>
      <c r="P70" s="163"/>
      <c r="Q70" s="163"/>
      <c r="R70" s="163"/>
      <c r="S70" s="163"/>
      <c r="T70" s="163"/>
      <c r="U70" s="163"/>
      <c r="V70" s="123"/>
      <c r="W70" s="124"/>
      <c r="X70" s="125"/>
      <c r="Y70" s="126"/>
      <c r="BP70" s="166"/>
      <c r="BQ70" s="174"/>
      <c r="BR70" s="312"/>
    </row>
    <row r="71" spans="1:70" s="122" customFormat="1" ht="67.5" hidden="1" x14ac:dyDescent="0.25">
      <c r="A71" s="167" t="s">
        <v>1097</v>
      </c>
      <c r="B71" s="168" t="s">
        <v>1531</v>
      </c>
      <c r="C71" s="370" t="s">
        <v>1532</v>
      </c>
      <c r="D71" s="370"/>
      <c r="E71" s="370"/>
      <c r="F71" s="169" t="s">
        <v>56</v>
      </c>
      <c r="G71" s="203">
        <v>0.86</v>
      </c>
      <c r="H71" s="171" t="s">
        <v>1533</v>
      </c>
      <c r="I71" s="171" t="s">
        <v>1534</v>
      </c>
      <c r="J71" s="171">
        <v>367.19</v>
      </c>
      <c r="K71" s="172" t="s">
        <v>42</v>
      </c>
      <c r="L71" s="171">
        <v>28562.16</v>
      </c>
      <c r="M71" s="171">
        <v>25511.3</v>
      </c>
      <c r="N71" s="173" t="s">
        <v>1535</v>
      </c>
      <c r="O71" s="171">
        <v>2703.11</v>
      </c>
      <c r="P71" s="163">
        <v>1.052</v>
      </c>
      <c r="Q71" s="163">
        <v>1.0209999999999999</v>
      </c>
      <c r="R71" s="163">
        <v>1.0349999999999999</v>
      </c>
      <c r="S71" s="163">
        <v>1.0249999999999999</v>
      </c>
      <c r="T71" s="163">
        <v>1.02</v>
      </c>
      <c r="U71" s="163">
        <v>1.03</v>
      </c>
      <c r="V71" s="123">
        <f t="shared" si="3"/>
        <v>3235.9873315281034</v>
      </c>
      <c r="W71" s="124">
        <v>1.2</v>
      </c>
      <c r="X71" s="125">
        <f t="shared" si="1"/>
        <v>3883.1847978337237</v>
      </c>
      <c r="Y71" s="126">
        <f t="shared" si="2"/>
        <v>4515.3311602717722</v>
      </c>
      <c r="BP71" s="166"/>
      <c r="BQ71" s="174" t="s">
        <v>1532</v>
      </c>
      <c r="BR71" s="312"/>
    </row>
    <row r="72" spans="1:70" s="122" customFormat="1" ht="18.75" hidden="1" x14ac:dyDescent="0.25">
      <c r="A72" s="175"/>
      <c r="B72" s="176"/>
      <c r="C72" s="177" t="s">
        <v>1536</v>
      </c>
      <c r="D72" s="178"/>
      <c r="E72" s="178"/>
      <c r="F72" s="179"/>
      <c r="G72" s="178"/>
      <c r="H72" s="178"/>
      <c r="I72" s="178"/>
      <c r="J72" s="178"/>
      <c r="K72" s="178"/>
      <c r="L72" s="178"/>
      <c r="M72" s="178"/>
      <c r="N72" s="178"/>
      <c r="O72" s="180"/>
      <c r="P72" s="163"/>
      <c r="Q72" s="163"/>
      <c r="R72" s="163"/>
      <c r="S72" s="163"/>
      <c r="T72" s="163"/>
      <c r="U72" s="163"/>
      <c r="V72" s="123"/>
      <c r="W72" s="124"/>
      <c r="X72" s="125"/>
      <c r="Y72" s="126"/>
      <c r="BP72" s="166"/>
      <c r="BQ72" s="174"/>
      <c r="BR72" s="312"/>
    </row>
    <row r="73" spans="1:70" s="122" customFormat="1" ht="18.75" hidden="1" x14ac:dyDescent="0.25">
      <c r="A73" s="181"/>
      <c r="B73" s="182"/>
      <c r="C73" s="182"/>
      <c r="D73" s="182"/>
      <c r="E73" s="183" t="s">
        <v>1537</v>
      </c>
      <c r="F73" s="184"/>
      <c r="G73" s="185"/>
      <c r="H73" s="186"/>
      <c r="I73" s="140"/>
      <c r="J73" s="140"/>
      <c r="K73" s="140"/>
      <c r="L73" s="187">
        <v>24761.96</v>
      </c>
      <c r="M73" s="188"/>
      <c r="N73" s="188"/>
      <c r="O73" s="189"/>
      <c r="P73" s="163"/>
      <c r="Q73" s="163"/>
      <c r="R73" s="163"/>
      <c r="S73" s="163"/>
      <c r="T73" s="163"/>
      <c r="U73" s="163"/>
      <c r="V73" s="123"/>
      <c r="W73" s="124"/>
      <c r="X73" s="125"/>
      <c r="Y73" s="126"/>
      <c r="BP73" s="166"/>
      <c r="BQ73" s="174"/>
      <c r="BR73" s="312"/>
    </row>
    <row r="74" spans="1:70" s="122" customFormat="1" ht="18.75" hidden="1" x14ac:dyDescent="0.25">
      <c r="A74" s="181"/>
      <c r="B74" s="182"/>
      <c r="C74" s="182"/>
      <c r="D74" s="182"/>
      <c r="E74" s="183" t="s">
        <v>1538</v>
      </c>
      <c r="F74" s="184"/>
      <c r="G74" s="185"/>
      <c r="H74" s="186"/>
      <c r="I74" s="140"/>
      <c r="J74" s="140"/>
      <c r="K74" s="140"/>
      <c r="L74" s="187">
        <v>13019.17</v>
      </c>
      <c r="M74" s="188"/>
      <c r="N74" s="188"/>
      <c r="O74" s="189"/>
      <c r="P74" s="163"/>
      <c r="Q74" s="163"/>
      <c r="R74" s="163"/>
      <c r="S74" s="163"/>
      <c r="T74" s="163"/>
      <c r="U74" s="163"/>
      <c r="V74" s="123"/>
      <c r="W74" s="124"/>
      <c r="X74" s="125"/>
      <c r="Y74" s="126"/>
      <c r="BP74" s="166"/>
      <c r="BQ74" s="174"/>
      <c r="BR74" s="312"/>
    </row>
    <row r="75" spans="1:70" s="122" customFormat="1" ht="18.75" hidden="1" x14ac:dyDescent="0.25">
      <c r="A75" s="181"/>
      <c r="B75" s="182"/>
      <c r="C75" s="182"/>
      <c r="D75" s="182"/>
      <c r="E75" s="183" t="s">
        <v>47</v>
      </c>
      <c r="F75" s="184"/>
      <c r="G75" s="185"/>
      <c r="H75" s="186"/>
      <c r="I75" s="140"/>
      <c r="J75" s="140"/>
      <c r="K75" s="140"/>
      <c r="L75" s="187">
        <v>66343.289999999994</v>
      </c>
      <c r="M75" s="188"/>
      <c r="N75" s="188"/>
      <c r="O75" s="189"/>
      <c r="P75" s="163"/>
      <c r="Q75" s="163"/>
      <c r="R75" s="163"/>
      <c r="S75" s="163"/>
      <c r="T75" s="163"/>
      <c r="U75" s="163"/>
      <c r="V75" s="123"/>
      <c r="W75" s="124"/>
      <c r="X75" s="125"/>
      <c r="Y75" s="126"/>
      <c r="BP75" s="166"/>
      <c r="BQ75" s="174"/>
      <c r="BR75" s="312"/>
    </row>
    <row r="76" spans="1:70" s="122" customFormat="1" ht="67.5" hidden="1" x14ac:dyDescent="0.25">
      <c r="A76" s="167" t="s">
        <v>142</v>
      </c>
      <c r="B76" s="168" t="s">
        <v>1539</v>
      </c>
      <c r="C76" s="370" t="s">
        <v>1540</v>
      </c>
      <c r="D76" s="370"/>
      <c r="E76" s="370"/>
      <c r="F76" s="169" t="s">
        <v>56</v>
      </c>
      <c r="G76" s="170">
        <v>0.2</v>
      </c>
      <c r="H76" s="171" t="s">
        <v>1541</v>
      </c>
      <c r="I76" s="171" t="s">
        <v>1542</v>
      </c>
      <c r="J76" s="171">
        <v>302.85000000000002</v>
      </c>
      <c r="K76" s="172" t="s">
        <v>42</v>
      </c>
      <c r="L76" s="171">
        <v>5135.8599999999997</v>
      </c>
      <c r="M76" s="171">
        <v>4539.76</v>
      </c>
      <c r="N76" s="173" t="s">
        <v>1543</v>
      </c>
      <c r="O76" s="171">
        <v>518.48</v>
      </c>
      <c r="P76" s="163">
        <v>1.052</v>
      </c>
      <c r="Q76" s="163">
        <v>1.0209999999999999</v>
      </c>
      <c r="R76" s="163">
        <v>1.0349999999999999</v>
      </c>
      <c r="S76" s="163">
        <v>1.0249999999999999</v>
      </c>
      <c r="T76" s="163">
        <v>1.02</v>
      </c>
      <c r="U76" s="163">
        <v>1.03</v>
      </c>
      <c r="V76" s="123">
        <f t="shared" si="3"/>
        <v>620.69050525161413</v>
      </c>
      <c r="W76" s="124">
        <v>1.2</v>
      </c>
      <c r="X76" s="125">
        <f t="shared" si="1"/>
        <v>744.82860630193693</v>
      </c>
      <c r="Y76" s="126">
        <f t="shared" si="2"/>
        <v>3724.1430315096845</v>
      </c>
      <c r="BP76" s="166"/>
      <c r="BQ76" s="174" t="s">
        <v>1540</v>
      </c>
      <c r="BR76" s="312"/>
    </row>
    <row r="77" spans="1:70" s="122" customFormat="1" ht="18.75" hidden="1" x14ac:dyDescent="0.25">
      <c r="A77" s="175"/>
      <c r="B77" s="176"/>
      <c r="C77" s="177" t="s">
        <v>1544</v>
      </c>
      <c r="D77" s="178"/>
      <c r="E77" s="178"/>
      <c r="F77" s="179"/>
      <c r="G77" s="178"/>
      <c r="H77" s="178"/>
      <c r="I77" s="178"/>
      <c r="J77" s="178"/>
      <c r="K77" s="178"/>
      <c r="L77" s="178"/>
      <c r="M77" s="178"/>
      <c r="N77" s="178"/>
      <c r="O77" s="180"/>
      <c r="P77" s="163"/>
      <c r="Q77" s="163"/>
      <c r="R77" s="163"/>
      <c r="S77" s="163"/>
      <c r="T77" s="163"/>
      <c r="U77" s="163"/>
      <c r="V77" s="123"/>
      <c r="W77" s="124"/>
      <c r="X77" s="125"/>
      <c r="Y77" s="126"/>
      <c r="BP77" s="166"/>
      <c r="BQ77" s="174"/>
      <c r="BR77" s="312"/>
    </row>
    <row r="78" spans="1:70" s="122" customFormat="1" ht="18.75" hidden="1" x14ac:dyDescent="0.25">
      <c r="A78" s="181"/>
      <c r="B78" s="182"/>
      <c r="C78" s="182"/>
      <c r="D78" s="182"/>
      <c r="E78" s="183" t="s">
        <v>1545</v>
      </c>
      <c r="F78" s="184"/>
      <c r="G78" s="185"/>
      <c r="H78" s="186"/>
      <c r="I78" s="140"/>
      <c r="J78" s="140"/>
      <c r="K78" s="140"/>
      <c r="L78" s="187">
        <v>4407.28</v>
      </c>
      <c r="M78" s="188"/>
      <c r="N78" s="188"/>
      <c r="O78" s="189"/>
      <c r="P78" s="163"/>
      <c r="Q78" s="163"/>
      <c r="R78" s="163"/>
      <c r="S78" s="163"/>
      <c r="T78" s="163"/>
      <c r="U78" s="163"/>
      <c r="V78" s="123"/>
      <c r="W78" s="124"/>
      <c r="X78" s="125"/>
      <c r="Y78" s="126"/>
      <c r="BP78" s="166"/>
      <c r="BQ78" s="174"/>
      <c r="BR78" s="312"/>
    </row>
    <row r="79" spans="1:70" s="122" customFormat="1" ht="18.75" hidden="1" x14ac:dyDescent="0.25">
      <c r="A79" s="181"/>
      <c r="B79" s="182"/>
      <c r="C79" s="182"/>
      <c r="D79" s="182"/>
      <c r="E79" s="183" t="s">
        <v>1546</v>
      </c>
      <c r="F79" s="184"/>
      <c r="G79" s="185"/>
      <c r="H79" s="186"/>
      <c r="I79" s="140"/>
      <c r="J79" s="140"/>
      <c r="K79" s="140"/>
      <c r="L79" s="187">
        <v>2317.23</v>
      </c>
      <c r="M79" s="188"/>
      <c r="N79" s="188"/>
      <c r="O79" s="189"/>
      <c r="P79" s="163"/>
      <c r="Q79" s="163"/>
      <c r="R79" s="163"/>
      <c r="S79" s="163"/>
      <c r="T79" s="163"/>
      <c r="U79" s="163"/>
      <c r="V79" s="123"/>
      <c r="W79" s="124"/>
      <c r="X79" s="125"/>
      <c r="Y79" s="126"/>
      <c r="BP79" s="166"/>
      <c r="BQ79" s="174"/>
      <c r="BR79" s="312"/>
    </row>
    <row r="80" spans="1:70" s="122" customFormat="1" ht="18.75" hidden="1" x14ac:dyDescent="0.25">
      <c r="A80" s="181"/>
      <c r="B80" s="182"/>
      <c r="C80" s="182"/>
      <c r="D80" s="182"/>
      <c r="E80" s="183" t="s">
        <v>47</v>
      </c>
      <c r="F80" s="184"/>
      <c r="G80" s="185"/>
      <c r="H80" s="186"/>
      <c r="I80" s="140"/>
      <c r="J80" s="140"/>
      <c r="K80" s="140"/>
      <c r="L80" s="187">
        <v>11860.37</v>
      </c>
      <c r="M80" s="188"/>
      <c r="N80" s="188"/>
      <c r="O80" s="189"/>
      <c r="P80" s="163"/>
      <c r="Q80" s="163"/>
      <c r="R80" s="163"/>
      <c r="S80" s="163"/>
      <c r="T80" s="163"/>
      <c r="U80" s="163"/>
      <c r="V80" s="123"/>
      <c r="W80" s="124"/>
      <c r="X80" s="125"/>
      <c r="Y80" s="126"/>
      <c r="BP80" s="166"/>
      <c r="BQ80" s="174"/>
      <c r="BR80" s="312"/>
    </row>
    <row r="81" spans="1:70" s="122" customFormat="1" ht="67.5" hidden="1" x14ac:dyDescent="0.25">
      <c r="A81" s="167" t="s">
        <v>1103</v>
      </c>
      <c r="B81" s="168" t="s">
        <v>73</v>
      </c>
      <c r="C81" s="370" t="s">
        <v>74</v>
      </c>
      <c r="D81" s="370"/>
      <c r="E81" s="370"/>
      <c r="F81" s="169" t="s">
        <v>56</v>
      </c>
      <c r="G81" s="203">
        <v>2.74</v>
      </c>
      <c r="H81" s="171" t="s">
        <v>75</v>
      </c>
      <c r="I81" s="171" t="s">
        <v>76</v>
      </c>
      <c r="J81" s="171">
        <v>265.20999999999998</v>
      </c>
      <c r="K81" s="172" t="s">
        <v>42</v>
      </c>
      <c r="L81" s="171">
        <v>58774.36</v>
      </c>
      <c r="M81" s="171">
        <v>51784.43</v>
      </c>
      <c r="N81" s="173" t="s">
        <v>1547</v>
      </c>
      <c r="O81" s="171">
        <v>6220.58</v>
      </c>
      <c r="P81" s="163">
        <v>1.052</v>
      </c>
      <c r="Q81" s="163">
        <v>1.0209999999999999</v>
      </c>
      <c r="R81" s="163">
        <v>1.0349999999999999</v>
      </c>
      <c r="S81" s="163">
        <v>1.0249999999999999</v>
      </c>
      <c r="T81" s="163">
        <v>1.02</v>
      </c>
      <c r="U81" s="163">
        <v>1.03</v>
      </c>
      <c r="V81" s="123">
        <f t="shared" si="3"/>
        <v>7446.8734438321371</v>
      </c>
      <c r="W81" s="124">
        <v>1.2</v>
      </c>
      <c r="X81" s="125">
        <f t="shared" si="1"/>
        <v>8936.2481325985646</v>
      </c>
      <c r="Y81" s="126">
        <f t="shared" si="2"/>
        <v>3261.4044279556801</v>
      </c>
      <c r="BP81" s="166"/>
      <c r="BQ81" s="174" t="s">
        <v>74</v>
      </c>
      <c r="BR81" s="312"/>
    </row>
    <row r="82" spans="1:70" s="122" customFormat="1" ht="18.75" hidden="1" x14ac:dyDescent="0.25">
      <c r="A82" s="175"/>
      <c r="B82" s="176"/>
      <c r="C82" s="177" t="s">
        <v>1548</v>
      </c>
      <c r="D82" s="178"/>
      <c r="E82" s="178"/>
      <c r="F82" s="179"/>
      <c r="G82" s="178"/>
      <c r="H82" s="178"/>
      <c r="I82" s="178"/>
      <c r="J82" s="178"/>
      <c r="K82" s="178"/>
      <c r="L82" s="178"/>
      <c r="M82" s="178"/>
      <c r="N82" s="178"/>
      <c r="O82" s="180"/>
      <c r="P82" s="163"/>
      <c r="Q82" s="163"/>
      <c r="R82" s="163"/>
      <c r="S82" s="163"/>
      <c r="T82" s="163"/>
      <c r="U82" s="163"/>
      <c r="V82" s="123"/>
      <c r="W82" s="124"/>
      <c r="X82" s="125"/>
      <c r="Y82" s="126"/>
      <c r="BP82" s="166"/>
      <c r="BQ82" s="174"/>
      <c r="BR82" s="312"/>
    </row>
    <row r="83" spans="1:70" s="122" customFormat="1" ht="18.75" hidden="1" x14ac:dyDescent="0.25">
      <c r="A83" s="181"/>
      <c r="B83" s="182"/>
      <c r="C83" s="182"/>
      <c r="D83" s="182"/>
      <c r="E83" s="183" t="s">
        <v>1549</v>
      </c>
      <c r="F83" s="184"/>
      <c r="G83" s="185"/>
      <c r="H83" s="186"/>
      <c r="I83" s="140"/>
      <c r="J83" s="140"/>
      <c r="K83" s="140"/>
      <c r="L83" s="187">
        <v>50264.639999999999</v>
      </c>
      <c r="M83" s="188"/>
      <c r="N83" s="188"/>
      <c r="O83" s="189"/>
      <c r="P83" s="163"/>
      <c r="Q83" s="163"/>
      <c r="R83" s="163"/>
      <c r="S83" s="163"/>
      <c r="T83" s="163"/>
      <c r="U83" s="163"/>
      <c r="V83" s="123"/>
      <c r="W83" s="124"/>
      <c r="X83" s="125"/>
      <c r="Y83" s="126"/>
      <c r="BP83" s="166"/>
      <c r="BQ83" s="174"/>
      <c r="BR83" s="312"/>
    </row>
    <row r="84" spans="1:70" s="122" customFormat="1" ht="18.75" hidden="1" x14ac:dyDescent="0.25">
      <c r="A84" s="181"/>
      <c r="B84" s="182"/>
      <c r="C84" s="182"/>
      <c r="D84" s="182"/>
      <c r="E84" s="183" t="s">
        <v>1550</v>
      </c>
      <c r="F84" s="184"/>
      <c r="G84" s="185"/>
      <c r="H84" s="186"/>
      <c r="I84" s="140"/>
      <c r="J84" s="140"/>
      <c r="K84" s="140"/>
      <c r="L84" s="187">
        <v>26427.8</v>
      </c>
      <c r="M84" s="188"/>
      <c r="N84" s="188"/>
      <c r="O84" s="189"/>
      <c r="P84" s="163"/>
      <c r="Q84" s="163"/>
      <c r="R84" s="163"/>
      <c r="S84" s="163"/>
      <c r="T84" s="163"/>
      <c r="U84" s="163"/>
      <c r="V84" s="123"/>
      <c r="W84" s="124"/>
      <c r="X84" s="125"/>
      <c r="Y84" s="126"/>
      <c r="BP84" s="166"/>
      <c r="BQ84" s="174"/>
      <c r="BR84" s="312"/>
    </row>
    <row r="85" spans="1:70" s="122" customFormat="1" ht="18.75" hidden="1" x14ac:dyDescent="0.25">
      <c r="A85" s="181"/>
      <c r="B85" s="182"/>
      <c r="C85" s="182"/>
      <c r="D85" s="182"/>
      <c r="E85" s="183" t="s">
        <v>47</v>
      </c>
      <c r="F85" s="184"/>
      <c r="G85" s="185"/>
      <c r="H85" s="186"/>
      <c r="I85" s="140"/>
      <c r="J85" s="140"/>
      <c r="K85" s="140"/>
      <c r="L85" s="187">
        <v>135466.79999999999</v>
      </c>
      <c r="M85" s="188"/>
      <c r="N85" s="188"/>
      <c r="O85" s="189"/>
      <c r="P85" s="163"/>
      <c r="Q85" s="163"/>
      <c r="R85" s="163"/>
      <c r="S85" s="163"/>
      <c r="T85" s="163"/>
      <c r="U85" s="163"/>
      <c r="V85" s="123"/>
      <c r="W85" s="124"/>
      <c r="X85" s="125"/>
      <c r="Y85" s="126"/>
      <c r="BP85" s="166"/>
      <c r="BQ85" s="174"/>
      <c r="BR85" s="312"/>
    </row>
    <row r="86" spans="1:70" s="122" customFormat="1" ht="67.5" hidden="1" x14ac:dyDescent="0.25">
      <c r="A86" s="167" t="s">
        <v>1105</v>
      </c>
      <c r="B86" s="168" t="s">
        <v>64</v>
      </c>
      <c r="C86" s="370" t="s">
        <v>65</v>
      </c>
      <c r="D86" s="370"/>
      <c r="E86" s="370"/>
      <c r="F86" s="169" t="s">
        <v>56</v>
      </c>
      <c r="G86" s="203">
        <v>0.48</v>
      </c>
      <c r="H86" s="171" t="s">
        <v>66</v>
      </c>
      <c r="I86" s="171" t="s">
        <v>67</v>
      </c>
      <c r="J86" s="171">
        <v>161.83000000000001</v>
      </c>
      <c r="K86" s="172" t="s">
        <v>42</v>
      </c>
      <c r="L86" s="171">
        <v>8881.07</v>
      </c>
      <c r="M86" s="171">
        <v>8113.11</v>
      </c>
      <c r="N86" s="173" t="s">
        <v>1551</v>
      </c>
      <c r="O86" s="171">
        <v>664.89</v>
      </c>
      <c r="P86" s="163">
        <v>1.052</v>
      </c>
      <c r="Q86" s="163">
        <v>1.0209999999999999</v>
      </c>
      <c r="R86" s="163">
        <v>1.0349999999999999</v>
      </c>
      <c r="S86" s="163">
        <v>1.0249999999999999</v>
      </c>
      <c r="T86" s="163">
        <v>1.02</v>
      </c>
      <c r="U86" s="163">
        <v>1.03</v>
      </c>
      <c r="V86" s="123">
        <f t="shared" si="3"/>
        <v>795.9630266099864</v>
      </c>
      <c r="W86" s="124">
        <v>1.2</v>
      </c>
      <c r="X86" s="125">
        <f t="shared" si="1"/>
        <v>955.15563193198363</v>
      </c>
      <c r="Y86" s="126">
        <f t="shared" si="2"/>
        <v>1989.9075665249659</v>
      </c>
      <c r="BP86" s="166"/>
      <c r="BQ86" s="174" t="s">
        <v>65</v>
      </c>
      <c r="BR86" s="312"/>
    </row>
    <row r="87" spans="1:70" s="122" customFormat="1" ht="18.75" hidden="1" x14ac:dyDescent="0.25">
      <c r="A87" s="175"/>
      <c r="B87" s="176"/>
      <c r="C87" s="177" t="s">
        <v>1552</v>
      </c>
      <c r="D87" s="178"/>
      <c r="E87" s="178"/>
      <c r="F87" s="179"/>
      <c r="G87" s="178"/>
      <c r="H87" s="178"/>
      <c r="I87" s="178"/>
      <c r="J87" s="178"/>
      <c r="K87" s="178"/>
      <c r="L87" s="178"/>
      <c r="M87" s="178"/>
      <c r="N87" s="178"/>
      <c r="O87" s="180"/>
      <c r="P87" s="163"/>
      <c r="Q87" s="163"/>
      <c r="R87" s="163"/>
      <c r="S87" s="163"/>
      <c r="T87" s="163"/>
      <c r="U87" s="163"/>
      <c r="V87" s="123"/>
      <c r="W87" s="124"/>
      <c r="X87" s="125"/>
      <c r="Y87" s="126"/>
      <c r="BP87" s="166"/>
      <c r="BQ87" s="174"/>
      <c r="BR87" s="312"/>
    </row>
    <row r="88" spans="1:70" s="122" customFormat="1" ht="18.75" hidden="1" x14ac:dyDescent="0.25">
      <c r="A88" s="181"/>
      <c r="B88" s="182"/>
      <c r="C88" s="182"/>
      <c r="D88" s="182"/>
      <c r="E88" s="183" t="s">
        <v>1553</v>
      </c>
      <c r="F88" s="184"/>
      <c r="G88" s="185"/>
      <c r="H88" s="186"/>
      <c r="I88" s="140"/>
      <c r="J88" s="140"/>
      <c r="K88" s="140"/>
      <c r="L88" s="187">
        <v>7872.73</v>
      </c>
      <c r="M88" s="188"/>
      <c r="N88" s="188"/>
      <c r="O88" s="189"/>
      <c r="P88" s="163"/>
      <c r="Q88" s="163"/>
      <c r="R88" s="163"/>
      <c r="S88" s="163"/>
      <c r="T88" s="163"/>
      <c r="U88" s="163"/>
      <c r="V88" s="123"/>
      <c r="W88" s="124"/>
      <c r="X88" s="125"/>
      <c r="Y88" s="126"/>
      <c r="BP88" s="166"/>
      <c r="BQ88" s="174"/>
      <c r="BR88" s="312"/>
    </row>
    <row r="89" spans="1:70" s="122" customFormat="1" ht="18.75" hidden="1" x14ac:dyDescent="0.25">
      <c r="A89" s="181"/>
      <c r="B89" s="182"/>
      <c r="C89" s="182"/>
      <c r="D89" s="182"/>
      <c r="E89" s="183" t="s">
        <v>1554</v>
      </c>
      <c r="F89" s="184"/>
      <c r="G89" s="185"/>
      <c r="H89" s="186"/>
      <c r="I89" s="140"/>
      <c r="J89" s="140"/>
      <c r="K89" s="140"/>
      <c r="L89" s="187">
        <v>4139.2700000000004</v>
      </c>
      <c r="M89" s="188"/>
      <c r="N89" s="188"/>
      <c r="O89" s="189"/>
      <c r="P89" s="163"/>
      <c r="Q89" s="163"/>
      <c r="R89" s="163"/>
      <c r="S89" s="163"/>
      <c r="T89" s="163"/>
      <c r="U89" s="163"/>
      <c r="V89" s="123"/>
      <c r="W89" s="124"/>
      <c r="X89" s="125"/>
      <c r="Y89" s="126"/>
      <c r="BP89" s="166"/>
      <c r="BQ89" s="174"/>
      <c r="BR89" s="312"/>
    </row>
    <row r="90" spans="1:70" s="122" customFormat="1" ht="18.75" hidden="1" x14ac:dyDescent="0.25">
      <c r="A90" s="181"/>
      <c r="B90" s="182"/>
      <c r="C90" s="182"/>
      <c r="D90" s="182"/>
      <c r="E90" s="183" t="s">
        <v>47</v>
      </c>
      <c r="F90" s="184"/>
      <c r="G90" s="185"/>
      <c r="H90" s="186"/>
      <c r="I90" s="140"/>
      <c r="J90" s="140"/>
      <c r="K90" s="140"/>
      <c r="L90" s="187">
        <v>20893.07</v>
      </c>
      <c r="M90" s="188"/>
      <c r="N90" s="188"/>
      <c r="O90" s="189"/>
      <c r="P90" s="163"/>
      <c r="Q90" s="163"/>
      <c r="R90" s="163"/>
      <c r="S90" s="163"/>
      <c r="T90" s="163"/>
      <c r="U90" s="163"/>
      <c r="V90" s="123"/>
      <c r="W90" s="124"/>
      <c r="X90" s="125"/>
      <c r="Y90" s="126"/>
      <c r="BP90" s="166"/>
      <c r="BQ90" s="174"/>
      <c r="BR90" s="312"/>
    </row>
    <row r="91" spans="1:70" s="122" customFormat="1" ht="67.5" hidden="1" x14ac:dyDescent="0.25">
      <c r="A91" s="167" t="s">
        <v>151</v>
      </c>
      <c r="B91" s="168" t="s">
        <v>54</v>
      </c>
      <c r="C91" s="370" t="s">
        <v>55</v>
      </c>
      <c r="D91" s="370"/>
      <c r="E91" s="370"/>
      <c r="F91" s="169" t="s">
        <v>56</v>
      </c>
      <c r="G91" s="203">
        <v>4.26</v>
      </c>
      <c r="H91" s="171" t="s">
        <v>57</v>
      </c>
      <c r="I91" s="171" t="s">
        <v>58</v>
      </c>
      <c r="J91" s="171">
        <v>114.45</v>
      </c>
      <c r="K91" s="172" t="s">
        <v>42</v>
      </c>
      <c r="L91" s="171">
        <v>39184.1</v>
      </c>
      <c r="M91" s="171">
        <v>34860.67</v>
      </c>
      <c r="N91" s="173" t="s">
        <v>1555</v>
      </c>
      <c r="O91" s="171">
        <v>4173.49</v>
      </c>
      <c r="P91" s="163">
        <v>1.052</v>
      </c>
      <c r="Q91" s="163">
        <v>1.0209999999999999</v>
      </c>
      <c r="R91" s="163">
        <v>1.0349999999999999</v>
      </c>
      <c r="S91" s="163">
        <v>1.0249999999999999</v>
      </c>
      <c r="T91" s="163">
        <v>1.02</v>
      </c>
      <c r="U91" s="163">
        <v>1.03</v>
      </c>
      <c r="V91" s="123">
        <f t="shared" si="3"/>
        <v>4996.2305523116784</v>
      </c>
      <c r="W91" s="124">
        <v>1.2</v>
      </c>
      <c r="X91" s="125">
        <f t="shared" si="1"/>
        <v>5995.4766627740137</v>
      </c>
      <c r="Y91" s="126">
        <f t="shared" si="2"/>
        <v>1407.3888879751207</v>
      </c>
      <c r="BP91" s="166"/>
      <c r="BQ91" s="174" t="s">
        <v>55</v>
      </c>
      <c r="BR91" s="312"/>
    </row>
    <row r="92" spans="1:70" s="122" customFormat="1" ht="18.75" hidden="1" x14ac:dyDescent="0.25">
      <c r="A92" s="175"/>
      <c r="B92" s="176"/>
      <c r="C92" s="177" t="s">
        <v>1556</v>
      </c>
      <c r="D92" s="178"/>
      <c r="E92" s="178"/>
      <c r="F92" s="179"/>
      <c r="G92" s="178"/>
      <c r="H92" s="178"/>
      <c r="I92" s="178"/>
      <c r="J92" s="178"/>
      <c r="K92" s="178"/>
      <c r="L92" s="178"/>
      <c r="M92" s="178"/>
      <c r="N92" s="178"/>
      <c r="O92" s="180"/>
      <c r="P92" s="163"/>
      <c r="Q92" s="163"/>
      <c r="R92" s="163"/>
      <c r="S92" s="163"/>
      <c r="T92" s="163"/>
      <c r="U92" s="163"/>
      <c r="V92" s="123"/>
      <c r="W92" s="124"/>
      <c r="X92" s="125"/>
      <c r="Y92" s="126"/>
      <c r="BP92" s="166"/>
      <c r="BQ92" s="174"/>
      <c r="BR92" s="312"/>
    </row>
    <row r="93" spans="1:70" s="122" customFormat="1" ht="18.75" hidden="1" x14ac:dyDescent="0.25">
      <c r="A93" s="181"/>
      <c r="B93" s="182"/>
      <c r="C93" s="182"/>
      <c r="D93" s="182"/>
      <c r="E93" s="183" t="s">
        <v>1557</v>
      </c>
      <c r="F93" s="184"/>
      <c r="G93" s="185"/>
      <c r="H93" s="186"/>
      <c r="I93" s="140"/>
      <c r="J93" s="140"/>
      <c r="K93" s="140"/>
      <c r="L93" s="187">
        <v>33841.61</v>
      </c>
      <c r="M93" s="188"/>
      <c r="N93" s="188"/>
      <c r="O93" s="189"/>
      <c r="P93" s="163"/>
      <c r="Q93" s="163"/>
      <c r="R93" s="163"/>
      <c r="S93" s="163"/>
      <c r="T93" s="163"/>
      <c r="U93" s="163"/>
      <c r="V93" s="123"/>
      <c r="W93" s="124"/>
      <c r="X93" s="125"/>
      <c r="Y93" s="126"/>
      <c r="BP93" s="166"/>
      <c r="BQ93" s="174"/>
      <c r="BR93" s="312"/>
    </row>
    <row r="94" spans="1:70" s="122" customFormat="1" ht="18.75" hidden="1" x14ac:dyDescent="0.25">
      <c r="A94" s="181"/>
      <c r="B94" s="182"/>
      <c r="C94" s="182"/>
      <c r="D94" s="182"/>
      <c r="E94" s="183" t="s">
        <v>1558</v>
      </c>
      <c r="F94" s="184"/>
      <c r="G94" s="185"/>
      <c r="H94" s="186"/>
      <c r="I94" s="140"/>
      <c r="J94" s="140"/>
      <c r="K94" s="140"/>
      <c r="L94" s="187">
        <v>17793.009999999998</v>
      </c>
      <c r="M94" s="188"/>
      <c r="N94" s="188"/>
      <c r="O94" s="189"/>
      <c r="P94" s="163"/>
      <c r="Q94" s="163"/>
      <c r="R94" s="163"/>
      <c r="S94" s="163"/>
      <c r="T94" s="163"/>
      <c r="U94" s="163"/>
      <c r="V94" s="123"/>
      <c r="W94" s="124"/>
      <c r="X94" s="125"/>
      <c r="Y94" s="126"/>
      <c r="BP94" s="166"/>
      <c r="BQ94" s="174"/>
      <c r="BR94" s="312"/>
    </row>
    <row r="95" spans="1:70" s="122" customFormat="1" ht="18.75" hidden="1" x14ac:dyDescent="0.25">
      <c r="A95" s="181"/>
      <c r="B95" s="182"/>
      <c r="C95" s="182"/>
      <c r="D95" s="182"/>
      <c r="E95" s="183" t="s">
        <v>47</v>
      </c>
      <c r="F95" s="184"/>
      <c r="G95" s="185"/>
      <c r="H95" s="186"/>
      <c r="I95" s="140"/>
      <c r="J95" s="140"/>
      <c r="K95" s="140"/>
      <c r="L95" s="187">
        <v>90818.72</v>
      </c>
      <c r="M95" s="188"/>
      <c r="N95" s="188"/>
      <c r="O95" s="189"/>
      <c r="P95" s="163"/>
      <c r="Q95" s="163"/>
      <c r="R95" s="163"/>
      <c r="S95" s="163"/>
      <c r="T95" s="163"/>
      <c r="U95" s="163"/>
      <c r="V95" s="123"/>
      <c r="W95" s="124"/>
      <c r="X95" s="125"/>
      <c r="Y95" s="126"/>
      <c r="BP95" s="166"/>
      <c r="BQ95" s="174"/>
      <c r="BR95" s="312"/>
    </row>
    <row r="96" spans="1:70" s="122" customFormat="1" ht="67.5" x14ac:dyDescent="0.25">
      <c r="A96" s="242" t="s">
        <v>156</v>
      </c>
      <c r="B96" s="243" t="s">
        <v>1559</v>
      </c>
      <c r="C96" s="368" t="s">
        <v>1560</v>
      </c>
      <c r="D96" s="368"/>
      <c r="E96" s="368"/>
      <c r="F96" s="244" t="s">
        <v>265</v>
      </c>
      <c r="G96" s="245">
        <v>1173</v>
      </c>
      <c r="H96" s="171">
        <v>1525.18</v>
      </c>
      <c r="I96" s="171"/>
      <c r="J96" s="171">
        <v>1525.18</v>
      </c>
      <c r="K96" s="172" t="s">
        <v>42</v>
      </c>
      <c r="L96" s="171">
        <v>15314149.359999999</v>
      </c>
      <c r="M96" s="171"/>
      <c r="N96" s="173"/>
      <c r="O96" s="171">
        <v>15314149.359999999</v>
      </c>
      <c r="P96" s="163">
        <v>1.052</v>
      </c>
      <c r="Q96" s="163">
        <v>1.0209999999999999</v>
      </c>
      <c r="R96" s="163">
        <v>1.0349999999999999</v>
      </c>
      <c r="S96" s="163">
        <v>1.0249999999999999</v>
      </c>
      <c r="T96" s="163">
        <v>1.02</v>
      </c>
      <c r="U96" s="163">
        <v>1.03</v>
      </c>
      <c r="V96" s="248">
        <f t="shared" ref="V96:V159" si="4">O96*P96*Q96*R96*S96*T96*U96</f>
        <v>18333102.730591506</v>
      </c>
      <c r="W96" s="249">
        <v>1.2</v>
      </c>
      <c r="X96" s="250">
        <f t="shared" ref="X96:X159" si="5">V96*W96</f>
        <v>21999723.276709806</v>
      </c>
      <c r="Y96" s="251">
        <f t="shared" ref="Y96:Y159" si="6">X96/G96</f>
        <v>18755.092307510491</v>
      </c>
      <c r="BP96" s="166"/>
      <c r="BQ96" s="174" t="s">
        <v>1560</v>
      </c>
      <c r="BR96" s="312"/>
    </row>
    <row r="97" spans="1:70" s="122" customFormat="1" ht="18.75" hidden="1" x14ac:dyDescent="0.25">
      <c r="A97" s="175"/>
      <c r="B97" s="176"/>
      <c r="C97" s="177" t="s">
        <v>1561</v>
      </c>
      <c r="D97" s="178"/>
      <c r="E97" s="178"/>
      <c r="F97" s="179"/>
      <c r="G97" s="178"/>
      <c r="H97" s="178"/>
      <c r="I97" s="178"/>
      <c r="J97" s="178"/>
      <c r="K97" s="178"/>
      <c r="L97" s="178"/>
      <c r="M97" s="178"/>
      <c r="N97" s="178"/>
      <c r="O97" s="180"/>
      <c r="P97" s="163"/>
      <c r="Q97" s="163"/>
      <c r="R97" s="163"/>
      <c r="S97" s="163"/>
      <c r="T97" s="163"/>
      <c r="U97" s="163"/>
      <c r="V97" s="123"/>
      <c r="W97" s="124"/>
      <c r="X97" s="125"/>
      <c r="Y97" s="126"/>
      <c r="BP97" s="166"/>
      <c r="BQ97" s="174"/>
      <c r="BR97" s="312"/>
    </row>
    <row r="98" spans="1:70" s="122" customFormat="1" ht="67.5" x14ac:dyDescent="0.25">
      <c r="A98" s="242" t="s">
        <v>1127</v>
      </c>
      <c r="B98" s="243" t="s">
        <v>1559</v>
      </c>
      <c r="C98" s="368" t="s">
        <v>1562</v>
      </c>
      <c r="D98" s="368"/>
      <c r="E98" s="368"/>
      <c r="F98" s="244" t="s">
        <v>265</v>
      </c>
      <c r="G98" s="245">
        <v>969</v>
      </c>
      <c r="H98" s="171">
        <v>936.79</v>
      </c>
      <c r="I98" s="171"/>
      <c r="J98" s="171">
        <v>936.79</v>
      </c>
      <c r="K98" s="172" t="s">
        <v>42</v>
      </c>
      <c r="L98" s="171">
        <v>7770335.8099999996</v>
      </c>
      <c r="M98" s="171"/>
      <c r="N98" s="173"/>
      <c r="O98" s="171">
        <v>7770335.8099999996</v>
      </c>
      <c r="P98" s="163">
        <v>1.052</v>
      </c>
      <c r="Q98" s="163">
        <v>1.0209999999999999</v>
      </c>
      <c r="R98" s="163">
        <v>1.0349999999999999</v>
      </c>
      <c r="S98" s="163">
        <v>1.0249999999999999</v>
      </c>
      <c r="T98" s="163">
        <v>1.02</v>
      </c>
      <c r="U98" s="163">
        <v>1.03</v>
      </c>
      <c r="V98" s="248">
        <f t="shared" si="4"/>
        <v>9302140.217334535</v>
      </c>
      <c r="W98" s="249">
        <v>1.2</v>
      </c>
      <c r="X98" s="250">
        <f t="shared" si="5"/>
        <v>11162568.260801442</v>
      </c>
      <c r="Y98" s="251">
        <f t="shared" si="6"/>
        <v>11519.678287720786</v>
      </c>
      <c r="BP98" s="166"/>
      <c r="BQ98" s="174" t="s">
        <v>1562</v>
      </c>
      <c r="BR98" s="312"/>
    </row>
    <row r="99" spans="1:70" s="122" customFormat="1" ht="18.75" hidden="1" x14ac:dyDescent="0.25">
      <c r="A99" s="175"/>
      <c r="B99" s="176"/>
      <c r="C99" s="177" t="s">
        <v>1563</v>
      </c>
      <c r="D99" s="178"/>
      <c r="E99" s="178"/>
      <c r="F99" s="179"/>
      <c r="G99" s="178"/>
      <c r="H99" s="178"/>
      <c r="I99" s="178"/>
      <c r="J99" s="178"/>
      <c r="K99" s="178"/>
      <c r="L99" s="178"/>
      <c r="M99" s="178"/>
      <c r="N99" s="178"/>
      <c r="O99" s="180"/>
      <c r="P99" s="163"/>
      <c r="Q99" s="163"/>
      <c r="R99" s="163"/>
      <c r="S99" s="163"/>
      <c r="T99" s="163"/>
      <c r="U99" s="163"/>
      <c r="V99" s="123"/>
      <c r="W99" s="124"/>
      <c r="X99" s="125"/>
      <c r="Y99" s="126"/>
      <c r="BP99" s="166"/>
      <c r="BQ99" s="174"/>
      <c r="BR99" s="312"/>
    </row>
    <row r="100" spans="1:70" s="122" customFormat="1" ht="67.5" x14ac:dyDescent="0.25">
      <c r="A100" s="242" t="s">
        <v>1137</v>
      </c>
      <c r="B100" s="243" t="s">
        <v>1559</v>
      </c>
      <c r="C100" s="368" t="s">
        <v>1564</v>
      </c>
      <c r="D100" s="368"/>
      <c r="E100" s="368"/>
      <c r="F100" s="244" t="s">
        <v>265</v>
      </c>
      <c r="G100" s="245">
        <v>561</v>
      </c>
      <c r="H100" s="171">
        <v>471.01</v>
      </c>
      <c r="I100" s="171"/>
      <c r="J100" s="171">
        <v>471.01</v>
      </c>
      <c r="K100" s="172" t="s">
        <v>42</v>
      </c>
      <c r="L100" s="171">
        <v>2261865.38</v>
      </c>
      <c r="M100" s="171"/>
      <c r="N100" s="173"/>
      <c r="O100" s="171">
        <v>2261865.38</v>
      </c>
      <c r="P100" s="163">
        <v>1.052</v>
      </c>
      <c r="Q100" s="163">
        <v>1.0209999999999999</v>
      </c>
      <c r="R100" s="163">
        <v>1.0349999999999999</v>
      </c>
      <c r="S100" s="163">
        <v>1.0249999999999999</v>
      </c>
      <c r="T100" s="163">
        <v>1.02</v>
      </c>
      <c r="U100" s="163">
        <v>1.03</v>
      </c>
      <c r="V100" s="248">
        <f t="shared" si="4"/>
        <v>2707757.9955318128</v>
      </c>
      <c r="W100" s="249">
        <v>1.2</v>
      </c>
      <c r="X100" s="250">
        <f t="shared" si="5"/>
        <v>3249309.5946381753</v>
      </c>
      <c r="Y100" s="251">
        <f t="shared" si="6"/>
        <v>5791.995712367514</v>
      </c>
      <c r="BP100" s="166"/>
      <c r="BQ100" s="174" t="s">
        <v>1564</v>
      </c>
      <c r="BR100" s="312"/>
    </row>
    <row r="101" spans="1:70" s="122" customFormat="1" ht="18.75" hidden="1" x14ac:dyDescent="0.25">
      <c r="A101" s="175"/>
      <c r="B101" s="176"/>
      <c r="C101" s="177" t="s">
        <v>285</v>
      </c>
      <c r="D101" s="178"/>
      <c r="E101" s="178"/>
      <c r="F101" s="179"/>
      <c r="G101" s="178"/>
      <c r="H101" s="178"/>
      <c r="I101" s="178"/>
      <c r="J101" s="178"/>
      <c r="K101" s="178"/>
      <c r="L101" s="178"/>
      <c r="M101" s="178"/>
      <c r="N101" s="178"/>
      <c r="O101" s="180"/>
      <c r="P101" s="163"/>
      <c r="Q101" s="163"/>
      <c r="R101" s="163"/>
      <c r="S101" s="163"/>
      <c r="T101" s="163"/>
      <c r="U101" s="163"/>
      <c r="V101" s="123"/>
      <c r="W101" s="124"/>
      <c r="X101" s="125"/>
      <c r="Y101" s="126"/>
      <c r="BP101" s="166"/>
      <c r="BQ101" s="174"/>
      <c r="BR101" s="312"/>
    </row>
    <row r="102" spans="1:70" s="122" customFormat="1" ht="67.5" x14ac:dyDescent="0.25">
      <c r="A102" s="242" t="s">
        <v>171</v>
      </c>
      <c r="B102" s="243" t="s">
        <v>1559</v>
      </c>
      <c r="C102" s="368" t="s">
        <v>1565</v>
      </c>
      <c r="D102" s="368"/>
      <c r="E102" s="368"/>
      <c r="F102" s="244" t="s">
        <v>265</v>
      </c>
      <c r="G102" s="245">
        <v>2346</v>
      </c>
      <c r="H102" s="171">
        <v>339.42</v>
      </c>
      <c r="I102" s="171"/>
      <c r="J102" s="171">
        <v>339.42</v>
      </c>
      <c r="K102" s="172" t="s">
        <v>42</v>
      </c>
      <c r="L102" s="171">
        <v>6816150.9800000004</v>
      </c>
      <c r="M102" s="171"/>
      <c r="N102" s="173"/>
      <c r="O102" s="171">
        <v>6816150.9800000004</v>
      </c>
      <c r="P102" s="163">
        <v>1.052</v>
      </c>
      <c r="Q102" s="163">
        <v>1.0209999999999999</v>
      </c>
      <c r="R102" s="163">
        <v>1.0349999999999999</v>
      </c>
      <c r="S102" s="163">
        <v>1.0249999999999999</v>
      </c>
      <c r="T102" s="163">
        <v>1.02</v>
      </c>
      <c r="U102" s="163">
        <v>1.03</v>
      </c>
      <c r="V102" s="248">
        <f t="shared" si="4"/>
        <v>8159852.2520588757</v>
      </c>
      <c r="W102" s="249">
        <v>1.2</v>
      </c>
      <c r="X102" s="250">
        <f t="shared" si="5"/>
        <v>9791822.7024706509</v>
      </c>
      <c r="Y102" s="251">
        <f t="shared" si="6"/>
        <v>4173.8374690838236</v>
      </c>
      <c r="BP102" s="166"/>
      <c r="BQ102" s="174" t="s">
        <v>1565</v>
      </c>
      <c r="BR102" s="312"/>
    </row>
    <row r="103" spans="1:70" s="122" customFormat="1" ht="18.75" hidden="1" x14ac:dyDescent="0.25">
      <c r="A103" s="175"/>
      <c r="B103" s="176"/>
      <c r="C103" s="177" t="s">
        <v>1566</v>
      </c>
      <c r="D103" s="178"/>
      <c r="E103" s="178"/>
      <c r="F103" s="179"/>
      <c r="G103" s="178"/>
      <c r="H103" s="178"/>
      <c r="I103" s="178"/>
      <c r="J103" s="178"/>
      <c r="K103" s="178"/>
      <c r="L103" s="178"/>
      <c r="M103" s="178"/>
      <c r="N103" s="178"/>
      <c r="O103" s="180"/>
      <c r="P103" s="163"/>
      <c r="Q103" s="163"/>
      <c r="R103" s="163"/>
      <c r="S103" s="163"/>
      <c r="T103" s="163"/>
      <c r="U103" s="163"/>
      <c r="V103" s="123"/>
      <c r="W103" s="124"/>
      <c r="X103" s="125"/>
      <c r="Y103" s="126"/>
      <c r="BP103" s="166"/>
      <c r="BQ103" s="174"/>
      <c r="BR103" s="312"/>
    </row>
    <row r="104" spans="1:70" s="122" customFormat="1" ht="67.5" x14ac:dyDescent="0.25">
      <c r="A104" s="242" t="s">
        <v>181</v>
      </c>
      <c r="B104" s="243" t="s">
        <v>1559</v>
      </c>
      <c r="C104" s="368" t="s">
        <v>1567</v>
      </c>
      <c r="D104" s="368"/>
      <c r="E104" s="368"/>
      <c r="F104" s="244" t="s">
        <v>265</v>
      </c>
      <c r="G104" s="245">
        <v>306</v>
      </c>
      <c r="H104" s="171">
        <v>282.27999999999997</v>
      </c>
      <c r="I104" s="171"/>
      <c r="J104" s="171">
        <v>282.27999999999997</v>
      </c>
      <c r="K104" s="172" t="s">
        <v>42</v>
      </c>
      <c r="L104" s="171">
        <v>739392.94</v>
      </c>
      <c r="M104" s="171"/>
      <c r="N104" s="173"/>
      <c r="O104" s="171">
        <v>739392.94</v>
      </c>
      <c r="P104" s="163">
        <v>1.052</v>
      </c>
      <c r="Q104" s="163">
        <v>1.0209999999999999</v>
      </c>
      <c r="R104" s="163">
        <v>1.0349999999999999</v>
      </c>
      <c r="S104" s="163">
        <v>1.0249999999999999</v>
      </c>
      <c r="T104" s="163">
        <v>1.02</v>
      </c>
      <c r="U104" s="163">
        <v>1.03</v>
      </c>
      <c r="V104" s="248">
        <f t="shared" si="4"/>
        <v>885153.09656703519</v>
      </c>
      <c r="W104" s="249">
        <v>1.2</v>
      </c>
      <c r="X104" s="250">
        <f t="shared" si="5"/>
        <v>1062183.7158804422</v>
      </c>
      <c r="Y104" s="251">
        <f t="shared" si="6"/>
        <v>3471.1886139883732</v>
      </c>
      <c r="BP104" s="166"/>
      <c r="BQ104" s="174" t="s">
        <v>1567</v>
      </c>
      <c r="BR104" s="312"/>
    </row>
    <row r="105" spans="1:70" s="122" customFormat="1" ht="18.75" hidden="1" x14ac:dyDescent="0.25">
      <c r="A105" s="175"/>
      <c r="B105" s="176"/>
      <c r="C105" s="177" t="s">
        <v>1568</v>
      </c>
      <c r="D105" s="178"/>
      <c r="E105" s="178"/>
      <c r="F105" s="179"/>
      <c r="G105" s="178"/>
      <c r="H105" s="178"/>
      <c r="I105" s="178"/>
      <c r="J105" s="178"/>
      <c r="K105" s="178"/>
      <c r="L105" s="178"/>
      <c r="M105" s="178"/>
      <c r="N105" s="178"/>
      <c r="O105" s="180"/>
      <c r="P105" s="163"/>
      <c r="Q105" s="163"/>
      <c r="R105" s="163"/>
      <c r="S105" s="163"/>
      <c r="T105" s="163"/>
      <c r="U105" s="163"/>
      <c r="V105" s="123"/>
      <c r="W105" s="124"/>
      <c r="X105" s="125"/>
      <c r="Y105" s="126"/>
      <c r="BP105" s="166"/>
      <c r="BQ105" s="174"/>
      <c r="BR105" s="312"/>
    </row>
    <row r="106" spans="1:70" s="122" customFormat="1" ht="67.5" x14ac:dyDescent="0.25">
      <c r="A106" s="242" t="s">
        <v>185</v>
      </c>
      <c r="B106" s="243" t="s">
        <v>1559</v>
      </c>
      <c r="C106" s="368" t="s">
        <v>1569</v>
      </c>
      <c r="D106" s="368"/>
      <c r="E106" s="368"/>
      <c r="F106" s="244" t="s">
        <v>265</v>
      </c>
      <c r="G106" s="246">
        <v>112.2</v>
      </c>
      <c r="H106" s="171">
        <v>219.53</v>
      </c>
      <c r="I106" s="171"/>
      <c r="J106" s="171">
        <v>219.53</v>
      </c>
      <c r="K106" s="172" t="s">
        <v>42</v>
      </c>
      <c r="L106" s="171">
        <v>210843.64</v>
      </c>
      <c r="M106" s="171"/>
      <c r="N106" s="173"/>
      <c r="O106" s="171">
        <v>210843.64</v>
      </c>
      <c r="P106" s="163">
        <v>1.052</v>
      </c>
      <c r="Q106" s="163">
        <v>1.0209999999999999</v>
      </c>
      <c r="R106" s="163">
        <v>1.0349999999999999</v>
      </c>
      <c r="S106" s="163">
        <v>1.0249999999999999</v>
      </c>
      <c r="T106" s="163">
        <v>1.02</v>
      </c>
      <c r="U106" s="163">
        <v>1.03</v>
      </c>
      <c r="V106" s="248">
        <f t="shared" si="4"/>
        <v>252408.28082219075</v>
      </c>
      <c r="W106" s="249">
        <v>1.2</v>
      </c>
      <c r="X106" s="250">
        <f t="shared" si="5"/>
        <v>302889.93698662886</v>
      </c>
      <c r="Y106" s="251">
        <f t="shared" si="6"/>
        <v>2699.5538055849274</v>
      </c>
      <c r="BP106" s="166"/>
      <c r="BQ106" s="174" t="s">
        <v>1569</v>
      </c>
      <c r="BR106" s="312"/>
    </row>
    <row r="107" spans="1:70" s="122" customFormat="1" ht="18.75" hidden="1" x14ac:dyDescent="0.25">
      <c r="A107" s="175"/>
      <c r="B107" s="176"/>
      <c r="C107" s="177" t="s">
        <v>274</v>
      </c>
      <c r="D107" s="178"/>
      <c r="E107" s="178"/>
      <c r="F107" s="179"/>
      <c r="G107" s="178"/>
      <c r="H107" s="178"/>
      <c r="I107" s="178"/>
      <c r="J107" s="178"/>
      <c r="K107" s="178"/>
      <c r="L107" s="178"/>
      <c r="M107" s="178"/>
      <c r="N107" s="178"/>
      <c r="O107" s="180"/>
      <c r="P107" s="163"/>
      <c r="Q107" s="163"/>
      <c r="R107" s="163"/>
      <c r="S107" s="163"/>
      <c r="T107" s="163"/>
      <c r="U107" s="163"/>
      <c r="V107" s="123"/>
      <c r="W107" s="124"/>
      <c r="X107" s="125"/>
      <c r="Y107" s="126"/>
      <c r="BP107" s="166"/>
      <c r="BQ107" s="174"/>
      <c r="BR107" s="312"/>
    </row>
    <row r="108" spans="1:70" s="122" customFormat="1" ht="67.5" x14ac:dyDescent="0.25">
      <c r="A108" s="242" t="s">
        <v>187</v>
      </c>
      <c r="B108" s="243" t="s">
        <v>1559</v>
      </c>
      <c r="C108" s="368" t="s">
        <v>1570</v>
      </c>
      <c r="D108" s="368"/>
      <c r="E108" s="368"/>
      <c r="F108" s="244" t="s">
        <v>265</v>
      </c>
      <c r="G108" s="245">
        <v>3009</v>
      </c>
      <c r="H108" s="171">
        <v>175.26</v>
      </c>
      <c r="I108" s="171"/>
      <c r="J108" s="171">
        <v>175.26</v>
      </c>
      <c r="K108" s="172" t="s">
        <v>42</v>
      </c>
      <c r="L108" s="171">
        <v>4514178.83</v>
      </c>
      <c r="M108" s="171"/>
      <c r="N108" s="173"/>
      <c r="O108" s="171">
        <v>4514178.83</v>
      </c>
      <c r="P108" s="163">
        <v>1.052</v>
      </c>
      <c r="Q108" s="163">
        <v>1.0209999999999999</v>
      </c>
      <c r="R108" s="163">
        <v>1.0349999999999999</v>
      </c>
      <c r="S108" s="163">
        <v>1.0249999999999999</v>
      </c>
      <c r="T108" s="163">
        <v>1.02</v>
      </c>
      <c r="U108" s="163">
        <v>1.03</v>
      </c>
      <c r="V108" s="248">
        <f t="shared" si="4"/>
        <v>5404081.0422559036</v>
      </c>
      <c r="W108" s="249">
        <v>1.2</v>
      </c>
      <c r="X108" s="250">
        <f t="shared" si="5"/>
        <v>6484897.2507070843</v>
      </c>
      <c r="Y108" s="251">
        <f t="shared" si="6"/>
        <v>2155.1669161538998</v>
      </c>
      <c r="BP108" s="166"/>
      <c r="BQ108" s="174" t="s">
        <v>1570</v>
      </c>
      <c r="BR108" s="312"/>
    </row>
    <row r="109" spans="1:70" s="122" customFormat="1" ht="18.75" hidden="1" x14ac:dyDescent="0.25">
      <c r="A109" s="175"/>
      <c r="B109" s="176"/>
      <c r="C109" s="177" t="s">
        <v>1571</v>
      </c>
      <c r="D109" s="178"/>
      <c r="E109" s="178"/>
      <c r="F109" s="179"/>
      <c r="G109" s="178"/>
      <c r="H109" s="178"/>
      <c r="I109" s="178"/>
      <c r="J109" s="178"/>
      <c r="K109" s="178"/>
      <c r="L109" s="178"/>
      <c r="M109" s="178"/>
      <c r="N109" s="178"/>
      <c r="O109" s="180"/>
      <c r="P109" s="163"/>
      <c r="Q109" s="163"/>
      <c r="R109" s="163"/>
      <c r="S109" s="163"/>
      <c r="T109" s="163"/>
      <c r="U109" s="163"/>
      <c r="V109" s="123"/>
      <c r="W109" s="124"/>
      <c r="X109" s="125"/>
      <c r="Y109" s="126"/>
      <c r="BP109" s="166"/>
      <c r="BQ109" s="174"/>
      <c r="BR109" s="312"/>
    </row>
    <row r="110" spans="1:70" s="122" customFormat="1" ht="67.5" x14ac:dyDescent="0.25">
      <c r="A110" s="242" t="s">
        <v>196</v>
      </c>
      <c r="B110" s="243" t="s">
        <v>1572</v>
      </c>
      <c r="C110" s="368" t="s">
        <v>1573</v>
      </c>
      <c r="D110" s="368"/>
      <c r="E110" s="368"/>
      <c r="F110" s="244" t="s">
        <v>265</v>
      </c>
      <c r="G110" s="245">
        <v>765</v>
      </c>
      <c r="H110" s="171">
        <v>127.12</v>
      </c>
      <c r="I110" s="171"/>
      <c r="J110" s="171">
        <v>127.12</v>
      </c>
      <c r="K110" s="172" t="s">
        <v>42</v>
      </c>
      <c r="L110" s="171">
        <v>832432.61</v>
      </c>
      <c r="M110" s="171"/>
      <c r="N110" s="173"/>
      <c r="O110" s="171">
        <v>832432.61</v>
      </c>
      <c r="P110" s="163">
        <v>1.052</v>
      </c>
      <c r="Q110" s="163">
        <v>1.0209999999999999</v>
      </c>
      <c r="R110" s="163">
        <v>1.0349999999999999</v>
      </c>
      <c r="S110" s="163">
        <v>1.0249999999999999</v>
      </c>
      <c r="T110" s="163">
        <v>1.02</v>
      </c>
      <c r="U110" s="163">
        <v>1.03</v>
      </c>
      <c r="V110" s="248">
        <f t="shared" si="4"/>
        <v>996534.13302117691</v>
      </c>
      <c r="W110" s="249">
        <v>1.2</v>
      </c>
      <c r="X110" s="250">
        <f t="shared" si="5"/>
        <v>1195840.9596254122</v>
      </c>
      <c r="Y110" s="251">
        <f t="shared" si="6"/>
        <v>1563.1907968959638</v>
      </c>
      <c r="BP110" s="166"/>
      <c r="BQ110" s="174" t="s">
        <v>1573</v>
      </c>
      <c r="BR110" s="312"/>
    </row>
    <row r="111" spans="1:70" s="122" customFormat="1" ht="18.75" hidden="1" x14ac:dyDescent="0.25">
      <c r="A111" s="175"/>
      <c r="B111" s="176"/>
      <c r="C111" s="177" t="s">
        <v>1574</v>
      </c>
      <c r="D111" s="178"/>
      <c r="E111" s="178"/>
      <c r="F111" s="179"/>
      <c r="G111" s="178"/>
      <c r="H111" s="178"/>
      <c r="I111" s="178"/>
      <c r="J111" s="178"/>
      <c r="K111" s="178"/>
      <c r="L111" s="178"/>
      <c r="M111" s="178"/>
      <c r="N111" s="178"/>
      <c r="O111" s="180"/>
      <c r="P111" s="163"/>
      <c r="Q111" s="163"/>
      <c r="R111" s="163"/>
      <c r="S111" s="163"/>
      <c r="T111" s="163"/>
      <c r="U111" s="163"/>
      <c r="V111" s="123"/>
      <c r="W111" s="124"/>
      <c r="X111" s="125"/>
      <c r="Y111" s="126"/>
      <c r="BP111" s="166"/>
      <c r="BQ111" s="174"/>
      <c r="BR111" s="312"/>
    </row>
    <row r="112" spans="1:70" s="122" customFormat="1" ht="67.5" x14ac:dyDescent="0.25">
      <c r="A112" s="242" t="s">
        <v>198</v>
      </c>
      <c r="B112" s="243" t="s">
        <v>1572</v>
      </c>
      <c r="C112" s="368" t="s">
        <v>1575</v>
      </c>
      <c r="D112" s="368"/>
      <c r="E112" s="368"/>
      <c r="F112" s="244" t="s">
        <v>265</v>
      </c>
      <c r="G112" s="245">
        <v>255</v>
      </c>
      <c r="H112" s="171">
        <v>86.33</v>
      </c>
      <c r="I112" s="171"/>
      <c r="J112" s="171">
        <v>86.33</v>
      </c>
      <c r="K112" s="172" t="s">
        <v>42</v>
      </c>
      <c r="L112" s="171">
        <v>188441.12</v>
      </c>
      <c r="M112" s="171"/>
      <c r="N112" s="173"/>
      <c r="O112" s="171">
        <v>188441.12</v>
      </c>
      <c r="P112" s="163">
        <v>1.052</v>
      </c>
      <c r="Q112" s="163">
        <v>1.0209999999999999</v>
      </c>
      <c r="R112" s="163">
        <v>1.0349999999999999</v>
      </c>
      <c r="S112" s="163">
        <v>1.0249999999999999</v>
      </c>
      <c r="T112" s="163">
        <v>1.02</v>
      </c>
      <c r="U112" s="163">
        <v>1.03</v>
      </c>
      <c r="V112" s="248">
        <f t="shared" si="4"/>
        <v>225589.44218288086</v>
      </c>
      <c r="W112" s="249">
        <v>1.2</v>
      </c>
      <c r="X112" s="250">
        <f t="shared" si="5"/>
        <v>270707.330619457</v>
      </c>
      <c r="Y112" s="251">
        <f t="shared" si="6"/>
        <v>1061.5973749782627</v>
      </c>
      <c r="BP112" s="166"/>
      <c r="BQ112" s="174" t="s">
        <v>1575</v>
      </c>
      <c r="BR112" s="312"/>
    </row>
    <row r="113" spans="1:70" s="122" customFormat="1" ht="18.75" hidden="1" x14ac:dyDescent="0.25">
      <c r="A113" s="175"/>
      <c r="B113" s="176"/>
      <c r="C113" s="177" t="s">
        <v>1576</v>
      </c>
      <c r="D113" s="178"/>
      <c r="E113" s="178"/>
      <c r="F113" s="179"/>
      <c r="G113" s="178"/>
      <c r="H113" s="178"/>
      <c r="I113" s="178"/>
      <c r="J113" s="178"/>
      <c r="K113" s="178"/>
      <c r="L113" s="178"/>
      <c r="M113" s="178"/>
      <c r="N113" s="178"/>
      <c r="O113" s="180"/>
      <c r="P113" s="163"/>
      <c r="Q113" s="163"/>
      <c r="R113" s="163"/>
      <c r="S113" s="163"/>
      <c r="T113" s="163"/>
      <c r="U113" s="163"/>
      <c r="V113" s="123"/>
      <c r="W113" s="124"/>
      <c r="X113" s="125"/>
      <c r="Y113" s="126"/>
      <c r="BP113" s="166"/>
      <c r="BQ113" s="174"/>
      <c r="BR113" s="312"/>
    </row>
    <row r="114" spans="1:70" s="122" customFormat="1" ht="67.5" x14ac:dyDescent="0.25">
      <c r="A114" s="242" t="s">
        <v>200</v>
      </c>
      <c r="B114" s="243" t="s">
        <v>1572</v>
      </c>
      <c r="C114" s="368" t="s">
        <v>1577</v>
      </c>
      <c r="D114" s="368"/>
      <c r="E114" s="368"/>
      <c r="F114" s="244" t="s">
        <v>265</v>
      </c>
      <c r="G114" s="245">
        <v>612</v>
      </c>
      <c r="H114" s="171">
        <v>55.8</v>
      </c>
      <c r="I114" s="171"/>
      <c r="J114" s="171">
        <v>55.8</v>
      </c>
      <c r="K114" s="172" t="s">
        <v>42</v>
      </c>
      <c r="L114" s="171">
        <v>292320.58</v>
      </c>
      <c r="M114" s="171"/>
      <c r="N114" s="173"/>
      <c r="O114" s="171">
        <v>292320.58</v>
      </c>
      <c r="P114" s="163">
        <v>1.052</v>
      </c>
      <c r="Q114" s="163">
        <v>1.0209999999999999</v>
      </c>
      <c r="R114" s="163">
        <v>1.0349999999999999</v>
      </c>
      <c r="S114" s="163">
        <v>1.0249999999999999</v>
      </c>
      <c r="T114" s="163">
        <v>1.02</v>
      </c>
      <c r="U114" s="163">
        <v>1.03</v>
      </c>
      <c r="V114" s="248">
        <f t="shared" si="4"/>
        <v>349947.16960277146</v>
      </c>
      <c r="W114" s="249">
        <v>1.2</v>
      </c>
      <c r="X114" s="250">
        <f t="shared" si="5"/>
        <v>419936.60352332576</v>
      </c>
      <c r="Y114" s="251">
        <f t="shared" si="6"/>
        <v>686.17092078974792</v>
      </c>
      <c r="BP114" s="166"/>
      <c r="BQ114" s="174" t="s">
        <v>1577</v>
      </c>
      <c r="BR114" s="312"/>
    </row>
    <row r="115" spans="1:70" s="122" customFormat="1" ht="18.75" hidden="1" x14ac:dyDescent="0.25">
      <c r="A115" s="175"/>
      <c r="B115" s="176"/>
      <c r="C115" s="177" t="s">
        <v>1578</v>
      </c>
      <c r="D115" s="178"/>
      <c r="E115" s="178"/>
      <c r="F115" s="179"/>
      <c r="G115" s="178"/>
      <c r="H115" s="178"/>
      <c r="I115" s="178"/>
      <c r="J115" s="178"/>
      <c r="K115" s="178"/>
      <c r="L115" s="178"/>
      <c r="M115" s="178"/>
      <c r="N115" s="178"/>
      <c r="O115" s="180"/>
      <c r="P115" s="163"/>
      <c r="Q115" s="163"/>
      <c r="R115" s="163"/>
      <c r="S115" s="163"/>
      <c r="T115" s="163"/>
      <c r="U115" s="163"/>
      <c r="V115" s="123"/>
      <c r="W115" s="124"/>
      <c r="X115" s="125"/>
      <c r="Y115" s="126"/>
      <c r="BP115" s="166"/>
      <c r="BQ115" s="174"/>
      <c r="BR115" s="312"/>
    </row>
    <row r="116" spans="1:70" s="122" customFormat="1" ht="67.5" x14ac:dyDescent="0.25">
      <c r="A116" s="242" t="s">
        <v>202</v>
      </c>
      <c r="B116" s="243" t="s">
        <v>1572</v>
      </c>
      <c r="C116" s="368" t="s">
        <v>1579</v>
      </c>
      <c r="D116" s="368"/>
      <c r="E116" s="368"/>
      <c r="F116" s="244" t="s">
        <v>265</v>
      </c>
      <c r="G116" s="245">
        <v>3417</v>
      </c>
      <c r="H116" s="171">
        <v>35.549999999999997</v>
      </c>
      <c r="I116" s="171"/>
      <c r="J116" s="171">
        <v>35.549999999999997</v>
      </c>
      <c r="K116" s="172" t="s">
        <v>42</v>
      </c>
      <c r="L116" s="171">
        <v>1039820.44</v>
      </c>
      <c r="M116" s="171"/>
      <c r="N116" s="173"/>
      <c r="O116" s="171">
        <v>1039820.44</v>
      </c>
      <c r="P116" s="163">
        <v>1.052</v>
      </c>
      <c r="Q116" s="163">
        <v>1.0209999999999999</v>
      </c>
      <c r="R116" s="163">
        <v>1.0349999999999999</v>
      </c>
      <c r="S116" s="163">
        <v>1.0249999999999999</v>
      </c>
      <c r="T116" s="163">
        <v>1.02</v>
      </c>
      <c r="U116" s="163">
        <v>1.03</v>
      </c>
      <c r="V116" s="248">
        <f t="shared" si="4"/>
        <v>1244805.3430692712</v>
      </c>
      <c r="W116" s="249">
        <v>1.2</v>
      </c>
      <c r="X116" s="250">
        <f t="shared" si="5"/>
        <v>1493766.4116831254</v>
      </c>
      <c r="Y116" s="251">
        <f t="shared" si="6"/>
        <v>437.15727588034105</v>
      </c>
      <c r="BP116" s="166"/>
      <c r="BQ116" s="174" t="s">
        <v>1579</v>
      </c>
      <c r="BR116" s="312"/>
    </row>
    <row r="117" spans="1:70" s="122" customFormat="1" ht="18.75" hidden="1" x14ac:dyDescent="0.25">
      <c r="A117" s="175"/>
      <c r="B117" s="176"/>
      <c r="C117" s="177" t="s">
        <v>1580</v>
      </c>
      <c r="D117" s="178"/>
      <c r="E117" s="178"/>
      <c r="F117" s="179"/>
      <c r="G117" s="178"/>
      <c r="H117" s="178"/>
      <c r="I117" s="178"/>
      <c r="J117" s="178"/>
      <c r="K117" s="178"/>
      <c r="L117" s="178"/>
      <c r="M117" s="178"/>
      <c r="N117" s="178"/>
      <c r="O117" s="180"/>
      <c r="P117" s="163"/>
      <c r="Q117" s="163"/>
      <c r="R117" s="163"/>
      <c r="S117" s="163"/>
      <c r="T117" s="163"/>
      <c r="U117" s="163"/>
      <c r="V117" s="123"/>
      <c r="W117" s="124"/>
      <c r="X117" s="125"/>
      <c r="Y117" s="126"/>
      <c r="BP117" s="166"/>
      <c r="BQ117" s="174"/>
      <c r="BR117" s="312"/>
    </row>
    <row r="118" spans="1:70" s="122" customFormat="1" ht="67.5" x14ac:dyDescent="0.25">
      <c r="A118" s="242" t="s">
        <v>211</v>
      </c>
      <c r="B118" s="243" t="s">
        <v>1581</v>
      </c>
      <c r="C118" s="368" t="s">
        <v>1582</v>
      </c>
      <c r="D118" s="368"/>
      <c r="E118" s="368"/>
      <c r="F118" s="244" t="s">
        <v>265</v>
      </c>
      <c r="G118" s="245">
        <v>1071</v>
      </c>
      <c r="H118" s="171">
        <v>162.68</v>
      </c>
      <c r="I118" s="171"/>
      <c r="J118" s="171">
        <v>162.68</v>
      </c>
      <c r="K118" s="172" t="s">
        <v>42</v>
      </c>
      <c r="L118" s="171">
        <v>1491411.2</v>
      </c>
      <c r="M118" s="171"/>
      <c r="N118" s="173"/>
      <c r="O118" s="171">
        <v>1491411.2</v>
      </c>
      <c r="P118" s="163">
        <v>1.052</v>
      </c>
      <c r="Q118" s="163">
        <v>1.0209999999999999</v>
      </c>
      <c r="R118" s="163">
        <v>1.0349999999999999</v>
      </c>
      <c r="S118" s="163">
        <v>1.0249999999999999</v>
      </c>
      <c r="T118" s="163">
        <v>1.02</v>
      </c>
      <c r="U118" s="163">
        <v>1.03</v>
      </c>
      <c r="V118" s="248">
        <f t="shared" si="4"/>
        <v>1785420.404385736</v>
      </c>
      <c r="W118" s="249">
        <v>1.2</v>
      </c>
      <c r="X118" s="250">
        <f t="shared" si="5"/>
        <v>2142504.4852628829</v>
      </c>
      <c r="Y118" s="251">
        <f t="shared" si="6"/>
        <v>2000.4710413285554</v>
      </c>
      <c r="BP118" s="166"/>
      <c r="BQ118" s="174" t="s">
        <v>1582</v>
      </c>
      <c r="BR118" s="312"/>
    </row>
    <row r="119" spans="1:70" s="122" customFormat="1" ht="18.75" hidden="1" x14ac:dyDescent="0.25">
      <c r="A119" s="175"/>
      <c r="B119" s="176"/>
      <c r="C119" s="177" t="s">
        <v>1583</v>
      </c>
      <c r="D119" s="178"/>
      <c r="E119" s="178"/>
      <c r="F119" s="179"/>
      <c r="G119" s="178"/>
      <c r="H119" s="178"/>
      <c r="I119" s="178"/>
      <c r="J119" s="178"/>
      <c r="K119" s="178"/>
      <c r="L119" s="178"/>
      <c r="M119" s="178"/>
      <c r="N119" s="178"/>
      <c r="O119" s="180"/>
      <c r="P119" s="163"/>
      <c r="Q119" s="163"/>
      <c r="R119" s="163"/>
      <c r="S119" s="163"/>
      <c r="T119" s="163"/>
      <c r="U119" s="163"/>
      <c r="V119" s="123"/>
      <c r="W119" s="124"/>
      <c r="X119" s="125"/>
      <c r="Y119" s="126"/>
      <c r="BP119" s="166"/>
      <c r="BQ119" s="174"/>
      <c r="BR119" s="312"/>
    </row>
    <row r="120" spans="1:70" s="122" customFormat="1" ht="67.5" x14ac:dyDescent="0.25">
      <c r="A120" s="242" t="s">
        <v>213</v>
      </c>
      <c r="B120" s="243" t="s">
        <v>1581</v>
      </c>
      <c r="C120" s="368" t="s">
        <v>1584</v>
      </c>
      <c r="D120" s="368"/>
      <c r="E120" s="368"/>
      <c r="F120" s="244" t="s">
        <v>265</v>
      </c>
      <c r="G120" s="245">
        <v>1173</v>
      </c>
      <c r="H120" s="171">
        <v>205.49</v>
      </c>
      <c r="I120" s="171"/>
      <c r="J120" s="171">
        <v>205.49</v>
      </c>
      <c r="K120" s="172" t="s">
        <v>42</v>
      </c>
      <c r="L120" s="171">
        <v>2063300.43</v>
      </c>
      <c r="M120" s="171"/>
      <c r="N120" s="173"/>
      <c r="O120" s="171">
        <v>2063300.43</v>
      </c>
      <c r="P120" s="163">
        <v>1.052</v>
      </c>
      <c r="Q120" s="163">
        <v>1.0209999999999999</v>
      </c>
      <c r="R120" s="163">
        <v>1.0349999999999999</v>
      </c>
      <c r="S120" s="163">
        <v>1.0249999999999999</v>
      </c>
      <c r="T120" s="163">
        <v>1.02</v>
      </c>
      <c r="U120" s="163">
        <v>1.03</v>
      </c>
      <c r="V120" s="248">
        <f t="shared" si="4"/>
        <v>2470048.9630893632</v>
      </c>
      <c r="W120" s="249">
        <v>1.2</v>
      </c>
      <c r="X120" s="250">
        <f t="shared" si="5"/>
        <v>2964058.7557072355</v>
      </c>
      <c r="Y120" s="251">
        <f t="shared" si="6"/>
        <v>2526.9043100658446</v>
      </c>
      <c r="BP120" s="166"/>
      <c r="BQ120" s="174" t="s">
        <v>1584</v>
      </c>
      <c r="BR120" s="312"/>
    </row>
    <row r="121" spans="1:70" s="122" customFormat="1" ht="18.75" hidden="1" x14ac:dyDescent="0.25">
      <c r="A121" s="175"/>
      <c r="B121" s="176"/>
      <c r="C121" s="177" t="s">
        <v>1561</v>
      </c>
      <c r="D121" s="178"/>
      <c r="E121" s="178"/>
      <c r="F121" s="179"/>
      <c r="G121" s="178"/>
      <c r="H121" s="178"/>
      <c r="I121" s="178"/>
      <c r="J121" s="178"/>
      <c r="K121" s="178"/>
      <c r="L121" s="178"/>
      <c r="M121" s="178"/>
      <c r="N121" s="178"/>
      <c r="O121" s="180"/>
      <c r="P121" s="163"/>
      <c r="Q121" s="163"/>
      <c r="R121" s="163"/>
      <c r="S121" s="163"/>
      <c r="T121" s="163"/>
      <c r="U121" s="163"/>
      <c r="V121" s="123"/>
      <c r="W121" s="124"/>
      <c r="X121" s="125"/>
      <c r="Y121" s="126"/>
      <c r="BP121" s="166"/>
      <c r="BQ121" s="174"/>
      <c r="BR121" s="312"/>
    </row>
    <row r="122" spans="1:70" s="122" customFormat="1" ht="67.5" x14ac:dyDescent="0.25">
      <c r="A122" s="242" t="s">
        <v>215</v>
      </c>
      <c r="B122" s="243" t="s">
        <v>1581</v>
      </c>
      <c r="C122" s="368" t="s">
        <v>1585</v>
      </c>
      <c r="D122" s="368"/>
      <c r="E122" s="368"/>
      <c r="F122" s="244" t="s">
        <v>265</v>
      </c>
      <c r="G122" s="245">
        <v>2805</v>
      </c>
      <c r="H122" s="171">
        <v>148.91</v>
      </c>
      <c r="I122" s="171"/>
      <c r="J122" s="171">
        <v>148.91</v>
      </c>
      <c r="K122" s="172" t="s">
        <v>42</v>
      </c>
      <c r="L122" s="171">
        <v>3575448.23</v>
      </c>
      <c r="M122" s="171"/>
      <c r="N122" s="173"/>
      <c r="O122" s="171">
        <v>3575448.23</v>
      </c>
      <c r="P122" s="163">
        <v>1.052</v>
      </c>
      <c r="Q122" s="163">
        <v>1.0209999999999999</v>
      </c>
      <c r="R122" s="163">
        <v>1.0349999999999999</v>
      </c>
      <c r="S122" s="163">
        <v>1.0249999999999999</v>
      </c>
      <c r="T122" s="163">
        <v>1.02</v>
      </c>
      <c r="U122" s="163">
        <v>1.03</v>
      </c>
      <c r="V122" s="248">
        <f t="shared" si="4"/>
        <v>4280293.8751344113</v>
      </c>
      <c r="W122" s="249">
        <v>1.2</v>
      </c>
      <c r="X122" s="250">
        <f t="shared" si="5"/>
        <v>5136352.6501612933</v>
      </c>
      <c r="Y122" s="251">
        <f t="shared" si="6"/>
        <v>1831.1417647633843</v>
      </c>
      <c r="BP122" s="166"/>
      <c r="BQ122" s="174" t="s">
        <v>1585</v>
      </c>
      <c r="BR122" s="312"/>
    </row>
    <row r="123" spans="1:70" s="122" customFormat="1" ht="18.75" hidden="1" x14ac:dyDescent="0.25">
      <c r="A123" s="175"/>
      <c r="B123" s="176"/>
      <c r="C123" s="177" t="s">
        <v>1586</v>
      </c>
      <c r="D123" s="178"/>
      <c r="E123" s="178"/>
      <c r="F123" s="179"/>
      <c r="G123" s="178"/>
      <c r="H123" s="178"/>
      <c r="I123" s="178"/>
      <c r="J123" s="178"/>
      <c r="K123" s="178"/>
      <c r="L123" s="178"/>
      <c r="M123" s="178"/>
      <c r="N123" s="178"/>
      <c r="O123" s="180"/>
      <c r="P123" s="163"/>
      <c r="Q123" s="163"/>
      <c r="R123" s="163"/>
      <c r="S123" s="163"/>
      <c r="T123" s="163"/>
      <c r="U123" s="163"/>
      <c r="V123" s="123"/>
      <c r="W123" s="124"/>
      <c r="X123" s="125"/>
      <c r="Y123" s="126"/>
      <c r="BP123" s="166"/>
      <c r="BQ123" s="174"/>
      <c r="BR123" s="312"/>
    </row>
    <row r="124" spans="1:70" s="122" customFormat="1" ht="67.5" x14ac:dyDescent="0.25">
      <c r="A124" s="242" t="s">
        <v>217</v>
      </c>
      <c r="B124" s="243" t="s">
        <v>1581</v>
      </c>
      <c r="C124" s="368" t="s">
        <v>1587</v>
      </c>
      <c r="D124" s="368"/>
      <c r="E124" s="368"/>
      <c r="F124" s="244" t="s">
        <v>265</v>
      </c>
      <c r="G124" s="245">
        <v>714</v>
      </c>
      <c r="H124" s="171">
        <v>106.14</v>
      </c>
      <c r="I124" s="171"/>
      <c r="J124" s="171">
        <v>106.14</v>
      </c>
      <c r="K124" s="172" t="s">
        <v>42</v>
      </c>
      <c r="L124" s="171">
        <v>648710.69999999995</v>
      </c>
      <c r="M124" s="171"/>
      <c r="N124" s="173"/>
      <c r="O124" s="171">
        <v>648710.69999999995</v>
      </c>
      <c r="P124" s="163">
        <v>1.052</v>
      </c>
      <c r="Q124" s="163">
        <v>1.0209999999999999</v>
      </c>
      <c r="R124" s="163">
        <v>1.0349999999999999</v>
      </c>
      <c r="S124" s="163">
        <v>1.0249999999999999</v>
      </c>
      <c r="T124" s="163">
        <v>1.02</v>
      </c>
      <c r="U124" s="163">
        <v>1.03</v>
      </c>
      <c r="V124" s="248">
        <f t="shared" si="4"/>
        <v>776594.22185065632</v>
      </c>
      <c r="W124" s="249">
        <v>1.2</v>
      </c>
      <c r="X124" s="250">
        <f t="shared" si="5"/>
        <v>931913.06622078759</v>
      </c>
      <c r="Y124" s="251">
        <f t="shared" si="6"/>
        <v>1305.2003728582458</v>
      </c>
      <c r="BP124" s="166"/>
      <c r="BQ124" s="174" t="s">
        <v>1587</v>
      </c>
      <c r="BR124" s="312"/>
    </row>
    <row r="125" spans="1:70" s="122" customFormat="1" ht="18.75" hidden="1" x14ac:dyDescent="0.25">
      <c r="A125" s="175"/>
      <c r="B125" s="176"/>
      <c r="C125" s="177" t="s">
        <v>278</v>
      </c>
      <c r="D125" s="178"/>
      <c r="E125" s="178"/>
      <c r="F125" s="179"/>
      <c r="G125" s="178"/>
      <c r="H125" s="178"/>
      <c r="I125" s="178"/>
      <c r="J125" s="178"/>
      <c r="K125" s="178"/>
      <c r="L125" s="178"/>
      <c r="M125" s="178"/>
      <c r="N125" s="178"/>
      <c r="O125" s="180"/>
      <c r="P125" s="163"/>
      <c r="Q125" s="163"/>
      <c r="R125" s="163"/>
      <c r="S125" s="163"/>
      <c r="T125" s="163"/>
      <c r="U125" s="163"/>
      <c r="V125" s="123"/>
      <c r="W125" s="124"/>
      <c r="X125" s="125"/>
      <c r="Y125" s="126"/>
      <c r="BP125" s="166"/>
      <c r="BQ125" s="174"/>
      <c r="BR125" s="312"/>
    </row>
    <row r="126" spans="1:70" s="122" customFormat="1" ht="67.5" x14ac:dyDescent="0.25">
      <c r="A126" s="242" t="s">
        <v>219</v>
      </c>
      <c r="B126" s="243" t="s">
        <v>1581</v>
      </c>
      <c r="C126" s="368" t="s">
        <v>1588</v>
      </c>
      <c r="D126" s="368"/>
      <c r="E126" s="368"/>
      <c r="F126" s="244" t="s">
        <v>265</v>
      </c>
      <c r="G126" s="246">
        <v>311.10000000000002</v>
      </c>
      <c r="H126" s="171">
        <v>72.33</v>
      </c>
      <c r="I126" s="171"/>
      <c r="J126" s="171">
        <v>72.33</v>
      </c>
      <c r="K126" s="172" t="s">
        <v>42</v>
      </c>
      <c r="L126" s="171">
        <v>192615.95</v>
      </c>
      <c r="M126" s="171"/>
      <c r="N126" s="173"/>
      <c r="O126" s="171">
        <v>192615.95</v>
      </c>
      <c r="P126" s="163">
        <v>1.052</v>
      </c>
      <c r="Q126" s="163">
        <v>1.0209999999999999</v>
      </c>
      <c r="R126" s="163">
        <v>1.0349999999999999</v>
      </c>
      <c r="S126" s="163">
        <v>1.0249999999999999</v>
      </c>
      <c r="T126" s="163">
        <v>1.02</v>
      </c>
      <c r="U126" s="163">
        <v>1.03</v>
      </c>
      <c r="V126" s="248">
        <f t="shared" si="4"/>
        <v>230587.27689596449</v>
      </c>
      <c r="W126" s="249">
        <v>1.2</v>
      </c>
      <c r="X126" s="250">
        <f t="shared" si="5"/>
        <v>276704.73227515735</v>
      </c>
      <c r="Y126" s="251">
        <f t="shared" si="6"/>
        <v>889.43983373563913</v>
      </c>
      <c r="BP126" s="166"/>
      <c r="BQ126" s="174" t="s">
        <v>1588</v>
      </c>
      <c r="BR126" s="312"/>
    </row>
    <row r="127" spans="1:70" s="122" customFormat="1" ht="18.75" hidden="1" x14ac:dyDescent="0.25">
      <c r="A127" s="175"/>
      <c r="B127" s="176"/>
      <c r="C127" s="177" t="s">
        <v>1589</v>
      </c>
      <c r="D127" s="178"/>
      <c r="E127" s="178"/>
      <c r="F127" s="179"/>
      <c r="G127" s="178"/>
      <c r="H127" s="178"/>
      <c r="I127" s="178"/>
      <c r="J127" s="178"/>
      <c r="K127" s="178"/>
      <c r="L127" s="178"/>
      <c r="M127" s="178"/>
      <c r="N127" s="178"/>
      <c r="O127" s="180"/>
      <c r="P127" s="163"/>
      <c r="Q127" s="163"/>
      <c r="R127" s="163"/>
      <c r="S127" s="163"/>
      <c r="T127" s="163"/>
      <c r="U127" s="163"/>
      <c r="V127" s="123"/>
      <c r="W127" s="124"/>
      <c r="X127" s="125"/>
      <c r="Y127" s="126"/>
      <c r="BP127" s="166"/>
      <c r="BQ127" s="174"/>
      <c r="BR127" s="312"/>
    </row>
    <row r="128" spans="1:70" s="122" customFormat="1" ht="67.5" x14ac:dyDescent="0.25">
      <c r="A128" s="242" t="s">
        <v>221</v>
      </c>
      <c r="B128" s="243" t="s">
        <v>1581</v>
      </c>
      <c r="C128" s="368" t="s">
        <v>1590</v>
      </c>
      <c r="D128" s="368"/>
      <c r="E128" s="368"/>
      <c r="F128" s="244" t="s">
        <v>265</v>
      </c>
      <c r="G128" s="245">
        <v>3060</v>
      </c>
      <c r="H128" s="171">
        <v>47.4</v>
      </c>
      <c r="I128" s="171"/>
      <c r="J128" s="171">
        <v>47.4</v>
      </c>
      <c r="K128" s="172" t="s">
        <v>42</v>
      </c>
      <c r="L128" s="171">
        <v>1241576.6399999999</v>
      </c>
      <c r="M128" s="171"/>
      <c r="N128" s="173"/>
      <c r="O128" s="171">
        <v>1241576.6399999999</v>
      </c>
      <c r="P128" s="163">
        <v>1.052</v>
      </c>
      <c r="Q128" s="163">
        <v>1.0209999999999999</v>
      </c>
      <c r="R128" s="163">
        <v>1.0349999999999999</v>
      </c>
      <c r="S128" s="163">
        <v>1.0249999999999999</v>
      </c>
      <c r="T128" s="163">
        <v>1.02</v>
      </c>
      <c r="U128" s="163">
        <v>1.03</v>
      </c>
      <c r="V128" s="248">
        <f t="shared" si="4"/>
        <v>1486334.7322755004</v>
      </c>
      <c r="W128" s="249">
        <v>1.2</v>
      </c>
      <c r="X128" s="250">
        <f t="shared" si="5"/>
        <v>1783601.6787306005</v>
      </c>
      <c r="Y128" s="251">
        <f t="shared" si="6"/>
        <v>582.87636559823545</v>
      </c>
      <c r="BP128" s="166"/>
      <c r="BQ128" s="174" t="s">
        <v>1590</v>
      </c>
      <c r="BR128" s="312"/>
    </row>
    <row r="129" spans="1:70" s="122" customFormat="1" ht="18.75" hidden="1" x14ac:dyDescent="0.25">
      <c r="A129" s="175"/>
      <c r="B129" s="176"/>
      <c r="C129" s="177" t="s">
        <v>1591</v>
      </c>
      <c r="D129" s="178"/>
      <c r="E129" s="178"/>
      <c r="F129" s="179"/>
      <c r="G129" s="178"/>
      <c r="H129" s="178"/>
      <c r="I129" s="178"/>
      <c r="J129" s="178"/>
      <c r="K129" s="178"/>
      <c r="L129" s="178"/>
      <c r="M129" s="178"/>
      <c r="N129" s="178"/>
      <c r="O129" s="180"/>
      <c r="P129" s="163"/>
      <c r="Q129" s="163"/>
      <c r="R129" s="163"/>
      <c r="S129" s="163"/>
      <c r="T129" s="163"/>
      <c r="U129" s="163"/>
      <c r="V129" s="123"/>
      <c r="W129" s="124"/>
      <c r="X129" s="125"/>
      <c r="Y129" s="126"/>
      <c r="BP129" s="166"/>
      <c r="BQ129" s="174"/>
      <c r="BR129" s="312"/>
    </row>
    <row r="130" spans="1:70" s="122" customFormat="1" ht="67.5" x14ac:dyDescent="0.25">
      <c r="A130" s="242" t="s">
        <v>230</v>
      </c>
      <c r="B130" s="243" t="s">
        <v>1581</v>
      </c>
      <c r="C130" s="368" t="s">
        <v>1592</v>
      </c>
      <c r="D130" s="368"/>
      <c r="E130" s="368"/>
      <c r="F130" s="244" t="s">
        <v>265</v>
      </c>
      <c r="G130" s="245">
        <v>153</v>
      </c>
      <c r="H130" s="171">
        <v>50.18</v>
      </c>
      <c r="I130" s="171"/>
      <c r="J130" s="171">
        <v>50.18</v>
      </c>
      <c r="K130" s="172" t="s">
        <v>42</v>
      </c>
      <c r="L130" s="171">
        <v>65719.740000000005</v>
      </c>
      <c r="M130" s="171"/>
      <c r="N130" s="173"/>
      <c r="O130" s="171">
        <v>65719.740000000005</v>
      </c>
      <c r="P130" s="163">
        <v>1.052</v>
      </c>
      <c r="Q130" s="163">
        <v>1.0209999999999999</v>
      </c>
      <c r="R130" s="163">
        <v>1.0349999999999999</v>
      </c>
      <c r="S130" s="163">
        <v>1.0249999999999999</v>
      </c>
      <c r="T130" s="163">
        <v>1.02</v>
      </c>
      <c r="U130" s="163">
        <v>1.03</v>
      </c>
      <c r="V130" s="248">
        <f t="shared" si="4"/>
        <v>78675.394664412772</v>
      </c>
      <c r="W130" s="249">
        <v>1.2</v>
      </c>
      <c r="X130" s="250">
        <f t="shared" si="5"/>
        <v>94410.47359729532</v>
      </c>
      <c r="Y130" s="251">
        <f t="shared" si="6"/>
        <v>617.06191893657069</v>
      </c>
      <c r="BP130" s="166"/>
      <c r="BQ130" s="174" t="s">
        <v>1592</v>
      </c>
      <c r="BR130" s="312"/>
    </row>
    <row r="131" spans="1:70" s="122" customFormat="1" ht="18.75" hidden="1" x14ac:dyDescent="0.25">
      <c r="A131" s="175"/>
      <c r="B131" s="176"/>
      <c r="C131" s="177" t="s">
        <v>1313</v>
      </c>
      <c r="D131" s="178"/>
      <c r="E131" s="178"/>
      <c r="F131" s="179"/>
      <c r="G131" s="178"/>
      <c r="H131" s="178"/>
      <c r="I131" s="178"/>
      <c r="J131" s="178"/>
      <c r="K131" s="178"/>
      <c r="L131" s="178"/>
      <c r="M131" s="178"/>
      <c r="N131" s="178"/>
      <c r="O131" s="180"/>
      <c r="P131" s="163"/>
      <c r="Q131" s="163"/>
      <c r="R131" s="163"/>
      <c r="S131" s="163"/>
      <c r="T131" s="163"/>
      <c r="U131" s="163"/>
      <c r="V131" s="123"/>
      <c r="W131" s="124"/>
      <c r="X131" s="125"/>
      <c r="Y131" s="126"/>
      <c r="BP131" s="166"/>
      <c r="BQ131" s="174"/>
      <c r="BR131" s="312"/>
    </row>
    <row r="132" spans="1:70" s="122" customFormat="1" ht="67.5" x14ac:dyDescent="0.25">
      <c r="A132" s="242" t="s">
        <v>232</v>
      </c>
      <c r="B132" s="243" t="s">
        <v>1593</v>
      </c>
      <c r="C132" s="368" t="s">
        <v>1594</v>
      </c>
      <c r="D132" s="368"/>
      <c r="E132" s="368"/>
      <c r="F132" s="244" t="s">
        <v>265</v>
      </c>
      <c r="G132" s="246">
        <v>51.5</v>
      </c>
      <c r="H132" s="171">
        <v>143.46</v>
      </c>
      <c r="I132" s="171"/>
      <c r="J132" s="171">
        <v>143.46</v>
      </c>
      <c r="K132" s="172" t="s">
        <v>42</v>
      </c>
      <c r="L132" s="171">
        <v>63242.91</v>
      </c>
      <c r="M132" s="171"/>
      <c r="N132" s="173"/>
      <c r="O132" s="171">
        <v>63242.91</v>
      </c>
      <c r="P132" s="163">
        <v>1.052</v>
      </c>
      <c r="Q132" s="163">
        <v>1.0209999999999999</v>
      </c>
      <c r="R132" s="163">
        <v>1.0349999999999999</v>
      </c>
      <c r="S132" s="163">
        <v>1.0249999999999999</v>
      </c>
      <c r="T132" s="163">
        <v>1.02</v>
      </c>
      <c r="U132" s="163">
        <v>1.03</v>
      </c>
      <c r="V132" s="248">
        <f t="shared" si="4"/>
        <v>75710.295019060271</v>
      </c>
      <c r="W132" s="249">
        <v>1.2</v>
      </c>
      <c r="X132" s="250">
        <f t="shared" si="5"/>
        <v>90852.354022872329</v>
      </c>
      <c r="Y132" s="251">
        <f t="shared" si="6"/>
        <v>1764.1233790848996</v>
      </c>
      <c r="BP132" s="166"/>
      <c r="BQ132" s="174" t="s">
        <v>1594</v>
      </c>
      <c r="BR132" s="312"/>
    </row>
    <row r="133" spans="1:70" s="122" customFormat="1" ht="18.75" hidden="1" x14ac:dyDescent="0.25">
      <c r="A133" s="175"/>
      <c r="B133" s="176"/>
      <c r="C133" s="177" t="s">
        <v>321</v>
      </c>
      <c r="D133" s="178"/>
      <c r="E133" s="178"/>
      <c r="F133" s="179"/>
      <c r="G133" s="178"/>
      <c r="H133" s="178"/>
      <c r="I133" s="178"/>
      <c r="J133" s="178"/>
      <c r="K133" s="178"/>
      <c r="L133" s="178"/>
      <c r="M133" s="178"/>
      <c r="N133" s="178"/>
      <c r="O133" s="180"/>
      <c r="P133" s="163"/>
      <c r="Q133" s="163"/>
      <c r="R133" s="163"/>
      <c r="S133" s="163"/>
      <c r="T133" s="163"/>
      <c r="U133" s="163"/>
      <c r="V133" s="123"/>
      <c r="W133" s="124"/>
      <c r="X133" s="125"/>
      <c r="Y133" s="126"/>
      <c r="BP133" s="166"/>
      <c r="BQ133" s="174"/>
      <c r="BR133" s="312"/>
    </row>
    <row r="134" spans="1:70" s="122" customFormat="1" ht="67.5" x14ac:dyDescent="0.25">
      <c r="A134" s="242" t="s">
        <v>235</v>
      </c>
      <c r="B134" s="243" t="s">
        <v>1593</v>
      </c>
      <c r="C134" s="368" t="s">
        <v>1595</v>
      </c>
      <c r="D134" s="368"/>
      <c r="E134" s="368"/>
      <c r="F134" s="244" t="s">
        <v>265</v>
      </c>
      <c r="G134" s="246">
        <v>41.2</v>
      </c>
      <c r="H134" s="171">
        <v>41.42</v>
      </c>
      <c r="I134" s="171"/>
      <c r="J134" s="171">
        <v>41.42</v>
      </c>
      <c r="K134" s="172" t="s">
        <v>42</v>
      </c>
      <c r="L134" s="171">
        <v>14607.67</v>
      </c>
      <c r="M134" s="171"/>
      <c r="N134" s="173"/>
      <c r="O134" s="171">
        <v>14607.67</v>
      </c>
      <c r="P134" s="163">
        <v>1.052</v>
      </c>
      <c r="Q134" s="163">
        <v>1.0209999999999999</v>
      </c>
      <c r="R134" s="163">
        <v>1.0349999999999999</v>
      </c>
      <c r="S134" s="163">
        <v>1.0249999999999999</v>
      </c>
      <c r="T134" s="163">
        <v>1.02</v>
      </c>
      <c r="U134" s="163">
        <v>1.03</v>
      </c>
      <c r="V134" s="248">
        <f t="shared" si="4"/>
        <v>17487.351629472396</v>
      </c>
      <c r="W134" s="249">
        <v>1.2</v>
      </c>
      <c r="X134" s="250">
        <f t="shared" si="5"/>
        <v>20984.821955366875</v>
      </c>
      <c r="Y134" s="252">
        <f t="shared" si="6"/>
        <v>509.34033872249694</v>
      </c>
      <c r="BP134" s="166"/>
      <c r="BQ134" s="174" t="s">
        <v>1595</v>
      </c>
      <c r="BR134" s="312"/>
    </row>
    <row r="135" spans="1:70" s="122" customFormat="1" ht="18.75" hidden="1" x14ac:dyDescent="0.25">
      <c r="A135" s="175"/>
      <c r="B135" s="176"/>
      <c r="C135" s="177" t="s">
        <v>1596</v>
      </c>
      <c r="D135" s="178"/>
      <c r="E135" s="178"/>
      <c r="F135" s="179"/>
      <c r="G135" s="178"/>
      <c r="H135" s="178"/>
      <c r="I135" s="178"/>
      <c r="J135" s="178"/>
      <c r="K135" s="178"/>
      <c r="L135" s="178"/>
      <c r="M135" s="178"/>
      <c r="N135" s="178"/>
      <c r="O135" s="180"/>
      <c r="P135" s="163"/>
      <c r="Q135" s="163"/>
      <c r="R135" s="163"/>
      <c r="S135" s="163"/>
      <c r="T135" s="163"/>
      <c r="U135" s="163"/>
      <c r="V135" s="123"/>
      <c r="W135" s="124"/>
      <c r="X135" s="125"/>
      <c r="Y135" s="126"/>
      <c r="BP135" s="166"/>
      <c r="BQ135" s="174"/>
      <c r="BR135" s="312"/>
    </row>
    <row r="136" spans="1:70" s="122" customFormat="1" ht="67.5" hidden="1" x14ac:dyDescent="0.25">
      <c r="A136" s="167" t="s">
        <v>245</v>
      </c>
      <c r="B136" s="168" t="s">
        <v>310</v>
      </c>
      <c r="C136" s="370" t="s">
        <v>311</v>
      </c>
      <c r="D136" s="370"/>
      <c r="E136" s="370"/>
      <c r="F136" s="169" t="s">
        <v>238</v>
      </c>
      <c r="G136" s="202">
        <v>5</v>
      </c>
      <c r="H136" s="171" t="s">
        <v>312</v>
      </c>
      <c r="I136" s="171" t="s">
        <v>313</v>
      </c>
      <c r="J136" s="171">
        <v>171.88</v>
      </c>
      <c r="K136" s="172" t="s">
        <v>42</v>
      </c>
      <c r="L136" s="171">
        <v>83824.960000000006</v>
      </c>
      <c r="M136" s="171">
        <v>74283.83</v>
      </c>
      <c r="N136" s="173" t="s">
        <v>1597</v>
      </c>
      <c r="O136" s="171">
        <v>7356.46</v>
      </c>
      <c r="P136" s="163">
        <v>1.052</v>
      </c>
      <c r="Q136" s="163">
        <v>1.0209999999999999</v>
      </c>
      <c r="R136" s="163">
        <v>1.0349999999999999</v>
      </c>
      <c r="S136" s="163">
        <v>1.0249999999999999</v>
      </c>
      <c r="T136" s="163">
        <v>1.02</v>
      </c>
      <c r="U136" s="163">
        <v>1.03</v>
      </c>
      <c r="V136" s="123">
        <f t="shared" si="4"/>
        <v>8806.6750390821071</v>
      </c>
      <c r="W136" s="124">
        <v>1.2</v>
      </c>
      <c r="X136" s="125">
        <f t="shared" si="5"/>
        <v>10568.010046898527</v>
      </c>
      <c r="Y136" s="126">
        <f t="shared" si="6"/>
        <v>2113.6020093797056</v>
      </c>
      <c r="BP136" s="166"/>
      <c r="BQ136" s="174" t="s">
        <v>311</v>
      </c>
      <c r="BR136" s="312"/>
    </row>
    <row r="137" spans="1:70" s="122" customFormat="1" ht="18.75" hidden="1" x14ac:dyDescent="0.25">
      <c r="A137" s="175"/>
      <c r="B137" s="176"/>
      <c r="C137" s="177" t="s">
        <v>1598</v>
      </c>
      <c r="D137" s="178"/>
      <c r="E137" s="178"/>
      <c r="F137" s="179"/>
      <c r="G137" s="178"/>
      <c r="H137" s="178"/>
      <c r="I137" s="178"/>
      <c r="J137" s="178"/>
      <c r="K137" s="178"/>
      <c r="L137" s="178"/>
      <c r="M137" s="178"/>
      <c r="N137" s="178"/>
      <c r="O137" s="180"/>
      <c r="P137" s="163"/>
      <c r="Q137" s="163"/>
      <c r="R137" s="163"/>
      <c r="S137" s="163"/>
      <c r="T137" s="163"/>
      <c r="U137" s="163"/>
      <c r="V137" s="123"/>
      <c r="W137" s="124"/>
      <c r="X137" s="125"/>
      <c r="Y137" s="126"/>
      <c r="BP137" s="166"/>
      <c r="BQ137" s="174"/>
      <c r="BR137" s="312"/>
    </row>
    <row r="138" spans="1:70" s="122" customFormat="1" ht="18.75" hidden="1" x14ac:dyDescent="0.25">
      <c r="A138" s="181"/>
      <c r="B138" s="182"/>
      <c r="C138" s="182"/>
      <c r="D138" s="182"/>
      <c r="E138" s="183" t="s">
        <v>1599</v>
      </c>
      <c r="F138" s="184"/>
      <c r="G138" s="185"/>
      <c r="H138" s="186"/>
      <c r="I138" s="140"/>
      <c r="J138" s="140"/>
      <c r="K138" s="140"/>
      <c r="L138" s="187">
        <v>72148.31</v>
      </c>
      <c r="M138" s="188"/>
      <c r="N138" s="188"/>
      <c r="O138" s="189"/>
      <c r="P138" s="163"/>
      <c r="Q138" s="163"/>
      <c r="R138" s="163"/>
      <c r="S138" s="163"/>
      <c r="T138" s="163"/>
      <c r="U138" s="163"/>
      <c r="V138" s="123"/>
      <c r="W138" s="124"/>
      <c r="X138" s="125"/>
      <c r="Y138" s="126"/>
      <c r="BP138" s="166"/>
      <c r="BQ138" s="174"/>
      <c r="BR138" s="312"/>
    </row>
    <row r="139" spans="1:70" s="122" customFormat="1" ht="18.75" hidden="1" x14ac:dyDescent="0.25">
      <c r="A139" s="181"/>
      <c r="B139" s="182"/>
      <c r="C139" s="182"/>
      <c r="D139" s="182"/>
      <c r="E139" s="183" t="s">
        <v>1600</v>
      </c>
      <c r="F139" s="184"/>
      <c r="G139" s="185"/>
      <c r="H139" s="186"/>
      <c r="I139" s="140"/>
      <c r="J139" s="140"/>
      <c r="K139" s="140"/>
      <c r="L139" s="187">
        <v>37933.65</v>
      </c>
      <c r="M139" s="188"/>
      <c r="N139" s="188"/>
      <c r="O139" s="189"/>
      <c r="P139" s="163"/>
      <c r="Q139" s="163"/>
      <c r="R139" s="163"/>
      <c r="S139" s="163"/>
      <c r="T139" s="163"/>
      <c r="U139" s="163"/>
      <c r="V139" s="123"/>
      <c r="W139" s="124"/>
      <c r="X139" s="125"/>
      <c r="Y139" s="126"/>
      <c r="BP139" s="166"/>
      <c r="BQ139" s="174"/>
      <c r="BR139" s="312"/>
    </row>
    <row r="140" spans="1:70" s="122" customFormat="1" ht="18.75" hidden="1" x14ac:dyDescent="0.25">
      <c r="A140" s="181"/>
      <c r="B140" s="182"/>
      <c r="C140" s="182"/>
      <c r="D140" s="182"/>
      <c r="E140" s="183" t="s">
        <v>47</v>
      </c>
      <c r="F140" s="184"/>
      <c r="G140" s="185"/>
      <c r="H140" s="186"/>
      <c r="I140" s="140"/>
      <c r="J140" s="140"/>
      <c r="K140" s="140"/>
      <c r="L140" s="187">
        <v>193906.92</v>
      </c>
      <c r="M140" s="188"/>
      <c r="N140" s="188"/>
      <c r="O140" s="189"/>
      <c r="P140" s="163"/>
      <c r="Q140" s="163"/>
      <c r="R140" s="163"/>
      <c r="S140" s="163"/>
      <c r="T140" s="163"/>
      <c r="U140" s="163"/>
      <c r="V140" s="123"/>
      <c r="W140" s="124"/>
      <c r="X140" s="125"/>
      <c r="Y140" s="126"/>
      <c r="BP140" s="166"/>
      <c r="BQ140" s="174"/>
      <c r="BR140" s="312"/>
    </row>
    <row r="141" spans="1:70" s="122" customFormat="1" ht="67.5" x14ac:dyDescent="0.25">
      <c r="A141" s="242" t="s">
        <v>254</v>
      </c>
      <c r="B141" s="243" t="s">
        <v>1593</v>
      </c>
      <c r="C141" s="368" t="s">
        <v>1601</v>
      </c>
      <c r="D141" s="368"/>
      <c r="E141" s="368"/>
      <c r="F141" s="244" t="s">
        <v>265</v>
      </c>
      <c r="G141" s="245">
        <v>309</v>
      </c>
      <c r="H141" s="171">
        <v>29.8</v>
      </c>
      <c r="I141" s="171"/>
      <c r="J141" s="171">
        <v>29.8</v>
      </c>
      <c r="K141" s="172" t="s">
        <v>42</v>
      </c>
      <c r="L141" s="171">
        <v>78822.19</v>
      </c>
      <c r="M141" s="171"/>
      <c r="N141" s="173"/>
      <c r="O141" s="171">
        <v>78822.19</v>
      </c>
      <c r="P141" s="163">
        <v>1.052</v>
      </c>
      <c r="Q141" s="163">
        <v>1.0209999999999999</v>
      </c>
      <c r="R141" s="163">
        <v>1.0349999999999999</v>
      </c>
      <c r="S141" s="163">
        <v>1.0249999999999999</v>
      </c>
      <c r="T141" s="163">
        <v>1.02</v>
      </c>
      <c r="U141" s="163">
        <v>1.03</v>
      </c>
      <c r="V141" s="248">
        <f t="shared" si="4"/>
        <v>94360.794893031052</v>
      </c>
      <c r="W141" s="249">
        <v>1.2</v>
      </c>
      <c r="X141" s="250">
        <f t="shared" si="5"/>
        <v>113232.95387163726</v>
      </c>
      <c r="Y141" s="252">
        <f t="shared" si="6"/>
        <v>366.44968890497495</v>
      </c>
      <c r="BP141" s="166"/>
      <c r="BQ141" s="174" t="s">
        <v>1601</v>
      </c>
      <c r="BR141" s="312"/>
    </row>
    <row r="142" spans="1:70" s="122" customFormat="1" ht="18.75" hidden="1" x14ac:dyDescent="0.25">
      <c r="A142" s="175"/>
      <c r="B142" s="176"/>
      <c r="C142" s="177" t="s">
        <v>1602</v>
      </c>
      <c r="D142" s="178"/>
      <c r="E142" s="178"/>
      <c r="F142" s="179"/>
      <c r="G142" s="178"/>
      <c r="H142" s="178"/>
      <c r="I142" s="178"/>
      <c r="J142" s="178"/>
      <c r="K142" s="178"/>
      <c r="L142" s="178"/>
      <c r="M142" s="178"/>
      <c r="N142" s="178"/>
      <c r="O142" s="180"/>
      <c r="P142" s="163"/>
      <c r="Q142" s="163"/>
      <c r="R142" s="163"/>
      <c r="S142" s="163"/>
      <c r="T142" s="163"/>
      <c r="U142" s="163"/>
      <c r="V142" s="123"/>
      <c r="W142" s="124"/>
      <c r="X142" s="125"/>
      <c r="Y142" s="126"/>
      <c r="BP142" s="166"/>
      <c r="BQ142" s="174"/>
      <c r="BR142" s="312"/>
    </row>
    <row r="143" spans="1:70" s="122" customFormat="1" ht="67.5" x14ac:dyDescent="0.25">
      <c r="A143" s="242" t="s">
        <v>288</v>
      </c>
      <c r="B143" s="243" t="s">
        <v>1603</v>
      </c>
      <c r="C143" s="368" t="s">
        <v>1604</v>
      </c>
      <c r="D143" s="368"/>
      <c r="E143" s="368"/>
      <c r="F143" s="244" t="s">
        <v>265</v>
      </c>
      <c r="G143" s="245">
        <v>204</v>
      </c>
      <c r="H143" s="171">
        <v>7.41</v>
      </c>
      <c r="I143" s="171"/>
      <c r="J143" s="171">
        <v>7.41</v>
      </c>
      <c r="K143" s="172" t="s">
        <v>42</v>
      </c>
      <c r="L143" s="171">
        <v>12939.64</v>
      </c>
      <c r="M143" s="171"/>
      <c r="N143" s="173"/>
      <c r="O143" s="171">
        <v>12939.64</v>
      </c>
      <c r="P143" s="163">
        <v>1.052</v>
      </c>
      <c r="Q143" s="163">
        <v>1.0209999999999999</v>
      </c>
      <c r="R143" s="163">
        <v>1.0349999999999999</v>
      </c>
      <c r="S143" s="163">
        <v>1.0249999999999999</v>
      </c>
      <c r="T143" s="163">
        <v>1.02</v>
      </c>
      <c r="U143" s="163">
        <v>1.03</v>
      </c>
      <c r="V143" s="248">
        <f t="shared" si="4"/>
        <v>15490.494694827185</v>
      </c>
      <c r="W143" s="249">
        <v>1.2</v>
      </c>
      <c r="X143" s="250">
        <f t="shared" si="5"/>
        <v>18588.593633792621</v>
      </c>
      <c r="Y143" s="252">
        <f t="shared" si="6"/>
        <v>91.120557028395197</v>
      </c>
      <c r="BP143" s="166"/>
      <c r="BQ143" s="174" t="s">
        <v>1604</v>
      </c>
      <c r="BR143" s="312"/>
    </row>
    <row r="144" spans="1:70" s="122" customFormat="1" ht="18.75" hidden="1" x14ac:dyDescent="0.25">
      <c r="A144" s="175"/>
      <c r="B144" s="176"/>
      <c r="C144" s="177" t="s">
        <v>1605</v>
      </c>
      <c r="D144" s="178"/>
      <c r="E144" s="178"/>
      <c r="F144" s="179"/>
      <c r="G144" s="178"/>
      <c r="H144" s="178"/>
      <c r="I144" s="178"/>
      <c r="J144" s="178"/>
      <c r="K144" s="178"/>
      <c r="L144" s="178"/>
      <c r="M144" s="178"/>
      <c r="N144" s="178"/>
      <c r="O144" s="180"/>
      <c r="P144" s="163"/>
      <c r="Q144" s="163"/>
      <c r="R144" s="163"/>
      <c r="S144" s="163"/>
      <c r="T144" s="163"/>
      <c r="U144" s="163"/>
      <c r="V144" s="123"/>
      <c r="W144" s="124"/>
      <c r="X144" s="125"/>
      <c r="Y144" s="126"/>
      <c r="BP144" s="166"/>
      <c r="BQ144" s="174"/>
      <c r="BR144" s="312"/>
    </row>
    <row r="145" spans="1:70" s="122" customFormat="1" ht="18.75" hidden="1" x14ac:dyDescent="0.25">
      <c r="A145" s="407" t="s">
        <v>1606</v>
      </c>
      <c r="B145" s="408"/>
      <c r="C145" s="408"/>
      <c r="D145" s="408"/>
      <c r="E145" s="408"/>
      <c r="F145" s="408"/>
      <c r="G145" s="408"/>
      <c r="H145" s="408"/>
      <c r="I145" s="408"/>
      <c r="J145" s="408"/>
      <c r="K145" s="408"/>
      <c r="L145" s="408"/>
      <c r="M145" s="408"/>
      <c r="N145" s="408"/>
      <c r="O145" s="409"/>
      <c r="P145" s="163"/>
      <c r="Q145" s="163"/>
      <c r="R145" s="163"/>
      <c r="S145" s="163"/>
      <c r="T145" s="163"/>
      <c r="U145" s="163"/>
      <c r="V145" s="123"/>
      <c r="W145" s="124"/>
      <c r="X145" s="125"/>
      <c r="Y145" s="126"/>
      <c r="BP145" s="166"/>
      <c r="BQ145" s="174"/>
      <c r="BR145" s="312" t="s">
        <v>1606</v>
      </c>
    </row>
    <row r="146" spans="1:70" s="122" customFormat="1" ht="68.25" hidden="1" x14ac:dyDescent="0.25">
      <c r="A146" s="167" t="s">
        <v>300</v>
      </c>
      <c r="B146" s="168" t="s">
        <v>714</v>
      </c>
      <c r="C146" s="370" t="s">
        <v>715</v>
      </c>
      <c r="D146" s="370"/>
      <c r="E146" s="370"/>
      <c r="F146" s="169" t="s">
        <v>109</v>
      </c>
      <c r="G146" s="202">
        <v>2</v>
      </c>
      <c r="H146" s="171" t="s">
        <v>716</v>
      </c>
      <c r="I146" s="171" t="s">
        <v>717</v>
      </c>
      <c r="J146" s="171">
        <v>50.32</v>
      </c>
      <c r="K146" s="172" t="s">
        <v>42</v>
      </c>
      <c r="L146" s="171">
        <v>3618.23</v>
      </c>
      <c r="M146" s="171">
        <v>2655.72</v>
      </c>
      <c r="N146" s="173" t="s">
        <v>1607</v>
      </c>
      <c r="O146" s="171">
        <v>861.65</v>
      </c>
      <c r="P146" s="163">
        <v>1.052</v>
      </c>
      <c r="Q146" s="163">
        <v>1.0209999999999999</v>
      </c>
      <c r="R146" s="163">
        <v>1.0349999999999999</v>
      </c>
      <c r="S146" s="163">
        <v>1.0249999999999999</v>
      </c>
      <c r="T146" s="163">
        <v>1.02</v>
      </c>
      <c r="U146" s="163">
        <v>1.03</v>
      </c>
      <c r="V146" s="123">
        <f t="shared" si="4"/>
        <v>1031.5112904066762</v>
      </c>
      <c r="W146" s="124">
        <v>1.2</v>
      </c>
      <c r="X146" s="125">
        <f t="shared" si="5"/>
        <v>1237.8135484880113</v>
      </c>
      <c r="Y146" s="126">
        <f t="shared" si="6"/>
        <v>618.90677424400565</v>
      </c>
      <c r="BP146" s="166"/>
      <c r="BQ146" s="174" t="s">
        <v>715</v>
      </c>
      <c r="BR146" s="312"/>
    </row>
    <row r="147" spans="1:70" s="122" customFormat="1" ht="18.75" hidden="1" x14ac:dyDescent="0.25">
      <c r="A147" s="175"/>
      <c r="B147" s="176"/>
      <c r="C147" s="177" t="s">
        <v>1608</v>
      </c>
      <c r="D147" s="178"/>
      <c r="E147" s="178"/>
      <c r="F147" s="179"/>
      <c r="G147" s="178"/>
      <c r="H147" s="178"/>
      <c r="I147" s="178"/>
      <c r="J147" s="178"/>
      <c r="K147" s="178"/>
      <c r="L147" s="178"/>
      <c r="M147" s="178"/>
      <c r="N147" s="178"/>
      <c r="O147" s="180"/>
      <c r="P147" s="163"/>
      <c r="Q147" s="163"/>
      <c r="R147" s="163"/>
      <c r="S147" s="163"/>
      <c r="T147" s="163"/>
      <c r="U147" s="163"/>
      <c r="V147" s="123"/>
      <c r="W147" s="124"/>
      <c r="X147" s="125"/>
      <c r="Y147" s="126"/>
      <c r="BP147" s="166"/>
      <c r="BQ147" s="174"/>
      <c r="BR147" s="312"/>
    </row>
    <row r="148" spans="1:70" s="122" customFormat="1" ht="18.75" hidden="1" x14ac:dyDescent="0.25">
      <c r="A148" s="181"/>
      <c r="B148" s="182"/>
      <c r="C148" s="182"/>
      <c r="D148" s="182"/>
      <c r="E148" s="183" t="s">
        <v>1609</v>
      </c>
      <c r="F148" s="184"/>
      <c r="G148" s="185"/>
      <c r="H148" s="186"/>
      <c r="I148" s="140"/>
      <c r="J148" s="140"/>
      <c r="K148" s="140"/>
      <c r="L148" s="187">
        <v>2588.61</v>
      </c>
      <c r="M148" s="188"/>
      <c r="N148" s="188"/>
      <c r="O148" s="189"/>
      <c r="P148" s="163"/>
      <c r="Q148" s="163"/>
      <c r="R148" s="163"/>
      <c r="S148" s="163"/>
      <c r="T148" s="163"/>
      <c r="U148" s="163"/>
      <c r="V148" s="123"/>
      <c r="W148" s="124"/>
      <c r="X148" s="125"/>
      <c r="Y148" s="126"/>
      <c r="BP148" s="166"/>
      <c r="BQ148" s="174"/>
      <c r="BR148" s="312"/>
    </row>
    <row r="149" spans="1:70" s="122" customFormat="1" ht="18.75" hidden="1" x14ac:dyDescent="0.25">
      <c r="A149" s="181"/>
      <c r="B149" s="182"/>
      <c r="C149" s="182"/>
      <c r="D149" s="182"/>
      <c r="E149" s="183" t="s">
        <v>1610</v>
      </c>
      <c r="F149" s="184"/>
      <c r="G149" s="185"/>
      <c r="H149" s="186"/>
      <c r="I149" s="140"/>
      <c r="J149" s="140"/>
      <c r="K149" s="140"/>
      <c r="L149" s="187">
        <v>1361.02</v>
      </c>
      <c r="M149" s="188"/>
      <c r="N149" s="188"/>
      <c r="O149" s="189"/>
      <c r="P149" s="163"/>
      <c r="Q149" s="163"/>
      <c r="R149" s="163"/>
      <c r="S149" s="163"/>
      <c r="T149" s="163"/>
      <c r="U149" s="163"/>
      <c r="V149" s="123"/>
      <c r="W149" s="124"/>
      <c r="X149" s="125"/>
      <c r="Y149" s="126"/>
      <c r="BP149" s="166"/>
      <c r="BQ149" s="174"/>
      <c r="BR149" s="312"/>
    </row>
    <row r="150" spans="1:70" s="122" customFormat="1" ht="18.75" hidden="1" x14ac:dyDescent="0.25">
      <c r="A150" s="181"/>
      <c r="B150" s="182"/>
      <c r="C150" s="182"/>
      <c r="D150" s="182"/>
      <c r="E150" s="183" t="s">
        <v>47</v>
      </c>
      <c r="F150" s="184"/>
      <c r="G150" s="185"/>
      <c r="H150" s="186"/>
      <c r="I150" s="140"/>
      <c r="J150" s="140"/>
      <c r="K150" s="140"/>
      <c r="L150" s="187">
        <v>7567.86</v>
      </c>
      <c r="M150" s="188"/>
      <c r="N150" s="188"/>
      <c r="O150" s="189"/>
      <c r="P150" s="163"/>
      <c r="Q150" s="163"/>
      <c r="R150" s="163"/>
      <c r="S150" s="163"/>
      <c r="T150" s="163"/>
      <c r="U150" s="163"/>
      <c r="V150" s="123"/>
      <c r="W150" s="124"/>
      <c r="X150" s="125"/>
      <c r="Y150" s="126"/>
      <c r="BP150" s="166"/>
      <c r="BQ150" s="174"/>
      <c r="BR150" s="312"/>
    </row>
    <row r="151" spans="1:70" s="122" customFormat="1" ht="67.5" x14ac:dyDescent="0.25">
      <c r="A151" s="242" t="s">
        <v>309</v>
      </c>
      <c r="B151" s="243" t="s">
        <v>1611</v>
      </c>
      <c r="C151" s="368" t="s">
        <v>1612</v>
      </c>
      <c r="D151" s="368"/>
      <c r="E151" s="368"/>
      <c r="F151" s="244" t="s">
        <v>437</v>
      </c>
      <c r="G151" s="245">
        <v>1</v>
      </c>
      <c r="H151" s="171">
        <v>1203.01</v>
      </c>
      <c r="I151" s="171"/>
      <c r="J151" s="171">
        <v>1203.01</v>
      </c>
      <c r="K151" s="172" t="s">
        <v>42</v>
      </c>
      <c r="L151" s="171">
        <v>10297.77</v>
      </c>
      <c r="M151" s="171"/>
      <c r="N151" s="173"/>
      <c r="O151" s="171">
        <v>10297.77</v>
      </c>
      <c r="P151" s="163">
        <v>1.052</v>
      </c>
      <c r="Q151" s="163">
        <v>1.0209999999999999</v>
      </c>
      <c r="R151" s="163">
        <v>1.0349999999999999</v>
      </c>
      <c r="S151" s="163">
        <v>1.0249999999999999</v>
      </c>
      <c r="T151" s="163">
        <v>1.02</v>
      </c>
      <c r="U151" s="163">
        <v>1.03</v>
      </c>
      <c r="V151" s="248">
        <f t="shared" si="4"/>
        <v>12327.819904846698</v>
      </c>
      <c r="W151" s="249">
        <v>1.2</v>
      </c>
      <c r="X151" s="250">
        <f t="shared" si="5"/>
        <v>14793.383885816036</v>
      </c>
      <c r="Y151" s="252">
        <f t="shared" si="6"/>
        <v>14793.383885816036</v>
      </c>
      <c r="BP151" s="166"/>
      <c r="BQ151" s="174" t="s">
        <v>1612</v>
      </c>
      <c r="BR151" s="312"/>
    </row>
    <row r="152" spans="1:70" s="122" customFormat="1" ht="67.5" x14ac:dyDescent="0.25">
      <c r="A152" s="242" t="s">
        <v>323</v>
      </c>
      <c r="B152" s="243" t="s">
        <v>1613</v>
      </c>
      <c r="C152" s="368" t="s">
        <v>1614</v>
      </c>
      <c r="D152" s="368"/>
      <c r="E152" s="368"/>
      <c r="F152" s="244" t="s">
        <v>437</v>
      </c>
      <c r="G152" s="245">
        <v>1</v>
      </c>
      <c r="H152" s="171">
        <v>893.19</v>
      </c>
      <c r="I152" s="171"/>
      <c r="J152" s="171">
        <v>893.19</v>
      </c>
      <c r="K152" s="172" t="s">
        <v>42</v>
      </c>
      <c r="L152" s="171">
        <v>7645.71</v>
      </c>
      <c r="M152" s="171"/>
      <c r="N152" s="173"/>
      <c r="O152" s="171">
        <v>7645.71</v>
      </c>
      <c r="P152" s="163">
        <v>1.052</v>
      </c>
      <c r="Q152" s="163">
        <v>1.0209999999999999</v>
      </c>
      <c r="R152" s="163">
        <v>1.0349999999999999</v>
      </c>
      <c r="S152" s="163">
        <v>1.0249999999999999</v>
      </c>
      <c r="T152" s="163">
        <v>1.02</v>
      </c>
      <c r="U152" s="163">
        <v>1.03</v>
      </c>
      <c r="V152" s="248">
        <f t="shared" si="4"/>
        <v>9152.9463101900146</v>
      </c>
      <c r="W152" s="249">
        <v>1.2</v>
      </c>
      <c r="X152" s="250">
        <f t="shared" si="5"/>
        <v>10983.535572228016</v>
      </c>
      <c r="Y152" s="252">
        <f t="shared" si="6"/>
        <v>10983.535572228016</v>
      </c>
      <c r="BP152" s="166"/>
      <c r="BQ152" s="174" t="s">
        <v>1614</v>
      </c>
      <c r="BR152" s="312"/>
    </row>
    <row r="153" spans="1:70" s="122" customFormat="1" ht="18.75" hidden="1" x14ac:dyDescent="0.25">
      <c r="A153" s="407" t="s">
        <v>1615</v>
      </c>
      <c r="B153" s="408"/>
      <c r="C153" s="408"/>
      <c r="D153" s="408"/>
      <c r="E153" s="408"/>
      <c r="F153" s="408"/>
      <c r="G153" s="408"/>
      <c r="H153" s="408"/>
      <c r="I153" s="408"/>
      <c r="J153" s="408"/>
      <c r="K153" s="408"/>
      <c r="L153" s="408"/>
      <c r="M153" s="408"/>
      <c r="N153" s="408"/>
      <c r="O153" s="409"/>
      <c r="P153" s="163"/>
      <c r="Q153" s="163"/>
      <c r="R153" s="163"/>
      <c r="S153" s="163"/>
      <c r="T153" s="163"/>
      <c r="U153" s="163"/>
      <c r="V153" s="123"/>
      <c r="W153" s="124"/>
      <c r="X153" s="125"/>
      <c r="Y153" s="126"/>
      <c r="BP153" s="166"/>
      <c r="BQ153" s="174"/>
      <c r="BR153" s="312" t="s">
        <v>1615</v>
      </c>
    </row>
    <row r="154" spans="1:70" s="122" customFormat="1" ht="67.5" hidden="1" x14ac:dyDescent="0.25">
      <c r="A154" s="167" t="s">
        <v>331</v>
      </c>
      <c r="B154" s="168" t="s">
        <v>578</v>
      </c>
      <c r="C154" s="370" t="s">
        <v>579</v>
      </c>
      <c r="D154" s="370"/>
      <c r="E154" s="370"/>
      <c r="F154" s="169" t="s">
        <v>109</v>
      </c>
      <c r="G154" s="202">
        <v>2</v>
      </c>
      <c r="H154" s="171" t="s">
        <v>580</v>
      </c>
      <c r="I154" s="171" t="s">
        <v>581</v>
      </c>
      <c r="J154" s="171">
        <v>3.51</v>
      </c>
      <c r="K154" s="172" t="s">
        <v>42</v>
      </c>
      <c r="L154" s="171">
        <v>1249.72</v>
      </c>
      <c r="M154" s="171">
        <v>1110.48</v>
      </c>
      <c r="N154" s="173" t="s">
        <v>582</v>
      </c>
      <c r="O154" s="171">
        <v>59.92</v>
      </c>
      <c r="P154" s="163">
        <v>1.052</v>
      </c>
      <c r="Q154" s="163">
        <v>1.0209999999999999</v>
      </c>
      <c r="R154" s="163">
        <v>1.0349999999999999</v>
      </c>
      <c r="S154" s="163">
        <v>1.0249999999999999</v>
      </c>
      <c r="T154" s="163">
        <v>1.02</v>
      </c>
      <c r="U154" s="163">
        <v>1.03</v>
      </c>
      <c r="V154" s="123">
        <f t="shared" si="4"/>
        <v>71.732323473763174</v>
      </c>
      <c r="W154" s="124">
        <v>1.2</v>
      </c>
      <c r="X154" s="125">
        <f t="shared" si="5"/>
        <v>86.0787881685158</v>
      </c>
      <c r="Y154" s="126">
        <f t="shared" si="6"/>
        <v>43.0393940842579</v>
      </c>
      <c r="BP154" s="166"/>
      <c r="BQ154" s="174" t="s">
        <v>579</v>
      </c>
      <c r="BR154" s="312"/>
    </row>
    <row r="155" spans="1:70" s="122" customFormat="1" ht="18.75" hidden="1" x14ac:dyDescent="0.25">
      <c r="A155" s="181"/>
      <c r="B155" s="182"/>
      <c r="C155" s="182"/>
      <c r="D155" s="182"/>
      <c r="E155" s="183" t="s">
        <v>1616</v>
      </c>
      <c r="F155" s="184"/>
      <c r="G155" s="185"/>
      <c r="H155" s="186"/>
      <c r="I155" s="140"/>
      <c r="J155" s="140"/>
      <c r="K155" s="140"/>
      <c r="L155" s="187">
        <v>1089.73</v>
      </c>
      <c r="M155" s="188"/>
      <c r="N155" s="188"/>
      <c r="O155" s="189"/>
      <c r="P155" s="163"/>
      <c r="Q155" s="163"/>
      <c r="R155" s="163"/>
      <c r="S155" s="163"/>
      <c r="T155" s="163"/>
      <c r="U155" s="163"/>
      <c r="V155" s="123"/>
      <c r="W155" s="124"/>
      <c r="X155" s="125"/>
      <c r="Y155" s="126"/>
      <c r="BP155" s="166"/>
      <c r="BQ155" s="174"/>
      <c r="BR155" s="312"/>
    </row>
    <row r="156" spans="1:70" s="122" customFormat="1" ht="18.75" hidden="1" x14ac:dyDescent="0.25">
      <c r="A156" s="181"/>
      <c r="B156" s="182"/>
      <c r="C156" s="182"/>
      <c r="D156" s="182"/>
      <c r="E156" s="183" t="s">
        <v>1617</v>
      </c>
      <c r="F156" s="184"/>
      <c r="G156" s="185"/>
      <c r="H156" s="186"/>
      <c r="I156" s="140"/>
      <c r="J156" s="140"/>
      <c r="K156" s="140"/>
      <c r="L156" s="187">
        <v>572.95000000000005</v>
      </c>
      <c r="M156" s="188"/>
      <c r="N156" s="188"/>
      <c r="O156" s="189"/>
      <c r="P156" s="163"/>
      <c r="Q156" s="163"/>
      <c r="R156" s="163"/>
      <c r="S156" s="163"/>
      <c r="T156" s="163"/>
      <c r="U156" s="163"/>
      <c r="V156" s="123"/>
      <c r="W156" s="124"/>
      <c r="X156" s="125"/>
      <c r="Y156" s="126"/>
      <c r="BP156" s="166"/>
      <c r="BQ156" s="174"/>
      <c r="BR156" s="312"/>
    </row>
    <row r="157" spans="1:70" s="122" customFormat="1" ht="18.75" hidden="1" x14ac:dyDescent="0.25">
      <c r="A157" s="181"/>
      <c r="B157" s="182"/>
      <c r="C157" s="182"/>
      <c r="D157" s="182"/>
      <c r="E157" s="183" t="s">
        <v>47</v>
      </c>
      <c r="F157" s="184"/>
      <c r="G157" s="185"/>
      <c r="H157" s="186"/>
      <c r="I157" s="140"/>
      <c r="J157" s="140"/>
      <c r="K157" s="140"/>
      <c r="L157" s="187">
        <v>2912.4</v>
      </c>
      <c r="M157" s="188"/>
      <c r="N157" s="188"/>
      <c r="O157" s="189"/>
      <c r="P157" s="163"/>
      <c r="Q157" s="163"/>
      <c r="R157" s="163"/>
      <c r="S157" s="163"/>
      <c r="T157" s="163"/>
      <c r="U157" s="163"/>
      <c r="V157" s="123"/>
      <c r="W157" s="124"/>
      <c r="X157" s="125"/>
      <c r="Y157" s="126"/>
      <c r="BP157" s="166"/>
      <c r="BQ157" s="174"/>
      <c r="BR157" s="312"/>
    </row>
    <row r="158" spans="1:70" s="122" customFormat="1" ht="67.5" x14ac:dyDescent="0.25">
      <c r="A158" s="242" t="s">
        <v>335</v>
      </c>
      <c r="B158" s="243" t="s">
        <v>1618</v>
      </c>
      <c r="C158" s="368" t="s">
        <v>1619</v>
      </c>
      <c r="D158" s="368"/>
      <c r="E158" s="368"/>
      <c r="F158" s="244" t="s">
        <v>437</v>
      </c>
      <c r="G158" s="245">
        <v>2</v>
      </c>
      <c r="H158" s="171">
        <v>1091.99</v>
      </c>
      <c r="I158" s="171"/>
      <c r="J158" s="171">
        <v>1091.99</v>
      </c>
      <c r="K158" s="172" t="s">
        <v>42</v>
      </c>
      <c r="L158" s="171">
        <v>18694.87</v>
      </c>
      <c r="M158" s="171"/>
      <c r="N158" s="173"/>
      <c r="O158" s="171">
        <v>18694.87</v>
      </c>
      <c r="P158" s="163">
        <v>1.052</v>
      </c>
      <c r="Q158" s="163">
        <v>1.0209999999999999</v>
      </c>
      <c r="R158" s="163">
        <v>1.0349999999999999</v>
      </c>
      <c r="S158" s="163">
        <v>1.0249999999999999</v>
      </c>
      <c r="T158" s="163">
        <v>1.02</v>
      </c>
      <c r="U158" s="163">
        <v>1.03</v>
      </c>
      <c r="V158" s="248">
        <f t="shared" si="4"/>
        <v>22380.281410880354</v>
      </c>
      <c r="W158" s="249">
        <v>1.2</v>
      </c>
      <c r="X158" s="250">
        <f t="shared" si="5"/>
        <v>26856.337693056423</v>
      </c>
      <c r="Y158" s="252">
        <f t="shared" si="6"/>
        <v>13428.168846528211</v>
      </c>
      <c r="BP158" s="166"/>
      <c r="BQ158" s="174" t="s">
        <v>1619</v>
      </c>
      <c r="BR158" s="312"/>
    </row>
    <row r="159" spans="1:70" s="122" customFormat="1" ht="67.5" hidden="1" x14ac:dyDescent="0.25">
      <c r="A159" s="167" t="s">
        <v>339</v>
      </c>
      <c r="B159" s="168" t="s">
        <v>1620</v>
      </c>
      <c r="C159" s="370" t="s">
        <v>1621</v>
      </c>
      <c r="D159" s="370"/>
      <c r="E159" s="370"/>
      <c r="F159" s="169" t="s">
        <v>109</v>
      </c>
      <c r="G159" s="202">
        <v>19</v>
      </c>
      <c r="H159" s="171" t="s">
        <v>1622</v>
      </c>
      <c r="I159" s="171">
        <v>0.37</v>
      </c>
      <c r="J159" s="171">
        <v>55.05</v>
      </c>
      <c r="K159" s="172" t="s">
        <v>42</v>
      </c>
      <c r="L159" s="171">
        <v>25632.880000000001</v>
      </c>
      <c r="M159" s="171">
        <v>16599.7</v>
      </c>
      <c r="N159" s="173">
        <v>79.849999999999994</v>
      </c>
      <c r="O159" s="171">
        <v>8953.33</v>
      </c>
      <c r="P159" s="163">
        <v>1.052</v>
      </c>
      <c r="Q159" s="163">
        <v>1.0209999999999999</v>
      </c>
      <c r="R159" s="163">
        <v>1.0349999999999999</v>
      </c>
      <c r="S159" s="163">
        <v>1.0249999999999999</v>
      </c>
      <c r="T159" s="163">
        <v>1.02</v>
      </c>
      <c r="U159" s="163">
        <v>1.03</v>
      </c>
      <c r="V159" s="123">
        <f t="shared" si="4"/>
        <v>10718.343853927703</v>
      </c>
      <c r="W159" s="124">
        <v>1.2</v>
      </c>
      <c r="X159" s="125">
        <f t="shared" si="5"/>
        <v>12862.012624713243</v>
      </c>
      <c r="Y159" s="126">
        <f t="shared" si="6"/>
        <v>676.94803287964442</v>
      </c>
      <c r="BP159" s="166"/>
      <c r="BQ159" s="174" t="s">
        <v>1621</v>
      </c>
      <c r="BR159" s="312"/>
    </row>
    <row r="160" spans="1:70" s="122" customFormat="1" ht="18.75" hidden="1" x14ac:dyDescent="0.25">
      <c r="A160" s="175"/>
      <c r="B160" s="176"/>
      <c r="C160" s="177" t="s">
        <v>1623</v>
      </c>
      <c r="D160" s="178"/>
      <c r="E160" s="178"/>
      <c r="F160" s="179"/>
      <c r="G160" s="178"/>
      <c r="H160" s="178"/>
      <c r="I160" s="178"/>
      <c r="J160" s="178"/>
      <c r="K160" s="178"/>
      <c r="L160" s="178"/>
      <c r="M160" s="178"/>
      <c r="N160" s="178"/>
      <c r="O160" s="180"/>
      <c r="P160" s="163"/>
      <c r="Q160" s="163"/>
      <c r="R160" s="163"/>
      <c r="S160" s="163"/>
      <c r="T160" s="163"/>
      <c r="U160" s="163"/>
      <c r="V160" s="123"/>
      <c r="W160" s="124"/>
      <c r="X160" s="125"/>
      <c r="Y160" s="126"/>
      <c r="BP160" s="166"/>
      <c r="BQ160" s="174"/>
      <c r="BR160" s="312"/>
    </row>
    <row r="161" spans="1:70" s="122" customFormat="1" ht="18.75" hidden="1" x14ac:dyDescent="0.25">
      <c r="A161" s="181"/>
      <c r="B161" s="182"/>
      <c r="C161" s="182"/>
      <c r="D161" s="182"/>
      <c r="E161" s="183" t="s">
        <v>1624</v>
      </c>
      <c r="F161" s="184"/>
      <c r="G161" s="185"/>
      <c r="H161" s="186"/>
      <c r="I161" s="140"/>
      <c r="J161" s="140"/>
      <c r="K161" s="140"/>
      <c r="L161" s="187">
        <v>16101.71</v>
      </c>
      <c r="M161" s="188"/>
      <c r="N161" s="188"/>
      <c r="O161" s="189"/>
      <c r="P161" s="163"/>
      <c r="Q161" s="163"/>
      <c r="R161" s="163"/>
      <c r="S161" s="163"/>
      <c r="T161" s="163"/>
      <c r="U161" s="163"/>
      <c r="V161" s="123"/>
      <c r="W161" s="124"/>
      <c r="X161" s="125"/>
      <c r="Y161" s="126"/>
      <c r="BP161" s="166"/>
      <c r="BQ161" s="174"/>
      <c r="BR161" s="312"/>
    </row>
    <row r="162" spans="1:70" s="122" customFormat="1" ht="18.75" hidden="1" x14ac:dyDescent="0.25">
      <c r="A162" s="181"/>
      <c r="B162" s="182"/>
      <c r="C162" s="182"/>
      <c r="D162" s="182"/>
      <c r="E162" s="183" t="s">
        <v>1625</v>
      </c>
      <c r="F162" s="184"/>
      <c r="G162" s="185"/>
      <c r="H162" s="186"/>
      <c r="I162" s="140"/>
      <c r="J162" s="140"/>
      <c r="K162" s="140"/>
      <c r="L162" s="187">
        <v>8465.85</v>
      </c>
      <c r="M162" s="188"/>
      <c r="N162" s="188"/>
      <c r="O162" s="189"/>
      <c r="P162" s="163"/>
      <c r="Q162" s="163"/>
      <c r="R162" s="163"/>
      <c r="S162" s="163"/>
      <c r="T162" s="163"/>
      <c r="U162" s="163"/>
      <c r="V162" s="123"/>
      <c r="W162" s="124"/>
      <c r="X162" s="125"/>
      <c r="Y162" s="126"/>
      <c r="BP162" s="166"/>
      <c r="BQ162" s="174"/>
      <c r="BR162" s="312"/>
    </row>
    <row r="163" spans="1:70" s="122" customFormat="1" ht="18.75" hidden="1" x14ac:dyDescent="0.25">
      <c r="A163" s="181"/>
      <c r="B163" s="182"/>
      <c r="C163" s="182"/>
      <c r="D163" s="182"/>
      <c r="E163" s="183" t="s">
        <v>47</v>
      </c>
      <c r="F163" s="184"/>
      <c r="G163" s="185"/>
      <c r="H163" s="186"/>
      <c r="I163" s="140"/>
      <c r="J163" s="140"/>
      <c r="K163" s="140"/>
      <c r="L163" s="187">
        <v>50200.44</v>
      </c>
      <c r="M163" s="188"/>
      <c r="N163" s="188"/>
      <c r="O163" s="189"/>
      <c r="P163" s="163"/>
      <c r="Q163" s="163"/>
      <c r="R163" s="163"/>
      <c r="S163" s="163"/>
      <c r="T163" s="163"/>
      <c r="U163" s="163"/>
      <c r="V163" s="123"/>
      <c r="W163" s="124"/>
      <c r="X163" s="125"/>
      <c r="Y163" s="126"/>
      <c r="BP163" s="166"/>
      <c r="BQ163" s="174"/>
      <c r="BR163" s="312"/>
    </row>
    <row r="164" spans="1:70" s="122" customFormat="1" ht="67.5" x14ac:dyDescent="0.25">
      <c r="A164" s="242" t="s">
        <v>342</v>
      </c>
      <c r="B164" s="243" t="s">
        <v>1626</v>
      </c>
      <c r="C164" s="368" t="s">
        <v>1627</v>
      </c>
      <c r="D164" s="368"/>
      <c r="E164" s="368"/>
      <c r="F164" s="244" t="s">
        <v>437</v>
      </c>
      <c r="G164" s="245">
        <v>11</v>
      </c>
      <c r="H164" s="171">
        <v>1664.15</v>
      </c>
      <c r="I164" s="171"/>
      <c r="J164" s="171">
        <v>1664.15</v>
      </c>
      <c r="K164" s="172" t="s">
        <v>42</v>
      </c>
      <c r="L164" s="171">
        <v>156696.35999999999</v>
      </c>
      <c r="M164" s="171"/>
      <c r="N164" s="173"/>
      <c r="O164" s="171">
        <v>156696.35999999999</v>
      </c>
      <c r="P164" s="163">
        <v>1.052</v>
      </c>
      <c r="Q164" s="163">
        <v>1.0209999999999999</v>
      </c>
      <c r="R164" s="163">
        <v>1.0349999999999999</v>
      </c>
      <c r="S164" s="163">
        <v>1.0249999999999999</v>
      </c>
      <c r="T164" s="163">
        <v>1.02</v>
      </c>
      <c r="U164" s="163">
        <v>1.03</v>
      </c>
      <c r="V164" s="248">
        <f t="shared" ref="V164:V221" si="7">O164*P164*Q164*R164*S164*T164*U164</f>
        <v>187586.68195395931</v>
      </c>
      <c r="W164" s="249">
        <v>1.2</v>
      </c>
      <c r="X164" s="250">
        <f t="shared" ref="X164:X221" si="8">V164*W164</f>
        <v>225104.01834475118</v>
      </c>
      <c r="Y164" s="252">
        <f t="shared" ref="Y164:Y221" si="9">X164/G164</f>
        <v>20464.001667704651</v>
      </c>
      <c r="BP164" s="166"/>
      <c r="BQ164" s="174" t="s">
        <v>1627</v>
      </c>
      <c r="BR164" s="312"/>
    </row>
    <row r="165" spans="1:70" s="122" customFormat="1" ht="67.5" x14ac:dyDescent="0.25">
      <c r="A165" s="242" t="s">
        <v>350</v>
      </c>
      <c r="B165" s="243" t="s">
        <v>1626</v>
      </c>
      <c r="C165" s="368" t="s">
        <v>1628</v>
      </c>
      <c r="D165" s="368"/>
      <c r="E165" s="368"/>
      <c r="F165" s="244" t="s">
        <v>437</v>
      </c>
      <c r="G165" s="245">
        <v>8</v>
      </c>
      <c r="H165" s="171">
        <v>1664.15</v>
      </c>
      <c r="I165" s="171"/>
      <c r="J165" s="171">
        <v>1664.15</v>
      </c>
      <c r="K165" s="172" t="s">
        <v>42</v>
      </c>
      <c r="L165" s="171">
        <v>113960.99</v>
      </c>
      <c r="M165" s="171"/>
      <c r="N165" s="173"/>
      <c r="O165" s="171">
        <v>113960.99</v>
      </c>
      <c r="P165" s="163">
        <v>1.052</v>
      </c>
      <c r="Q165" s="163">
        <v>1.0209999999999999</v>
      </c>
      <c r="R165" s="163">
        <v>1.0349999999999999</v>
      </c>
      <c r="S165" s="163">
        <v>1.0249999999999999</v>
      </c>
      <c r="T165" s="163">
        <v>1.02</v>
      </c>
      <c r="U165" s="163">
        <v>1.03</v>
      </c>
      <c r="V165" s="248">
        <f t="shared" si="7"/>
        <v>136426.67887300218</v>
      </c>
      <c r="W165" s="249">
        <v>1.2</v>
      </c>
      <c r="X165" s="250">
        <f t="shared" si="8"/>
        <v>163712.0146476026</v>
      </c>
      <c r="Y165" s="252">
        <f t="shared" si="9"/>
        <v>20464.001830950325</v>
      </c>
      <c r="BP165" s="166"/>
      <c r="BQ165" s="174" t="s">
        <v>1628</v>
      </c>
      <c r="BR165" s="312"/>
    </row>
    <row r="166" spans="1:70" s="122" customFormat="1" ht="67.5" hidden="1" x14ac:dyDescent="0.25">
      <c r="A166" s="167" t="s">
        <v>353</v>
      </c>
      <c r="B166" s="168" t="s">
        <v>1629</v>
      </c>
      <c r="C166" s="370" t="s">
        <v>1630</v>
      </c>
      <c r="D166" s="370"/>
      <c r="E166" s="370"/>
      <c r="F166" s="169" t="s">
        <v>109</v>
      </c>
      <c r="G166" s="202">
        <v>61</v>
      </c>
      <c r="H166" s="171" t="s">
        <v>1631</v>
      </c>
      <c r="I166" s="171">
        <v>1.33</v>
      </c>
      <c r="J166" s="171">
        <v>33.54</v>
      </c>
      <c r="K166" s="172" t="s">
        <v>42</v>
      </c>
      <c r="L166" s="171">
        <v>69729.100000000006</v>
      </c>
      <c r="M166" s="171">
        <v>51286.559999999998</v>
      </c>
      <c r="N166" s="173">
        <v>929.29</v>
      </c>
      <c r="O166" s="171">
        <v>17513.25</v>
      </c>
      <c r="P166" s="163">
        <v>1.052</v>
      </c>
      <c r="Q166" s="163">
        <v>1.0209999999999999</v>
      </c>
      <c r="R166" s="163">
        <v>1.0349999999999999</v>
      </c>
      <c r="S166" s="163">
        <v>1.0249999999999999</v>
      </c>
      <c r="T166" s="163">
        <v>1.02</v>
      </c>
      <c r="U166" s="163">
        <v>1.03</v>
      </c>
      <c r="V166" s="123">
        <f t="shared" si="7"/>
        <v>20965.722865101514</v>
      </c>
      <c r="W166" s="124">
        <v>1.2</v>
      </c>
      <c r="X166" s="125">
        <f t="shared" si="8"/>
        <v>25158.867438121815</v>
      </c>
      <c r="Y166" s="126">
        <f t="shared" si="9"/>
        <v>412.44044980527565</v>
      </c>
      <c r="BP166" s="166"/>
      <c r="BQ166" s="174" t="s">
        <v>1630</v>
      </c>
      <c r="BR166" s="312"/>
    </row>
    <row r="167" spans="1:70" s="122" customFormat="1" ht="18.75" hidden="1" x14ac:dyDescent="0.25">
      <c r="A167" s="181"/>
      <c r="B167" s="182"/>
      <c r="C167" s="182"/>
      <c r="D167" s="182"/>
      <c r="E167" s="183" t="s">
        <v>1632</v>
      </c>
      <c r="F167" s="184"/>
      <c r="G167" s="185"/>
      <c r="H167" s="186"/>
      <c r="I167" s="140"/>
      <c r="J167" s="140"/>
      <c r="K167" s="140"/>
      <c r="L167" s="187">
        <v>49747.96</v>
      </c>
      <c r="M167" s="188"/>
      <c r="N167" s="188"/>
      <c r="O167" s="189"/>
      <c r="P167" s="163"/>
      <c r="Q167" s="163"/>
      <c r="R167" s="163"/>
      <c r="S167" s="163"/>
      <c r="T167" s="163"/>
      <c r="U167" s="163"/>
      <c r="V167" s="123"/>
      <c r="W167" s="124"/>
      <c r="X167" s="125"/>
      <c r="Y167" s="126"/>
      <c r="BP167" s="166"/>
      <c r="BQ167" s="174"/>
      <c r="BR167" s="312"/>
    </row>
    <row r="168" spans="1:70" s="122" customFormat="1" ht="18.75" hidden="1" x14ac:dyDescent="0.25">
      <c r="A168" s="181"/>
      <c r="B168" s="182"/>
      <c r="C168" s="182"/>
      <c r="D168" s="182"/>
      <c r="E168" s="183" t="s">
        <v>1633</v>
      </c>
      <c r="F168" s="184"/>
      <c r="G168" s="185"/>
      <c r="H168" s="186"/>
      <c r="I168" s="140"/>
      <c r="J168" s="140"/>
      <c r="K168" s="140"/>
      <c r="L168" s="187">
        <v>26156.15</v>
      </c>
      <c r="M168" s="188"/>
      <c r="N168" s="188"/>
      <c r="O168" s="189"/>
      <c r="P168" s="163"/>
      <c r="Q168" s="163"/>
      <c r="R168" s="163"/>
      <c r="S168" s="163"/>
      <c r="T168" s="163"/>
      <c r="U168" s="163"/>
      <c r="V168" s="123"/>
      <c r="W168" s="124"/>
      <c r="X168" s="125"/>
      <c r="Y168" s="126"/>
      <c r="BP168" s="166"/>
      <c r="BQ168" s="174"/>
      <c r="BR168" s="312"/>
    </row>
    <row r="169" spans="1:70" s="122" customFormat="1" ht="18.75" hidden="1" x14ac:dyDescent="0.25">
      <c r="A169" s="181"/>
      <c r="B169" s="182"/>
      <c r="C169" s="182"/>
      <c r="D169" s="182"/>
      <c r="E169" s="183" t="s">
        <v>47</v>
      </c>
      <c r="F169" s="184"/>
      <c r="G169" s="185"/>
      <c r="H169" s="186"/>
      <c r="I169" s="140"/>
      <c r="J169" s="140"/>
      <c r="K169" s="140"/>
      <c r="L169" s="187">
        <v>145633.21</v>
      </c>
      <c r="M169" s="188"/>
      <c r="N169" s="188"/>
      <c r="O169" s="189"/>
      <c r="P169" s="163"/>
      <c r="Q169" s="163"/>
      <c r="R169" s="163"/>
      <c r="S169" s="163"/>
      <c r="T169" s="163"/>
      <c r="U169" s="163"/>
      <c r="V169" s="123"/>
      <c r="W169" s="124"/>
      <c r="X169" s="125"/>
      <c r="Y169" s="126"/>
      <c r="BP169" s="166"/>
      <c r="BQ169" s="174"/>
      <c r="BR169" s="312"/>
    </row>
    <row r="170" spans="1:70" s="122" customFormat="1" ht="67.5" x14ac:dyDescent="0.25">
      <c r="A170" s="242" t="s">
        <v>355</v>
      </c>
      <c r="B170" s="243" t="s">
        <v>1626</v>
      </c>
      <c r="C170" s="368" t="s">
        <v>1634</v>
      </c>
      <c r="D170" s="368"/>
      <c r="E170" s="368"/>
      <c r="F170" s="244" t="s">
        <v>437</v>
      </c>
      <c r="G170" s="245">
        <v>61</v>
      </c>
      <c r="H170" s="171">
        <v>1587.4</v>
      </c>
      <c r="I170" s="171"/>
      <c r="J170" s="171">
        <v>1587.4</v>
      </c>
      <c r="K170" s="172" t="s">
        <v>42</v>
      </c>
      <c r="L170" s="171">
        <v>828876.78</v>
      </c>
      <c r="M170" s="171"/>
      <c r="N170" s="173"/>
      <c r="O170" s="171">
        <v>828876.78</v>
      </c>
      <c r="P170" s="163">
        <v>1.052</v>
      </c>
      <c r="Q170" s="163">
        <v>1.0209999999999999</v>
      </c>
      <c r="R170" s="163">
        <v>1.0349999999999999</v>
      </c>
      <c r="S170" s="163">
        <v>1.0249999999999999</v>
      </c>
      <c r="T170" s="163">
        <v>1.02</v>
      </c>
      <c r="U170" s="163">
        <v>1.03</v>
      </c>
      <c r="V170" s="248">
        <f t="shared" si="7"/>
        <v>992277.32481393882</v>
      </c>
      <c r="W170" s="249">
        <v>1.2</v>
      </c>
      <c r="X170" s="250">
        <f t="shared" si="8"/>
        <v>1190732.7897767266</v>
      </c>
      <c r="Y170" s="252">
        <f t="shared" si="9"/>
        <v>19520.209668470929</v>
      </c>
      <c r="BP170" s="166"/>
      <c r="BQ170" s="174" t="s">
        <v>1634</v>
      </c>
      <c r="BR170" s="312"/>
    </row>
    <row r="171" spans="1:70" s="122" customFormat="1" ht="67.5" hidden="1" x14ac:dyDescent="0.25">
      <c r="A171" s="167" t="s">
        <v>363</v>
      </c>
      <c r="B171" s="168" t="s">
        <v>1635</v>
      </c>
      <c r="C171" s="370" t="s">
        <v>1636</v>
      </c>
      <c r="D171" s="370"/>
      <c r="E171" s="370"/>
      <c r="F171" s="169" t="s">
        <v>1637</v>
      </c>
      <c r="G171" s="202">
        <v>381</v>
      </c>
      <c r="H171" s="171" t="s">
        <v>1638</v>
      </c>
      <c r="I171" s="171" t="s">
        <v>1639</v>
      </c>
      <c r="J171" s="171">
        <v>13.13</v>
      </c>
      <c r="K171" s="172" t="s">
        <v>42</v>
      </c>
      <c r="L171" s="171">
        <v>621445.09</v>
      </c>
      <c r="M171" s="171">
        <v>360113.03</v>
      </c>
      <c r="N171" s="173" t="s">
        <v>1640</v>
      </c>
      <c r="O171" s="171">
        <v>42821.66</v>
      </c>
      <c r="P171" s="163">
        <v>1.052</v>
      </c>
      <c r="Q171" s="163">
        <v>1.0209999999999999</v>
      </c>
      <c r="R171" s="163">
        <v>1.0349999999999999</v>
      </c>
      <c r="S171" s="163">
        <v>1.0249999999999999</v>
      </c>
      <c r="T171" s="163">
        <v>1.02</v>
      </c>
      <c r="U171" s="163">
        <v>1.03</v>
      </c>
      <c r="V171" s="123">
        <f t="shared" si="7"/>
        <v>51263.303851860896</v>
      </c>
      <c r="W171" s="124">
        <v>1.2</v>
      </c>
      <c r="X171" s="125">
        <f t="shared" si="8"/>
        <v>61515.96462223307</v>
      </c>
      <c r="Y171" s="126">
        <f t="shared" si="9"/>
        <v>161.45922473027053</v>
      </c>
      <c r="BP171" s="166"/>
      <c r="BQ171" s="174" t="s">
        <v>1636</v>
      </c>
      <c r="BR171" s="312"/>
    </row>
    <row r="172" spans="1:70" s="122" customFormat="1" ht="18.75" hidden="1" x14ac:dyDescent="0.25">
      <c r="A172" s="175"/>
      <c r="B172" s="176"/>
      <c r="C172" s="177" t="s">
        <v>1641</v>
      </c>
      <c r="D172" s="178"/>
      <c r="E172" s="178"/>
      <c r="F172" s="179"/>
      <c r="G172" s="178"/>
      <c r="H172" s="178"/>
      <c r="I172" s="178"/>
      <c r="J172" s="178"/>
      <c r="K172" s="178"/>
      <c r="L172" s="178"/>
      <c r="M172" s="178"/>
      <c r="N172" s="178"/>
      <c r="O172" s="180"/>
      <c r="P172" s="163"/>
      <c r="Q172" s="163"/>
      <c r="R172" s="163"/>
      <c r="S172" s="163"/>
      <c r="T172" s="163"/>
      <c r="U172" s="163"/>
      <c r="V172" s="123"/>
      <c r="W172" s="124"/>
      <c r="X172" s="125"/>
      <c r="Y172" s="126"/>
      <c r="BP172" s="166"/>
      <c r="BQ172" s="174"/>
      <c r="BR172" s="312"/>
    </row>
    <row r="173" spans="1:70" s="122" customFormat="1" ht="18.75" hidden="1" x14ac:dyDescent="0.25">
      <c r="A173" s="181"/>
      <c r="B173" s="182"/>
      <c r="C173" s="182"/>
      <c r="D173" s="182"/>
      <c r="E173" s="183" t="s">
        <v>1642</v>
      </c>
      <c r="F173" s="184"/>
      <c r="G173" s="185"/>
      <c r="H173" s="186"/>
      <c r="I173" s="140"/>
      <c r="J173" s="140"/>
      <c r="K173" s="140"/>
      <c r="L173" s="187">
        <v>387536.11</v>
      </c>
      <c r="M173" s="188"/>
      <c r="N173" s="188"/>
      <c r="O173" s="189"/>
      <c r="P173" s="163"/>
      <c r="Q173" s="163"/>
      <c r="R173" s="163"/>
      <c r="S173" s="163"/>
      <c r="T173" s="163"/>
      <c r="U173" s="163"/>
      <c r="V173" s="123"/>
      <c r="W173" s="124"/>
      <c r="X173" s="125"/>
      <c r="Y173" s="126"/>
      <c r="BP173" s="166"/>
      <c r="BQ173" s="174"/>
      <c r="BR173" s="312"/>
    </row>
    <row r="174" spans="1:70" s="122" customFormat="1" ht="18.75" hidden="1" x14ac:dyDescent="0.25">
      <c r="A174" s="181"/>
      <c r="B174" s="182"/>
      <c r="C174" s="182"/>
      <c r="D174" s="182"/>
      <c r="E174" s="183" t="s">
        <v>1643</v>
      </c>
      <c r="F174" s="184"/>
      <c r="G174" s="185"/>
      <c r="H174" s="186"/>
      <c r="I174" s="140"/>
      <c r="J174" s="140"/>
      <c r="K174" s="140"/>
      <c r="L174" s="187">
        <v>198074.01</v>
      </c>
      <c r="M174" s="188"/>
      <c r="N174" s="188"/>
      <c r="O174" s="189"/>
      <c r="P174" s="163"/>
      <c r="Q174" s="163"/>
      <c r="R174" s="163"/>
      <c r="S174" s="163"/>
      <c r="T174" s="163"/>
      <c r="U174" s="163"/>
      <c r="V174" s="123"/>
      <c r="W174" s="124"/>
      <c r="X174" s="125"/>
      <c r="Y174" s="126"/>
      <c r="BP174" s="166"/>
      <c r="BQ174" s="174"/>
      <c r="BR174" s="312"/>
    </row>
    <row r="175" spans="1:70" s="122" customFormat="1" ht="18.75" hidden="1" x14ac:dyDescent="0.25">
      <c r="A175" s="181"/>
      <c r="B175" s="182"/>
      <c r="C175" s="182"/>
      <c r="D175" s="182"/>
      <c r="E175" s="183" t="s">
        <v>47</v>
      </c>
      <c r="F175" s="184"/>
      <c r="G175" s="185"/>
      <c r="H175" s="186"/>
      <c r="I175" s="140"/>
      <c r="J175" s="140"/>
      <c r="K175" s="140"/>
      <c r="L175" s="187">
        <v>1207055.21</v>
      </c>
      <c r="M175" s="188"/>
      <c r="N175" s="188"/>
      <c r="O175" s="189"/>
      <c r="P175" s="163"/>
      <c r="Q175" s="163"/>
      <c r="R175" s="163"/>
      <c r="S175" s="163"/>
      <c r="T175" s="163"/>
      <c r="U175" s="163"/>
      <c r="V175" s="123"/>
      <c r="W175" s="124"/>
      <c r="X175" s="125"/>
      <c r="Y175" s="126"/>
      <c r="BP175" s="166"/>
      <c r="BQ175" s="174"/>
      <c r="BR175" s="312"/>
    </row>
    <row r="176" spans="1:70" s="122" customFormat="1" ht="67.5" x14ac:dyDescent="0.25">
      <c r="A176" s="242" t="s">
        <v>1410</v>
      </c>
      <c r="B176" s="243" t="s">
        <v>1644</v>
      </c>
      <c r="C176" s="368" t="s">
        <v>1645</v>
      </c>
      <c r="D176" s="368"/>
      <c r="E176" s="368"/>
      <c r="F176" s="244" t="s">
        <v>437</v>
      </c>
      <c r="G176" s="245">
        <v>13</v>
      </c>
      <c r="H176" s="171">
        <v>4652.76</v>
      </c>
      <c r="I176" s="171"/>
      <c r="J176" s="171">
        <v>4652.76</v>
      </c>
      <c r="K176" s="172" t="s">
        <v>42</v>
      </c>
      <c r="L176" s="171">
        <v>517759.13</v>
      </c>
      <c r="M176" s="171"/>
      <c r="N176" s="173"/>
      <c r="O176" s="171">
        <v>517759.13</v>
      </c>
      <c r="P176" s="163">
        <v>1.052</v>
      </c>
      <c r="Q176" s="163">
        <v>1.0209999999999999</v>
      </c>
      <c r="R176" s="163">
        <v>1.0349999999999999</v>
      </c>
      <c r="S176" s="163">
        <v>1.0249999999999999</v>
      </c>
      <c r="T176" s="163">
        <v>1.02</v>
      </c>
      <c r="U176" s="163">
        <v>1.03</v>
      </c>
      <c r="V176" s="248">
        <f t="shared" si="7"/>
        <v>619827.52661305387</v>
      </c>
      <c r="W176" s="249">
        <v>1.2</v>
      </c>
      <c r="X176" s="250">
        <f t="shared" si="8"/>
        <v>743793.03193566459</v>
      </c>
      <c r="Y176" s="252">
        <f t="shared" si="9"/>
        <v>57214.848610435736</v>
      </c>
      <c r="BP176" s="166"/>
      <c r="BQ176" s="174" t="s">
        <v>1645</v>
      </c>
      <c r="BR176" s="312"/>
    </row>
    <row r="177" spans="1:70" s="122" customFormat="1" ht="67.5" x14ac:dyDescent="0.25">
      <c r="A177" s="242" t="s">
        <v>371</v>
      </c>
      <c r="B177" s="243" t="s">
        <v>1644</v>
      </c>
      <c r="C177" s="368" t="s">
        <v>1646</v>
      </c>
      <c r="D177" s="368"/>
      <c r="E177" s="368"/>
      <c r="F177" s="244" t="s">
        <v>437</v>
      </c>
      <c r="G177" s="245">
        <v>21</v>
      </c>
      <c r="H177" s="171">
        <v>3539.81</v>
      </c>
      <c r="I177" s="171"/>
      <c r="J177" s="171">
        <v>3539.81</v>
      </c>
      <c r="K177" s="172" t="s">
        <v>42</v>
      </c>
      <c r="L177" s="171">
        <v>636316.25</v>
      </c>
      <c r="M177" s="171"/>
      <c r="N177" s="173"/>
      <c r="O177" s="171">
        <v>636316.25</v>
      </c>
      <c r="P177" s="163">
        <v>1.052</v>
      </c>
      <c r="Q177" s="163">
        <v>1.0209999999999999</v>
      </c>
      <c r="R177" s="163">
        <v>1.0349999999999999</v>
      </c>
      <c r="S177" s="163">
        <v>1.0249999999999999</v>
      </c>
      <c r="T177" s="163">
        <v>1.02</v>
      </c>
      <c r="U177" s="163">
        <v>1.03</v>
      </c>
      <c r="V177" s="248">
        <f t="shared" si="7"/>
        <v>761756.39313437836</v>
      </c>
      <c r="W177" s="249">
        <v>1.2</v>
      </c>
      <c r="X177" s="250">
        <f t="shared" si="8"/>
        <v>914107.67176125397</v>
      </c>
      <c r="Y177" s="252">
        <f t="shared" si="9"/>
        <v>43528.936750535904</v>
      </c>
      <c r="BP177" s="166"/>
      <c r="BQ177" s="174" t="s">
        <v>1646</v>
      </c>
      <c r="BR177" s="312"/>
    </row>
    <row r="178" spans="1:70" s="122" customFormat="1" ht="67.5" x14ac:dyDescent="0.25">
      <c r="A178" s="242" t="s">
        <v>381</v>
      </c>
      <c r="B178" s="243" t="s">
        <v>1644</v>
      </c>
      <c r="C178" s="368" t="s">
        <v>1647</v>
      </c>
      <c r="D178" s="368"/>
      <c r="E178" s="368"/>
      <c r="F178" s="244" t="s">
        <v>437</v>
      </c>
      <c r="G178" s="245">
        <v>345</v>
      </c>
      <c r="H178" s="171">
        <v>2561.42</v>
      </c>
      <c r="I178" s="171"/>
      <c r="J178" s="171">
        <v>2561.42</v>
      </c>
      <c r="K178" s="172" t="s">
        <v>42</v>
      </c>
      <c r="L178" s="171">
        <v>7564385.54</v>
      </c>
      <c r="M178" s="171"/>
      <c r="N178" s="173"/>
      <c r="O178" s="171">
        <v>7564385.54</v>
      </c>
      <c r="P178" s="163">
        <v>1.052</v>
      </c>
      <c r="Q178" s="163">
        <v>1.0209999999999999</v>
      </c>
      <c r="R178" s="163">
        <v>1.0349999999999999</v>
      </c>
      <c r="S178" s="163">
        <v>1.0249999999999999</v>
      </c>
      <c r="T178" s="163">
        <v>1.02</v>
      </c>
      <c r="U178" s="163">
        <v>1.03</v>
      </c>
      <c r="V178" s="248">
        <f t="shared" si="7"/>
        <v>9055589.9605396632</v>
      </c>
      <c r="W178" s="249">
        <v>1.2</v>
      </c>
      <c r="X178" s="250">
        <f t="shared" si="8"/>
        <v>10866707.952647595</v>
      </c>
      <c r="Y178" s="252">
        <f t="shared" si="9"/>
        <v>31497.704210572738</v>
      </c>
      <c r="BP178" s="166"/>
      <c r="BQ178" s="174" t="s">
        <v>1647</v>
      </c>
      <c r="BR178" s="312"/>
    </row>
    <row r="179" spans="1:70" s="122" customFormat="1" ht="68.25" x14ac:dyDescent="0.25">
      <c r="A179" s="242" t="s">
        <v>384</v>
      </c>
      <c r="B179" s="243" t="s">
        <v>1644</v>
      </c>
      <c r="C179" s="368" t="s">
        <v>1648</v>
      </c>
      <c r="D179" s="368"/>
      <c r="E179" s="368"/>
      <c r="F179" s="244" t="s">
        <v>437</v>
      </c>
      <c r="G179" s="245">
        <v>1</v>
      </c>
      <c r="H179" s="171">
        <v>7444.75</v>
      </c>
      <c r="I179" s="171"/>
      <c r="J179" s="171">
        <v>7444.75</v>
      </c>
      <c r="K179" s="172" t="s">
        <v>42</v>
      </c>
      <c r="L179" s="171">
        <v>63727.06</v>
      </c>
      <c r="M179" s="171"/>
      <c r="N179" s="173"/>
      <c r="O179" s="171">
        <v>63727.06</v>
      </c>
      <c r="P179" s="163">
        <v>1.052</v>
      </c>
      <c r="Q179" s="163">
        <v>1.0209999999999999</v>
      </c>
      <c r="R179" s="163">
        <v>1.0349999999999999</v>
      </c>
      <c r="S179" s="163">
        <v>1.0249999999999999</v>
      </c>
      <c r="T179" s="163">
        <v>1.02</v>
      </c>
      <c r="U179" s="163">
        <v>1.03</v>
      </c>
      <c r="V179" s="248">
        <f t="shared" si="7"/>
        <v>76289.887883042611</v>
      </c>
      <c r="W179" s="249">
        <v>1.2</v>
      </c>
      <c r="X179" s="250">
        <f t="shared" si="8"/>
        <v>91547.865459651133</v>
      </c>
      <c r="Y179" s="252">
        <f t="shared" si="9"/>
        <v>91547.865459651133</v>
      </c>
      <c r="BP179" s="166"/>
      <c r="BQ179" s="174" t="s">
        <v>1648</v>
      </c>
      <c r="BR179" s="312"/>
    </row>
    <row r="180" spans="1:70" s="122" customFormat="1" ht="68.25" x14ac:dyDescent="0.25">
      <c r="A180" s="242" t="s">
        <v>386</v>
      </c>
      <c r="B180" s="243" t="s">
        <v>1644</v>
      </c>
      <c r="C180" s="368" t="s">
        <v>1649</v>
      </c>
      <c r="D180" s="368"/>
      <c r="E180" s="368"/>
      <c r="F180" s="244" t="s">
        <v>437</v>
      </c>
      <c r="G180" s="245">
        <v>1</v>
      </c>
      <c r="H180" s="171">
        <v>5581.6</v>
      </c>
      <c r="I180" s="171"/>
      <c r="J180" s="171">
        <v>5581.6</v>
      </c>
      <c r="K180" s="172" t="s">
        <v>42</v>
      </c>
      <c r="L180" s="171">
        <v>47778.5</v>
      </c>
      <c r="M180" s="171"/>
      <c r="N180" s="173"/>
      <c r="O180" s="171">
        <v>47778.5</v>
      </c>
      <c r="P180" s="163">
        <v>1.052</v>
      </c>
      <c r="Q180" s="163">
        <v>1.0209999999999999</v>
      </c>
      <c r="R180" s="163">
        <v>1.0349999999999999</v>
      </c>
      <c r="S180" s="163">
        <v>1.0249999999999999</v>
      </c>
      <c r="T180" s="163">
        <v>1.02</v>
      </c>
      <c r="U180" s="163">
        <v>1.03</v>
      </c>
      <c r="V180" s="248">
        <f t="shared" si="7"/>
        <v>57197.310031561974</v>
      </c>
      <c r="W180" s="249">
        <v>1.2</v>
      </c>
      <c r="X180" s="250">
        <f t="shared" si="8"/>
        <v>68636.772037874369</v>
      </c>
      <c r="Y180" s="252">
        <f t="shared" si="9"/>
        <v>68636.772037874369</v>
      </c>
      <c r="BP180" s="166"/>
      <c r="BQ180" s="174" t="s">
        <v>1649</v>
      </c>
      <c r="BR180" s="312"/>
    </row>
    <row r="181" spans="1:70" s="122" customFormat="1" ht="67.5" hidden="1" x14ac:dyDescent="0.25">
      <c r="A181" s="167" t="s">
        <v>388</v>
      </c>
      <c r="B181" s="168" t="s">
        <v>1650</v>
      </c>
      <c r="C181" s="370" t="s">
        <v>1651</v>
      </c>
      <c r="D181" s="370"/>
      <c r="E181" s="370"/>
      <c r="F181" s="169" t="s">
        <v>665</v>
      </c>
      <c r="G181" s="202">
        <v>1</v>
      </c>
      <c r="H181" s="171" t="s">
        <v>1652</v>
      </c>
      <c r="I181" s="171">
        <v>0.81</v>
      </c>
      <c r="J181" s="171">
        <v>51.31</v>
      </c>
      <c r="K181" s="172" t="s">
        <v>42</v>
      </c>
      <c r="L181" s="171">
        <v>1775.74</v>
      </c>
      <c r="M181" s="171">
        <v>1327.34</v>
      </c>
      <c r="N181" s="173">
        <v>9.19</v>
      </c>
      <c r="O181" s="171">
        <v>439.21</v>
      </c>
      <c r="P181" s="163">
        <v>1.052</v>
      </c>
      <c r="Q181" s="163">
        <v>1.0209999999999999</v>
      </c>
      <c r="R181" s="163">
        <v>1.0349999999999999</v>
      </c>
      <c r="S181" s="163">
        <v>1.0249999999999999</v>
      </c>
      <c r="T181" s="163">
        <v>1.02</v>
      </c>
      <c r="U181" s="163">
        <v>1.03</v>
      </c>
      <c r="V181" s="123">
        <f t="shared" si="7"/>
        <v>525.79362137702799</v>
      </c>
      <c r="W181" s="124">
        <v>1.2</v>
      </c>
      <c r="X181" s="125">
        <f t="shared" si="8"/>
        <v>630.95234565243356</v>
      </c>
      <c r="Y181" s="126">
        <f t="shared" si="9"/>
        <v>630.95234565243356</v>
      </c>
      <c r="BP181" s="166"/>
      <c r="BQ181" s="174" t="s">
        <v>1651</v>
      </c>
      <c r="BR181" s="312"/>
    </row>
    <row r="182" spans="1:70" s="122" customFormat="1" ht="18.75" hidden="1" x14ac:dyDescent="0.25">
      <c r="A182" s="181"/>
      <c r="B182" s="182"/>
      <c r="C182" s="182"/>
      <c r="D182" s="182"/>
      <c r="E182" s="183" t="s">
        <v>1653</v>
      </c>
      <c r="F182" s="184"/>
      <c r="G182" s="185"/>
      <c r="H182" s="186"/>
      <c r="I182" s="140"/>
      <c r="J182" s="140"/>
      <c r="K182" s="140"/>
      <c r="L182" s="187">
        <v>1287.52</v>
      </c>
      <c r="M182" s="188"/>
      <c r="N182" s="188"/>
      <c r="O182" s="189"/>
      <c r="P182" s="163"/>
      <c r="Q182" s="163"/>
      <c r="R182" s="163"/>
      <c r="S182" s="163"/>
      <c r="T182" s="163"/>
      <c r="U182" s="163"/>
      <c r="V182" s="123"/>
      <c r="W182" s="124"/>
      <c r="X182" s="125"/>
      <c r="Y182" s="126"/>
      <c r="BP182" s="166"/>
      <c r="BQ182" s="174"/>
      <c r="BR182" s="312"/>
    </row>
    <row r="183" spans="1:70" s="122" customFormat="1" ht="18.75" hidden="1" x14ac:dyDescent="0.25">
      <c r="A183" s="181"/>
      <c r="B183" s="182"/>
      <c r="C183" s="182"/>
      <c r="D183" s="182"/>
      <c r="E183" s="183" t="s">
        <v>1654</v>
      </c>
      <c r="F183" s="184"/>
      <c r="G183" s="185"/>
      <c r="H183" s="186"/>
      <c r="I183" s="140"/>
      <c r="J183" s="140"/>
      <c r="K183" s="140"/>
      <c r="L183" s="187">
        <v>676.94</v>
      </c>
      <c r="M183" s="188"/>
      <c r="N183" s="188"/>
      <c r="O183" s="189"/>
      <c r="P183" s="163"/>
      <c r="Q183" s="163"/>
      <c r="R183" s="163"/>
      <c r="S183" s="163"/>
      <c r="T183" s="163"/>
      <c r="U183" s="163"/>
      <c r="V183" s="123"/>
      <c r="W183" s="124"/>
      <c r="X183" s="125"/>
      <c r="Y183" s="126"/>
      <c r="BP183" s="166"/>
      <c r="BQ183" s="174"/>
      <c r="BR183" s="312"/>
    </row>
    <row r="184" spans="1:70" s="122" customFormat="1" ht="18.75" hidden="1" x14ac:dyDescent="0.25">
      <c r="A184" s="181"/>
      <c r="B184" s="182"/>
      <c r="C184" s="182"/>
      <c r="D184" s="182"/>
      <c r="E184" s="183" t="s">
        <v>47</v>
      </c>
      <c r="F184" s="184"/>
      <c r="G184" s="185"/>
      <c r="H184" s="186"/>
      <c r="I184" s="140"/>
      <c r="J184" s="140"/>
      <c r="K184" s="140"/>
      <c r="L184" s="187">
        <v>3740.2</v>
      </c>
      <c r="M184" s="188"/>
      <c r="N184" s="188"/>
      <c r="O184" s="189"/>
      <c r="P184" s="163"/>
      <c r="Q184" s="163"/>
      <c r="R184" s="163"/>
      <c r="S184" s="163"/>
      <c r="T184" s="163"/>
      <c r="U184" s="163"/>
      <c r="V184" s="123"/>
      <c r="W184" s="124"/>
      <c r="X184" s="125"/>
      <c r="Y184" s="126"/>
      <c r="BP184" s="166"/>
      <c r="BQ184" s="174"/>
      <c r="BR184" s="312"/>
    </row>
    <row r="185" spans="1:70" s="122" customFormat="1" ht="67.5" x14ac:dyDescent="0.25">
      <c r="A185" s="242" t="s">
        <v>391</v>
      </c>
      <c r="B185" s="243" t="s">
        <v>1655</v>
      </c>
      <c r="C185" s="368" t="s">
        <v>1656</v>
      </c>
      <c r="D185" s="368"/>
      <c r="E185" s="368"/>
      <c r="F185" s="244" t="s">
        <v>437</v>
      </c>
      <c r="G185" s="245">
        <v>1</v>
      </c>
      <c r="H185" s="171">
        <v>2257.86</v>
      </c>
      <c r="I185" s="171"/>
      <c r="J185" s="171">
        <v>2257.86</v>
      </c>
      <c r="K185" s="172" t="s">
        <v>42</v>
      </c>
      <c r="L185" s="171">
        <v>19327.28</v>
      </c>
      <c r="M185" s="171"/>
      <c r="N185" s="173"/>
      <c r="O185" s="171">
        <v>19327.28</v>
      </c>
      <c r="P185" s="163">
        <v>1.052</v>
      </c>
      <c r="Q185" s="163">
        <v>1.0209999999999999</v>
      </c>
      <c r="R185" s="163">
        <v>1.0349999999999999</v>
      </c>
      <c r="S185" s="163">
        <v>1.0249999999999999</v>
      </c>
      <c r="T185" s="163">
        <v>1.02</v>
      </c>
      <c r="U185" s="163">
        <v>1.03</v>
      </c>
      <c r="V185" s="248">
        <f t="shared" si="7"/>
        <v>23137.361495794277</v>
      </c>
      <c r="W185" s="249">
        <v>1.2</v>
      </c>
      <c r="X185" s="250">
        <f t="shared" si="8"/>
        <v>27764.833794953131</v>
      </c>
      <c r="Y185" s="252">
        <f t="shared" si="9"/>
        <v>27764.833794953131</v>
      </c>
      <c r="BP185" s="166"/>
      <c r="BQ185" s="174" t="s">
        <v>1656</v>
      </c>
      <c r="BR185" s="312"/>
    </row>
    <row r="186" spans="1:70" s="122" customFormat="1" ht="67.5" hidden="1" x14ac:dyDescent="0.25">
      <c r="A186" s="167" t="s">
        <v>393</v>
      </c>
      <c r="B186" s="168" t="s">
        <v>132</v>
      </c>
      <c r="C186" s="370" t="s">
        <v>133</v>
      </c>
      <c r="D186" s="370"/>
      <c r="E186" s="370"/>
      <c r="F186" s="169" t="s">
        <v>109</v>
      </c>
      <c r="G186" s="202">
        <v>36</v>
      </c>
      <c r="H186" s="171" t="s">
        <v>134</v>
      </c>
      <c r="I186" s="171" t="s">
        <v>135</v>
      </c>
      <c r="J186" s="171">
        <v>4.09</v>
      </c>
      <c r="K186" s="172" t="s">
        <v>42</v>
      </c>
      <c r="L186" s="171">
        <v>65224.05</v>
      </c>
      <c r="M186" s="171">
        <v>41562.980000000003</v>
      </c>
      <c r="N186" s="173" t="s">
        <v>1657</v>
      </c>
      <c r="O186" s="171">
        <v>1260.3699999999999</v>
      </c>
      <c r="P186" s="163">
        <v>1.052</v>
      </c>
      <c r="Q186" s="163">
        <v>1.0209999999999999</v>
      </c>
      <c r="R186" s="163">
        <v>1.0349999999999999</v>
      </c>
      <c r="S186" s="163">
        <v>1.0249999999999999</v>
      </c>
      <c r="T186" s="163">
        <v>1.02</v>
      </c>
      <c r="U186" s="163">
        <v>1.03</v>
      </c>
      <c r="V186" s="123">
        <f t="shared" si="7"/>
        <v>1508.8329195031188</v>
      </c>
      <c r="W186" s="124">
        <v>1.2</v>
      </c>
      <c r="X186" s="125">
        <f t="shared" si="8"/>
        <v>1810.5995034037426</v>
      </c>
      <c r="Y186" s="126">
        <f t="shared" si="9"/>
        <v>50.294430650103962</v>
      </c>
      <c r="BP186" s="166"/>
      <c r="BQ186" s="174" t="s">
        <v>133</v>
      </c>
      <c r="BR186" s="312"/>
    </row>
    <row r="187" spans="1:70" s="122" customFormat="1" ht="18.75" hidden="1" x14ac:dyDescent="0.25">
      <c r="A187" s="175"/>
      <c r="B187" s="176"/>
      <c r="C187" s="177" t="s">
        <v>1658</v>
      </c>
      <c r="D187" s="178"/>
      <c r="E187" s="178"/>
      <c r="F187" s="179"/>
      <c r="G187" s="178"/>
      <c r="H187" s="178"/>
      <c r="I187" s="178"/>
      <c r="J187" s="178"/>
      <c r="K187" s="178"/>
      <c r="L187" s="178"/>
      <c r="M187" s="178"/>
      <c r="N187" s="178"/>
      <c r="O187" s="180"/>
      <c r="P187" s="163"/>
      <c r="Q187" s="163"/>
      <c r="R187" s="163"/>
      <c r="S187" s="163"/>
      <c r="T187" s="163"/>
      <c r="U187" s="163"/>
      <c r="V187" s="123"/>
      <c r="W187" s="124"/>
      <c r="X187" s="125"/>
      <c r="Y187" s="126"/>
      <c r="BP187" s="166"/>
      <c r="BQ187" s="174"/>
      <c r="BR187" s="312"/>
    </row>
    <row r="188" spans="1:70" s="122" customFormat="1" ht="18.75" hidden="1" x14ac:dyDescent="0.25">
      <c r="A188" s="181"/>
      <c r="B188" s="182"/>
      <c r="C188" s="182"/>
      <c r="D188" s="182"/>
      <c r="E188" s="183" t="s">
        <v>1659</v>
      </c>
      <c r="F188" s="184"/>
      <c r="G188" s="185"/>
      <c r="H188" s="186"/>
      <c r="I188" s="140"/>
      <c r="J188" s="140"/>
      <c r="K188" s="140"/>
      <c r="L188" s="187">
        <v>45500.36</v>
      </c>
      <c r="M188" s="188"/>
      <c r="N188" s="188"/>
      <c r="O188" s="189"/>
      <c r="P188" s="163"/>
      <c r="Q188" s="163"/>
      <c r="R188" s="163"/>
      <c r="S188" s="163"/>
      <c r="T188" s="163"/>
      <c r="U188" s="163"/>
      <c r="V188" s="123"/>
      <c r="W188" s="124"/>
      <c r="X188" s="125"/>
      <c r="Y188" s="126"/>
      <c r="BP188" s="166"/>
      <c r="BQ188" s="174"/>
      <c r="BR188" s="312"/>
    </row>
    <row r="189" spans="1:70" s="122" customFormat="1" ht="18.75" hidden="1" x14ac:dyDescent="0.25">
      <c r="A189" s="181"/>
      <c r="B189" s="182"/>
      <c r="C189" s="182"/>
      <c r="D189" s="182"/>
      <c r="E189" s="183" t="s">
        <v>1660</v>
      </c>
      <c r="F189" s="184"/>
      <c r="G189" s="185"/>
      <c r="H189" s="186"/>
      <c r="I189" s="140"/>
      <c r="J189" s="140"/>
      <c r="K189" s="140"/>
      <c r="L189" s="187">
        <v>23922.87</v>
      </c>
      <c r="M189" s="188"/>
      <c r="N189" s="188"/>
      <c r="O189" s="189"/>
      <c r="P189" s="163"/>
      <c r="Q189" s="163"/>
      <c r="R189" s="163"/>
      <c r="S189" s="163"/>
      <c r="T189" s="163"/>
      <c r="U189" s="163"/>
      <c r="V189" s="123"/>
      <c r="W189" s="124"/>
      <c r="X189" s="125"/>
      <c r="Y189" s="126"/>
      <c r="BP189" s="166"/>
      <c r="BQ189" s="174"/>
      <c r="BR189" s="312"/>
    </row>
    <row r="190" spans="1:70" s="122" customFormat="1" ht="18.75" hidden="1" x14ac:dyDescent="0.25">
      <c r="A190" s="181"/>
      <c r="B190" s="182"/>
      <c r="C190" s="182"/>
      <c r="D190" s="182"/>
      <c r="E190" s="183" t="s">
        <v>47</v>
      </c>
      <c r="F190" s="184"/>
      <c r="G190" s="185"/>
      <c r="H190" s="186"/>
      <c r="I190" s="140"/>
      <c r="J190" s="140"/>
      <c r="K190" s="140"/>
      <c r="L190" s="187">
        <v>134647.28</v>
      </c>
      <c r="M190" s="188"/>
      <c r="N190" s="188"/>
      <c r="O190" s="189"/>
      <c r="P190" s="163"/>
      <c r="Q190" s="163"/>
      <c r="R190" s="163"/>
      <c r="S190" s="163"/>
      <c r="T190" s="163"/>
      <c r="U190" s="163"/>
      <c r="V190" s="123"/>
      <c r="W190" s="124"/>
      <c r="X190" s="125"/>
      <c r="Y190" s="126"/>
      <c r="BP190" s="166"/>
      <c r="BQ190" s="174"/>
      <c r="BR190" s="312"/>
    </row>
    <row r="191" spans="1:70" s="122" customFormat="1" ht="67.5" x14ac:dyDescent="0.25">
      <c r="A191" s="242" t="s">
        <v>395</v>
      </c>
      <c r="B191" s="243" t="s">
        <v>1661</v>
      </c>
      <c r="C191" s="368" t="s">
        <v>1662</v>
      </c>
      <c r="D191" s="368"/>
      <c r="E191" s="368"/>
      <c r="F191" s="244" t="s">
        <v>437</v>
      </c>
      <c r="G191" s="245">
        <v>4</v>
      </c>
      <c r="H191" s="171">
        <v>4311.05</v>
      </c>
      <c r="I191" s="171"/>
      <c r="J191" s="171">
        <v>4311.05</v>
      </c>
      <c r="K191" s="172" t="s">
        <v>42</v>
      </c>
      <c r="L191" s="171">
        <v>147610.35</v>
      </c>
      <c r="M191" s="171"/>
      <c r="N191" s="173"/>
      <c r="O191" s="171">
        <v>147610.35</v>
      </c>
      <c r="P191" s="163">
        <v>1.052</v>
      </c>
      <c r="Q191" s="163">
        <v>1.0209999999999999</v>
      </c>
      <c r="R191" s="163">
        <v>1.0349999999999999</v>
      </c>
      <c r="S191" s="163">
        <v>1.0249999999999999</v>
      </c>
      <c r="T191" s="163">
        <v>1.02</v>
      </c>
      <c r="U191" s="163">
        <v>1.03</v>
      </c>
      <c r="V191" s="248">
        <f t="shared" si="7"/>
        <v>176709.50224091118</v>
      </c>
      <c r="W191" s="249">
        <v>1.2</v>
      </c>
      <c r="X191" s="250">
        <f t="shared" si="8"/>
        <v>212051.4026890934</v>
      </c>
      <c r="Y191" s="252">
        <f t="shared" si="9"/>
        <v>53012.850672273351</v>
      </c>
      <c r="BP191" s="166"/>
      <c r="BQ191" s="174" t="s">
        <v>1662</v>
      </c>
      <c r="BR191" s="312"/>
    </row>
    <row r="192" spans="1:70" s="122" customFormat="1" ht="67.5" x14ac:dyDescent="0.25">
      <c r="A192" s="242" t="s">
        <v>397</v>
      </c>
      <c r="B192" s="243" t="s">
        <v>1661</v>
      </c>
      <c r="C192" s="368" t="s">
        <v>1663</v>
      </c>
      <c r="D192" s="368"/>
      <c r="E192" s="368"/>
      <c r="F192" s="244" t="s">
        <v>437</v>
      </c>
      <c r="G192" s="245">
        <v>18</v>
      </c>
      <c r="H192" s="171">
        <v>2269.2600000000002</v>
      </c>
      <c r="I192" s="171"/>
      <c r="J192" s="171">
        <v>2269.2600000000002</v>
      </c>
      <c r="K192" s="172" t="s">
        <v>42</v>
      </c>
      <c r="L192" s="171">
        <v>349647.58</v>
      </c>
      <c r="M192" s="171"/>
      <c r="N192" s="173"/>
      <c r="O192" s="171">
        <v>349647.58</v>
      </c>
      <c r="P192" s="163">
        <v>1.052</v>
      </c>
      <c r="Q192" s="163">
        <v>1.0209999999999999</v>
      </c>
      <c r="R192" s="163">
        <v>1.0349999999999999</v>
      </c>
      <c r="S192" s="163">
        <v>1.0249999999999999</v>
      </c>
      <c r="T192" s="163">
        <v>1.02</v>
      </c>
      <c r="U192" s="163">
        <v>1.03</v>
      </c>
      <c r="V192" s="248">
        <f t="shared" si="7"/>
        <v>418575.32226933388</v>
      </c>
      <c r="W192" s="249">
        <v>1.2</v>
      </c>
      <c r="X192" s="250">
        <f t="shared" si="8"/>
        <v>502290.38672320062</v>
      </c>
      <c r="Y192" s="252">
        <f t="shared" si="9"/>
        <v>27905.021484622255</v>
      </c>
      <c r="BP192" s="166"/>
      <c r="BQ192" s="174" t="s">
        <v>1663</v>
      </c>
      <c r="BR192" s="312"/>
    </row>
    <row r="193" spans="1:70" s="122" customFormat="1" ht="67.5" x14ac:dyDescent="0.25">
      <c r="A193" s="242" t="s">
        <v>399</v>
      </c>
      <c r="B193" s="243" t="s">
        <v>1661</v>
      </c>
      <c r="C193" s="368" t="s">
        <v>1664</v>
      </c>
      <c r="D193" s="368"/>
      <c r="E193" s="368"/>
      <c r="F193" s="244" t="s">
        <v>437</v>
      </c>
      <c r="G193" s="245">
        <v>14</v>
      </c>
      <c r="H193" s="171">
        <v>3176.97</v>
      </c>
      <c r="I193" s="171"/>
      <c r="J193" s="171">
        <v>3176.97</v>
      </c>
      <c r="K193" s="172" t="s">
        <v>42</v>
      </c>
      <c r="L193" s="171">
        <v>380728.08</v>
      </c>
      <c r="M193" s="171"/>
      <c r="N193" s="173"/>
      <c r="O193" s="171">
        <v>380728.08</v>
      </c>
      <c r="P193" s="163">
        <v>1.052</v>
      </c>
      <c r="Q193" s="163">
        <v>1.0209999999999999</v>
      </c>
      <c r="R193" s="163">
        <v>1.0349999999999999</v>
      </c>
      <c r="S193" s="163">
        <v>1.0249999999999999</v>
      </c>
      <c r="T193" s="163">
        <v>1.02</v>
      </c>
      <c r="U193" s="163">
        <v>1.03</v>
      </c>
      <c r="V193" s="248">
        <f t="shared" si="7"/>
        <v>455782.87366663519</v>
      </c>
      <c r="W193" s="249">
        <v>1.2</v>
      </c>
      <c r="X193" s="250">
        <f t="shared" si="8"/>
        <v>546939.44839996216</v>
      </c>
      <c r="Y193" s="252">
        <f t="shared" si="9"/>
        <v>39067.103457140154</v>
      </c>
      <c r="BP193" s="166"/>
      <c r="BQ193" s="174" t="s">
        <v>1664</v>
      </c>
      <c r="BR193" s="312"/>
    </row>
    <row r="194" spans="1:70" s="122" customFormat="1" ht="67.5" hidden="1" x14ac:dyDescent="0.25">
      <c r="A194" s="167" t="s">
        <v>401</v>
      </c>
      <c r="B194" s="168" t="s">
        <v>589</v>
      </c>
      <c r="C194" s="370" t="s">
        <v>590</v>
      </c>
      <c r="D194" s="370"/>
      <c r="E194" s="370"/>
      <c r="F194" s="169" t="s">
        <v>174</v>
      </c>
      <c r="G194" s="203">
        <v>0.03</v>
      </c>
      <c r="H194" s="171" t="s">
        <v>591</v>
      </c>
      <c r="I194" s="171" t="s">
        <v>592</v>
      </c>
      <c r="J194" s="171">
        <v>109.43</v>
      </c>
      <c r="K194" s="172" t="s">
        <v>42</v>
      </c>
      <c r="L194" s="171">
        <v>495.75</v>
      </c>
      <c r="M194" s="171">
        <v>461.77</v>
      </c>
      <c r="N194" s="173" t="s">
        <v>1665</v>
      </c>
      <c r="O194" s="171">
        <v>28.1</v>
      </c>
      <c r="P194" s="163">
        <v>1.052</v>
      </c>
      <c r="Q194" s="163">
        <v>1.0209999999999999</v>
      </c>
      <c r="R194" s="163">
        <v>1.0349999999999999</v>
      </c>
      <c r="S194" s="163">
        <v>1.0249999999999999</v>
      </c>
      <c r="T194" s="163">
        <v>1.02</v>
      </c>
      <c r="U194" s="163">
        <v>1.03</v>
      </c>
      <c r="V194" s="123">
        <f t="shared" si="7"/>
        <v>33.639490814631927</v>
      </c>
      <c r="W194" s="124">
        <v>1.2</v>
      </c>
      <c r="X194" s="125">
        <f t="shared" si="8"/>
        <v>40.367388977558313</v>
      </c>
      <c r="Y194" s="126">
        <f t="shared" si="9"/>
        <v>1345.5796325852771</v>
      </c>
      <c r="BP194" s="166"/>
      <c r="BQ194" s="174" t="s">
        <v>590</v>
      </c>
      <c r="BR194" s="312"/>
    </row>
    <row r="195" spans="1:70" s="122" customFormat="1" ht="18.75" hidden="1" x14ac:dyDescent="0.25">
      <c r="A195" s="175"/>
      <c r="B195" s="176"/>
      <c r="C195" s="177" t="s">
        <v>1297</v>
      </c>
      <c r="D195" s="178"/>
      <c r="E195" s="178"/>
      <c r="F195" s="179"/>
      <c r="G195" s="178"/>
      <c r="H195" s="178"/>
      <c r="I195" s="178"/>
      <c r="J195" s="178"/>
      <c r="K195" s="178"/>
      <c r="L195" s="178"/>
      <c r="M195" s="178"/>
      <c r="N195" s="178"/>
      <c r="O195" s="180"/>
      <c r="P195" s="163"/>
      <c r="Q195" s="163"/>
      <c r="R195" s="163"/>
      <c r="S195" s="163"/>
      <c r="T195" s="163"/>
      <c r="U195" s="163"/>
      <c r="V195" s="123"/>
      <c r="W195" s="124"/>
      <c r="X195" s="125"/>
      <c r="Y195" s="126"/>
      <c r="BP195" s="166"/>
      <c r="BQ195" s="174"/>
      <c r="BR195" s="312"/>
    </row>
    <row r="196" spans="1:70" s="122" customFormat="1" ht="18.75" hidden="1" x14ac:dyDescent="0.25">
      <c r="A196" s="181"/>
      <c r="B196" s="182"/>
      <c r="C196" s="182"/>
      <c r="D196" s="182"/>
      <c r="E196" s="183" t="s">
        <v>1666</v>
      </c>
      <c r="F196" s="184"/>
      <c r="G196" s="185"/>
      <c r="H196" s="186"/>
      <c r="I196" s="140"/>
      <c r="J196" s="140"/>
      <c r="K196" s="140"/>
      <c r="L196" s="187">
        <v>448.48</v>
      </c>
      <c r="M196" s="188"/>
      <c r="N196" s="188"/>
      <c r="O196" s="189"/>
      <c r="P196" s="163"/>
      <c r="Q196" s="163"/>
      <c r="R196" s="163"/>
      <c r="S196" s="163"/>
      <c r="T196" s="163"/>
      <c r="U196" s="163"/>
      <c r="V196" s="123"/>
      <c r="W196" s="124"/>
      <c r="X196" s="125"/>
      <c r="Y196" s="126"/>
      <c r="BP196" s="166"/>
      <c r="BQ196" s="174"/>
      <c r="BR196" s="312"/>
    </row>
    <row r="197" spans="1:70" s="122" customFormat="1" ht="18.75" hidden="1" x14ac:dyDescent="0.25">
      <c r="A197" s="181"/>
      <c r="B197" s="182"/>
      <c r="C197" s="182"/>
      <c r="D197" s="182"/>
      <c r="E197" s="183" t="s">
        <v>1667</v>
      </c>
      <c r="F197" s="184"/>
      <c r="G197" s="185"/>
      <c r="H197" s="186"/>
      <c r="I197" s="140"/>
      <c r="J197" s="140"/>
      <c r="K197" s="140"/>
      <c r="L197" s="187">
        <v>235.8</v>
      </c>
      <c r="M197" s="188"/>
      <c r="N197" s="188"/>
      <c r="O197" s="189"/>
      <c r="P197" s="163"/>
      <c r="Q197" s="163"/>
      <c r="R197" s="163"/>
      <c r="S197" s="163"/>
      <c r="T197" s="163"/>
      <c r="U197" s="163"/>
      <c r="V197" s="123"/>
      <c r="W197" s="124"/>
      <c r="X197" s="125"/>
      <c r="Y197" s="126"/>
      <c r="BP197" s="166"/>
      <c r="BQ197" s="174"/>
      <c r="BR197" s="312"/>
    </row>
    <row r="198" spans="1:70" s="122" customFormat="1" ht="18.75" hidden="1" x14ac:dyDescent="0.25">
      <c r="A198" s="181"/>
      <c r="B198" s="182"/>
      <c r="C198" s="182"/>
      <c r="D198" s="182"/>
      <c r="E198" s="183" t="s">
        <v>47</v>
      </c>
      <c r="F198" s="184"/>
      <c r="G198" s="185"/>
      <c r="H198" s="186"/>
      <c r="I198" s="140"/>
      <c r="J198" s="140"/>
      <c r="K198" s="140"/>
      <c r="L198" s="187">
        <v>1180.03</v>
      </c>
      <c r="M198" s="188"/>
      <c r="N198" s="188"/>
      <c r="O198" s="189"/>
      <c r="P198" s="163"/>
      <c r="Q198" s="163"/>
      <c r="R198" s="163"/>
      <c r="S198" s="163"/>
      <c r="T198" s="163"/>
      <c r="U198" s="163"/>
      <c r="V198" s="123"/>
      <c r="W198" s="124"/>
      <c r="X198" s="125"/>
      <c r="Y198" s="126"/>
      <c r="BP198" s="166"/>
      <c r="BQ198" s="174"/>
      <c r="BR198" s="312"/>
    </row>
    <row r="199" spans="1:70" s="122" customFormat="1" ht="67.5" x14ac:dyDescent="0.25">
      <c r="A199" s="242" t="s">
        <v>403</v>
      </c>
      <c r="B199" s="243" t="s">
        <v>1626</v>
      </c>
      <c r="C199" s="368" t="s">
        <v>1668</v>
      </c>
      <c r="D199" s="368"/>
      <c r="E199" s="368"/>
      <c r="F199" s="244" t="s">
        <v>437</v>
      </c>
      <c r="G199" s="245">
        <v>3</v>
      </c>
      <c r="H199" s="171">
        <v>220.44</v>
      </c>
      <c r="I199" s="171"/>
      <c r="J199" s="171">
        <v>220.44</v>
      </c>
      <c r="K199" s="172" t="s">
        <v>42</v>
      </c>
      <c r="L199" s="171">
        <v>5660.9</v>
      </c>
      <c r="M199" s="171"/>
      <c r="N199" s="173"/>
      <c r="O199" s="171">
        <v>5660.9</v>
      </c>
      <c r="P199" s="163">
        <v>1.052</v>
      </c>
      <c r="Q199" s="163">
        <v>1.0209999999999999</v>
      </c>
      <c r="R199" s="163">
        <v>1.0349999999999999</v>
      </c>
      <c r="S199" s="163">
        <v>1.0249999999999999</v>
      </c>
      <c r="T199" s="163">
        <v>1.02</v>
      </c>
      <c r="U199" s="163">
        <v>1.03</v>
      </c>
      <c r="V199" s="248">
        <f t="shared" si="7"/>
        <v>6776.8609805177884</v>
      </c>
      <c r="W199" s="249">
        <v>1.2</v>
      </c>
      <c r="X199" s="250">
        <f t="shared" si="8"/>
        <v>8132.2331766213456</v>
      </c>
      <c r="Y199" s="252">
        <f t="shared" si="9"/>
        <v>2710.7443922071152</v>
      </c>
      <c r="BP199" s="166"/>
      <c r="BQ199" s="174" t="s">
        <v>1668</v>
      </c>
      <c r="BR199" s="312"/>
    </row>
    <row r="200" spans="1:70" s="122" customFormat="1" ht="67.5" hidden="1" x14ac:dyDescent="0.25">
      <c r="A200" s="167" t="s">
        <v>405</v>
      </c>
      <c r="B200" s="168" t="s">
        <v>1669</v>
      </c>
      <c r="C200" s="370" t="s">
        <v>1670</v>
      </c>
      <c r="D200" s="370"/>
      <c r="E200" s="370"/>
      <c r="F200" s="169" t="s">
        <v>174</v>
      </c>
      <c r="G200" s="203">
        <v>0.03</v>
      </c>
      <c r="H200" s="171" t="s">
        <v>1671</v>
      </c>
      <c r="I200" s="171" t="s">
        <v>1672</v>
      </c>
      <c r="J200" s="171">
        <v>72.19</v>
      </c>
      <c r="K200" s="172" t="s">
        <v>42</v>
      </c>
      <c r="L200" s="171">
        <v>885.22</v>
      </c>
      <c r="M200" s="171">
        <v>858.22</v>
      </c>
      <c r="N200" s="173" t="s">
        <v>1673</v>
      </c>
      <c r="O200" s="171">
        <v>18.54</v>
      </c>
      <c r="P200" s="163">
        <v>1.052</v>
      </c>
      <c r="Q200" s="163">
        <v>1.0209999999999999</v>
      </c>
      <c r="R200" s="163">
        <v>1.0349999999999999</v>
      </c>
      <c r="S200" s="163">
        <v>1.0249999999999999</v>
      </c>
      <c r="T200" s="163">
        <v>1.02</v>
      </c>
      <c r="U200" s="163">
        <v>1.03</v>
      </c>
      <c r="V200" s="123">
        <f t="shared" si="7"/>
        <v>22.194881128230453</v>
      </c>
      <c r="W200" s="124">
        <v>1.2</v>
      </c>
      <c r="X200" s="125">
        <f t="shared" si="8"/>
        <v>26.633857353876543</v>
      </c>
      <c r="Y200" s="126">
        <f t="shared" si="9"/>
        <v>887.79524512921819</v>
      </c>
      <c r="BP200" s="166"/>
      <c r="BQ200" s="174" t="s">
        <v>1670</v>
      </c>
      <c r="BR200" s="312"/>
    </row>
    <row r="201" spans="1:70" s="122" customFormat="1" ht="18.75" hidden="1" x14ac:dyDescent="0.25">
      <c r="A201" s="175"/>
      <c r="B201" s="176"/>
      <c r="C201" s="177" t="s">
        <v>1297</v>
      </c>
      <c r="D201" s="178"/>
      <c r="E201" s="178"/>
      <c r="F201" s="179"/>
      <c r="G201" s="178"/>
      <c r="H201" s="178"/>
      <c r="I201" s="178"/>
      <c r="J201" s="178"/>
      <c r="K201" s="178"/>
      <c r="L201" s="178"/>
      <c r="M201" s="178"/>
      <c r="N201" s="178"/>
      <c r="O201" s="180"/>
      <c r="P201" s="163"/>
      <c r="Q201" s="163"/>
      <c r="R201" s="163"/>
      <c r="S201" s="163"/>
      <c r="T201" s="163"/>
      <c r="U201" s="163"/>
      <c r="V201" s="123"/>
      <c r="W201" s="124"/>
      <c r="X201" s="125"/>
      <c r="Y201" s="126"/>
      <c r="BP201" s="166"/>
      <c r="BQ201" s="174"/>
      <c r="BR201" s="312"/>
    </row>
    <row r="202" spans="1:70" s="122" customFormat="1" ht="18.75" hidden="1" x14ac:dyDescent="0.25">
      <c r="A202" s="181"/>
      <c r="B202" s="182"/>
      <c r="C202" s="182"/>
      <c r="D202" s="182"/>
      <c r="E202" s="183" t="s">
        <v>1674</v>
      </c>
      <c r="F202" s="184"/>
      <c r="G202" s="185"/>
      <c r="H202" s="186"/>
      <c r="I202" s="140"/>
      <c r="J202" s="140"/>
      <c r="K202" s="140"/>
      <c r="L202" s="187">
        <v>833.95</v>
      </c>
      <c r="M202" s="188"/>
      <c r="N202" s="188"/>
      <c r="O202" s="189"/>
      <c r="P202" s="163"/>
      <c r="Q202" s="163"/>
      <c r="R202" s="163"/>
      <c r="S202" s="163"/>
      <c r="T202" s="163"/>
      <c r="U202" s="163"/>
      <c r="V202" s="123"/>
      <c r="W202" s="124"/>
      <c r="X202" s="125"/>
      <c r="Y202" s="126"/>
      <c r="BP202" s="166"/>
      <c r="BQ202" s="174"/>
      <c r="BR202" s="312"/>
    </row>
    <row r="203" spans="1:70" s="122" customFormat="1" ht="18.75" hidden="1" x14ac:dyDescent="0.25">
      <c r="A203" s="181"/>
      <c r="B203" s="182"/>
      <c r="C203" s="182"/>
      <c r="D203" s="182"/>
      <c r="E203" s="183" t="s">
        <v>1675</v>
      </c>
      <c r="F203" s="184"/>
      <c r="G203" s="185"/>
      <c r="H203" s="186"/>
      <c r="I203" s="140"/>
      <c r="J203" s="140"/>
      <c r="K203" s="140"/>
      <c r="L203" s="187">
        <v>438.47</v>
      </c>
      <c r="M203" s="188"/>
      <c r="N203" s="188"/>
      <c r="O203" s="189"/>
      <c r="P203" s="163"/>
      <c r="Q203" s="163"/>
      <c r="R203" s="163"/>
      <c r="S203" s="163"/>
      <c r="T203" s="163"/>
      <c r="U203" s="163"/>
      <c r="V203" s="123"/>
      <c r="W203" s="124"/>
      <c r="X203" s="125"/>
      <c r="Y203" s="126"/>
      <c r="BP203" s="166"/>
      <c r="BQ203" s="174"/>
      <c r="BR203" s="312"/>
    </row>
    <row r="204" spans="1:70" s="122" customFormat="1" ht="18.75" hidden="1" x14ac:dyDescent="0.25">
      <c r="A204" s="181"/>
      <c r="B204" s="182"/>
      <c r="C204" s="182"/>
      <c r="D204" s="182"/>
      <c r="E204" s="183" t="s">
        <v>47</v>
      </c>
      <c r="F204" s="184"/>
      <c r="G204" s="185"/>
      <c r="H204" s="186"/>
      <c r="I204" s="140"/>
      <c r="J204" s="140"/>
      <c r="K204" s="140"/>
      <c r="L204" s="187">
        <v>2157.64</v>
      </c>
      <c r="M204" s="188"/>
      <c r="N204" s="188"/>
      <c r="O204" s="189"/>
      <c r="P204" s="163"/>
      <c r="Q204" s="163"/>
      <c r="R204" s="163"/>
      <c r="S204" s="163"/>
      <c r="T204" s="163"/>
      <c r="U204" s="163"/>
      <c r="V204" s="123"/>
      <c r="W204" s="124"/>
      <c r="X204" s="125"/>
      <c r="Y204" s="126"/>
      <c r="BP204" s="166"/>
      <c r="BQ204" s="174"/>
      <c r="BR204" s="312"/>
    </row>
    <row r="205" spans="1:70" s="122" customFormat="1" ht="67.5" x14ac:dyDescent="0.25">
      <c r="A205" s="242" t="s">
        <v>407</v>
      </c>
      <c r="B205" s="243" t="s">
        <v>1655</v>
      </c>
      <c r="C205" s="368" t="s">
        <v>1676</v>
      </c>
      <c r="D205" s="368"/>
      <c r="E205" s="368"/>
      <c r="F205" s="244" t="s">
        <v>437</v>
      </c>
      <c r="G205" s="245">
        <v>3</v>
      </c>
      <c r="H205" s="171">
        <v>254.5</v>
      </c>
      <c r="I205" s="171"/>
      <c r="J205" s="171">
        <v>254.5</v>
      </c>
      <c r="K205" s="172" t="s">
        <v>42</v>
      </c>
      <c r="L205" s="171">
        <v>6535.56</v>
      </c>
      <c r="M205" s="171"/>
      <c r="N205" s="173"/>
      <c r="O205" s="171">
        <v>6535.56</v>
      </c>
      <c r="P205" s="163">
        <v>1.052</v>
      </c>
      <c r="Q205" s="163">
        <v>1.0209999999999999</v>
      </c>
      <c r="R205" s="163">
        <v>1.0349999999999999</v>
      </c>
      <c r="S205" s="163">
        <v>1.0249999999999999</v>
      </c>
      <c r="T205" s="163">
        <v>1.02</v>
      </c>
      <c r="U205" s="163">
        <v>1.03</v>
      </c>
      <c r="V205" s="248">
        <f t="shared" si="7"/>
        <v>7823.946996031169</v>
      </c>
      <c r="W205" s="249">
        <v>1.2</v>
      </c>
      <c r="X205" s="250">
        <f t="shared" si="8"/>
        <v>9388.7363952374017</v>
      </c>
      <c r="Y205" s="252">
        <f t="shared" si="9"/>
        <v>3129.5787984124672</v>
      </c>
      <c r="BP205" s="166"/>
      <c r="BQ205" s="174" t="s">
        <v>1676</v>
      </c>
      <c r="BR205" s="312"/>
    </row>
    <row r="206" spans="1:70" s="122" customFormat="1" ht="18.75" hidden="1" x14ac:dyDescent="0.25">
      <c r="A206" s="407" t="s">
        <v>1677</v>
      </c>
      <c r="B206" s="408"/>
      <c r="C206" s="408"/>
      <c r="D206" s="408"/>
      <c r="E206" s="408"/>
      <c r="F206" s="408"/>
      <c r="G206" s="408"/>
      <c r="H206" s="408"/>
      <c r="I206" s="408"/>
      <c r="J206" s="408"/>
      <c r="K206" s="408"/>
      <c r="L206" s="408"/>
      <c r="M206" s="408"/>
      <c r="N206" s="408"/>
      <c r="O206" s="409"/>
      <c r="P206" s="163"/>
      <c r="Q206" s="163"/>
      <c r="R206" s="163"/>
      <c r="S206" s="163"/>
      <c r="T206" s="163"/>
      <c r="U206" s="163"/>
      <c r="V206" s="123"/>
      <c r="W206" s="124"/>
      <c r="X206" s="125"/>
      <c r="Y206" s="126"/>
      <c r="BP206" s="166"/>
      <c r="BQ206" s="174"/>
      <c r="BR206" s="312" t="s">
        <v>1677</v>
      </c>
    </row>
    <row r="207" spans="1:70" s="122" customFormat="1" ht="67.5" hidden="1" x14ac:dyDescent="0.25">
      <c r="A207" s="167" t="s">
        <v>409</v>
      </c>
      <c r="B207" s="168" t="s">
        <v>324</v>
      </c>
      <c r="C207" s="370" t="s">
        <v>325</v>
      </c>
      <c r="D207" s="370"/>
      <c r="E207" s="370"/>
      <c r="F207" s="169" t="s">
        <v>326</v>
      </c>
      <c r="G207" s="202">
        <v>10</v>
      </c>
      <c r="H207" s="171" t="s">
        <v>1438</v>
      </c>
      <c r="I207" s="171"/>
      <c r="J207" s="171">
        <v>1.55</v>
      </c>
      <c r="K207" s="172" t="s">
        <v>42</v>
      </c>
      <c r="L207" s="171">
        <v>1928.21</v>
      </c>
      <c r="M207" s="171">
        <v>1795.53</v>
      </c>
      <c r="N207" s="173"/>
      <c r="O207" s="171">
        <v>132.68</v>
      </c>
      <c r="P207" s="163">
        <v>1.052</v>
      </c>
      <c r="Q207" s="163">
        <v>1.0209999999999999</v>
      </c>
      <c r="R207" s="163">
        <v>1.0349999999999999</v>
      </c>
      <c r="S207" s="163">
        <v>1.0249999999999999</v>
      </c>
      <c r="T207" s="163">
        <v>1.02</v>
      </c>
      <c r="U207" s="163">
        <v>1.03</v>
      </c>
      <c r="V207" s="123">
        <f t="shared" si="7"/>
        <v>158.83585912047559</v>
      </c>
      <c r="W207" s="124">
        <v>1.2</v>
      </c>
      <c r="X207" s="125">
        <f t="shared" si="8"/>
        <v>190.60303094457069</v>
      </c>
      <c r="Y207" s="126">
        <f t="shared" si="9"/>
        <v>19.060303094457069</v>
      </c>
      <c r="BP207" s="166"/>
      <c r="BQ207" s="174" t="s">
        <v>325</v>
      </c>
      <c r="BR207" s="312"/>
    </row>
    <row r="208" spans="1:70" s="122" customFormat="1" ht="18.75" hidden="1" x14ac:dyDescent="0.25">
      <c r="A208" s="181"/>
      <c r="B208" s="182"/>
      <c r="C208" s="182"/>
      <c r="D208" s="182"/>
      <c r="E208" s="183" t="s">
        <v>1678</v>
      </c>
      <c r="F208" s="184"/>
      <c r="G208" s="185"/>
      <c r="H208" s="186"/>
      <c r="I208" s="140"/>
      <c r="J208" s="140"/>
      <c r="K208" s="140"/>
      <c r="L208" s="187">
        <v>1741.66</v>
      </c>
      <c r="M208" s="188"/>
      <c r="N208" s="188"/>
      <c r="O208" s="189"/>
      <c r="P208" s="163"/>
      <c r="Q208" s="163"/>
      <c r="R208" s="163"/>
      <c r="S208" s="163"/>
      <c r="T208" s="163"/>
      <c r="U208" s="163"/>
      <c r="V208" s="123"/>
      <c r="W208" s="124"/>
      <c r="X208" s="125"/>
      <c r="Y208" s="126"/>
      <c r="BP208" s="166"/>
      <c r="BQ208" s="174"/>
      <c r="BR208" s="312"/>
    </row>
    <row r="209" spans="1:70" s="122" customFormat="1" ht="18.75" hidden="1" x14ac:dyDescent="0.25">
      <c r="A209" s="181"/>
      <c r="B209" s="182"/>
      <c r="C209" s="182"/>
      <c r="D209" s="182"/>
      <c r="E209" s="183" t="s">
        <v>1679</v>
      </c>
      <c r="F209" s="184"/>
      <c r="G209" s="185"/>
      <c r="H209" s="186"/>
      <c r="I209" s="140"/>
      <c r="J209" s="140"/>
      <c r="K209" s="140"/>
      <c r="L209" s="187">
        <v>915.72</v>
      </c>
      <c r="M209" s="188"/>
      <c r="N209" s="188"/>
      <c r="O209" s="189"/>
      <c r="P209" s="163"/>
      <c r="Q209" s="163"/>
      <c r="R209" s="163"/>
      <c r="S209" s="163"/>
      <c r="T209" s="163"/>
      <c r="U209" s="163"/>
      <c r="V209" s="123"/>
      <c r="W209" s="124"/>
      <c r="X209" s="125"/>
      <c r="Y209" s="126"/>
      <c r="BP209" s="166"/>
      <c r="BQ209" s="174"/>
      <c r="BR209" s="312"/>
    </row>
    <row r="210" spans="1:70" s="122" customFormat="1" ht="18.75" hidden="1" x14ac:dyDescent="0.25">
      <c r="A210" s="181"/>
      <c r="B210" s="182"/>
      <c r="C210" s="182"/>
      <c r="D210" s="182"/>
      <c r="E210" s="183" t="s">
        <v>47</v>
      </c>
      <c r="F210" s="184"/>
      <c r="G210" s="185"/>
      <c r="H210" s="186"/>
      <c r="I210" s="140"/>
      <c r="J210" s="140"/>
      <c r="K210" s="140"/>
      <c r="L210" s="187">
        <v>4585.59</v>
      </c>
      <c r="M210" s="188"/>
      <c r="N210" s="188"/>
      <c r="O210" s="189"/>
      <c r="P210" s="163"/>
      <c r="Q210" s="163"/>
      <c r="R210" s="163"/>
      <c r="S210" s="163"/>
      <c r="T210" s="163"/>
      <c r="U210" s="163"/>
      <c r="V210" s="123"/>
      <c r="W210" s="124"/>
      <c r="X210" s="125"/>
      <c r="Y210" s="126"/>
      <c r="BP210" s="166"/>
      <c r="BQ210" s="174"/>
      <c r="BR210" s="312"/>
    </row>
    <row r="211" spans="1:70" s="122" customFormat="1" ht="67.5" x14ac:dyDescent="0.25">
      <c r="A211" s="242" t="s">
        <v>411</v>
      </c>
      <c r="B211" s="243" t="s">
        <v>1680</v>
      </c>
      <c r="C211" s="368" t="s">
        <v>1681</v>
      </c>
      <c r="D211" s="368"/>
      <c r="E211" s="368"/>
      <c r="F211" s="244" t="s">
        <v>437</v>
      </c>
      <c r="G211" s="245">
        <v>5</v>
      </c>
      <c r="H211" s="171">
        <v>814.25</v>
      </c>
      <c r="I211" s="171"/>
      <c r="J211" s="171">
        <v>814.25</v>
      </c>
      <c r="K211" s="172" t="s">
        <v>42</v>
      </c>
      <c r="L211" s="171">
        <v>34849.9</v>
      </c>
      <c r="M211" s="171"/>
      <c r="N211" s="173"/>
      <c r="O211" s="171">
        <v>34849.9</v>
      </c>
      <c r="P211" s="163">
        <v>1.052</v>
      </c>
      <c r="Q211" s="163">
        <v>1.0209999999999999</v>
      </c>
      <c r="R211" s="163">
        <v>1.0349999999999999</v>
      </c>
      <c r="S211" s="163">
        <v>1.0249999999999999</v>
      </c>
      <c r="T211" s="163">
        <v>1.02</v>
      </c>
      <c r="U211" s="163">
        <v>1.03</v>
      </c>
      <c r="V211" s="248">
        <f t="shared" si="7"/>
        <v>41720.031706079768</v>
      </c>
      <c r="W211" s="249">
        <v>1.2</v>
      </c>
      <c r="X211" s="250">
        <f t="shared" si="8"/>
        <v>50064.038047295719</v>
      </c>
      <c r="Y211" s="252">
        <f t="shared" si="9"/>
        <v>10012.807609459143</v>
      </c>
      <c r="BP211" s="166"/>
      <c r="BQ211" s="174" t="s">
        <v>1681</v>
      </c>
      <c r="BR211" s="312"/>
    </row>
    <row r="212" spans="1:70" s="122" customFormat="1" ht="67.5" x14ac:dyDescent="0.25">
      <c r="A212" s="242" t="s">
        <v>413</v>
      </c>
      <c r="B212" s="243" t="s">
        <v>1682</v>
      </c>
      <c r="C212" s="368" t="s">
        <v>1683</v>
      </c>
      <c r="D212" s="368"/>
      <c r="E212" s="368"/>
      <c r="F212" s="244" t="s">
        <v>437</v>
      </c>
      <c r="G212" s="245">
        <v>5</v>
      </c>
      <c r="H212" s="171">
        <v>181.62</v>
      </c>
      <c r="I212" s="171"/>
      <c r="J212" s="171">
        <v>181.62</v>
      </c>
      <c r="K212" s="172" t="s">
        <v>42</v>
      </c>
      <c r="L212" s="171">
        <v>7773.34</v>
      </c>
      <c r="M212" s="171"/>
      <c r="N212" s="173"/>
      <c r="O212" s="171">
        <v>7773.34</v>
      </c>
      <c r="P212" s="163">
        <v>1.052</v>
      </c>
      <c r="Q212" s="163">
        <v>1.0209999999999999</v>
      </c>
      <c r="R212" s="163">
        <v>1.0349999999999999</v>
      </c>
      <c r="S212" s="163">
        <v>1.0249999999999999</v>
      </c>
      <c r="T212" s="163">
        <v>1.02</v>
      </c>
      <c r="U212" s="163">
        <v>1.03</v>
      </c>
      <c r="V212" s="248">
        <f t="shared" si="7"/>
        <v>9305.7366380430922</v>
      </c>
      <c r="W212" s="249">
        <v>1.2</v>
      </c>
      <c r="X212" s="250">
        <f t="shared" si="8"/>
        <v>11166.88396565171</v>
      </c>
      <c r="Y212" s="252">
        <f t="shared" si="9"/>
        <v>2233.3767931303419</v>
      </c>
      <c r="BP212" s="166"/>
      <c r="BQ212" s="174" t="s">
        <v>1683</v>
      </c>
      <c r="BR212" s="312"/>
    </row>
    <row r="213" spans="1:70" s="122" customFormat="1" ht="67.5" x14ac:dyDescent="0.25">
      <c r="A213" s="242" t="s">
        <v>415</v>
      </c>
      <c r="B213" s="243" t="s">
        <v>1684</v>
      </c>
      <c r="C213" s="368" t="s">
        <v>1685</v>
      </c>
      <c r="D213" s="368"/>
      <c r="E213" s="368"/>
      <c r="F213" s="244" t="s">
        <v>437</v>
      </c>
      <c r="G213" s="245">
        <v>1</v>
      </c>
      <c r="H213" s="171">
        <v>2214.5700000000002</v>
      </c>
      <c r="I213" s="171"/>
      <c r="J213" s="171">
        <v>2214.5700000000002</v>
      </c>
      <c r="K213" s="172" t="s">
        <v>42</v>
      </c>
      <c r="L213" s="171">
        <v>18956.72</v>
      </c>
      <c r="M213" s="171"/>
      <c r="N213" s="173"/>
      <c r="O213" s="171">
        <v>18956.72</v>
      </c>
      <c r="P213" s="163">
        <v>1.052</v>
      </c>
      <c r="Q213" s="163">
        <v>1.0209999999999999</v>
      </c>
      <c r="R213" s="163">
        <v>1.0349999999999999</v>
      </c>
      <c r="S213" s="163">
        <v>1.0249999999999999</v>
      </c>
      <c r="T213" s="163">
        <v>1.02</v>
      </c>
      <c r="U213" s="163">
        <v>1.03</v>
      </c>
      <c r="V213" s="248">
        <f t="shared" si="7"/>
        <v>22693.751185606736</v>
      </c>
      <c r="W213" s="249">
        <v>1.2</v>
      </c>
      <c r="X213" s="250">
        <f t="shared" si="8"/>
        <v>27232.501422728081</v>
      </c>
      <c r="Y213" s="252">
        <f t="shared" si="9"/>
        <v>27232.501422728081</v>
      </c>
      <c r="BP213" s="166"/>
      <c r="BQ213" s="174" t="s">
        <v>1685</v>
      </c>
      <c r="BR213" s="312"/>
    </row>
    <row r="214" spans="1:70" s="122" customFormat="1" ht="67.5" hidden="1" x14ac:dyDescent="0.25">
      <c r="A214" s="167" t="s">
        <v>417</v>
      </c>
      <c r="B214" s="168" t="s">
        <v>1686</v>
      </c>
      <c r="C214" s="370" t="s">
        <v>1687</v>
      </c>
      <c r="D214" s="370"/>
      <c r="E214" s="370"/>
      <c r="F214" s="169" t="s">
        <v>1688</v>
      </c>
      <c r="G214" s="203">
        <v>0.24</v>
      </c>
      <c r="H214" s="171" t="s">
        <v>1689</v>
      </c>
      <c r="I214" s="171">
        <v>88.52</v>
      </c>
      <c r="J214" s="171"/>
      <c r="K214" s="172" t="s">
        <v>42</v>
      </c>
      <c r="L214" s="171">
        <v>1401.16</v>
      </c>
      <c r="M214" s="171">
        <v>1158.53</v>
      </c>
      <c r="N214" s="173">
        <v>242.63</v>
      </c>
      <c r="O214" s="171"/>
      <c r="P214" s="163"/>
      <c r="Q214" s="163"/>
      <c r="R214" s="163"/>
      <c r="S214" s="163"/>
      <c r="T214" s="163"/>
      <c r="U214" s="163"/>
      <c r="V214" s="123"/>
      <c r="W214" s="124"/>
      <c r="X214" s="125"/>
      <c r="Y214" s="126"/>
      <c r="BP214" s="166"/>
      <c r="BQ214" s="174" t="s">
        <v>1687</v>
      </c>
      <c r="BR214" s="312"/>
    </row>
    <row r="215" spans="1:70" s="122" customFormat="1" ht="18.75" hidden="1" x14ac:dyDescent="0.25">
      <c r="A215" s="175"/>
      <c r="B215" s="176"/>
      <c r="C215" s="177" t="s">
        <v>1690</v>
      </c>
      <c r="D215" s="178"/>
      <c r="E215" s="178"/>
      <c r="F215" s="179"/>
      <c r="G215" s="178"/>
      <c r="H215" s="178"/>
      <c r="I215" s="178"/>
      <c r="J215" s="178"/>
      <c r="K215" s="178"/>
      <c r="L215" s="178"/>
      <c r="M215" s="178"/>
      <c r="N215" s="178"/>
      <c r="O215" s="180"/>
      <c r="P215" s="163"/>
      <c r="Q215" s="163"/>
      <c r="R215" s="163"/>
      <c r="S215" s="163"/>
      <c r="T215" s="163"/>
      <c r="U215" s="163"/>
      <c r="V215" s="123"/>
      <c r="W215" s="124"/>
      <c r="X215" s="125"/>
      <c r="Y215" s="126"/>
      <c r="BP215" s="166"/>
      <c r="BQ215" s="174"/>
      <c r="BR215" s="312"/>
    </row>
    <row r="216" spans="1:70" s="122" customFormat="1" ht="18.75" hidden="1" x14ac:dyDescent="0.25">
      <c r="A216" s="181"/>
      <c r="B216" s="182"/>
      <c r="C216" s="182"/>
      <c r="D216" s="182"/>
      <c r="E216" s="183" t="s">
        <v>1691</v>
      </c>
      <c r="F216" s="184"/>
      <c r="G216" s="185"/>
      <c r="H216" s="186"/>
      <c r="I216" s="140"/>
      <c r="J216" s="140"/>
      <c r="K216" s="140"/>
      <c r="L216" s="187">
        <v>1123.77</v>
      </c>
      <c r="M216" s="188"/>
      <c r="N216" s="188"/>
      <c r="O216" s="189"/>
      <c r="P216" s="163"/>
      <c r="Q216" s="163"/>
      <c r="R216" s="163"/>
      <c r="S216" s="163"/>
      <c r="T216" s="163"/>
      <c r="U216" s="163"/>
      <c r="V216" s="123"/>
      <c r="W216" s="124"/>
      <c r="X216" s="125"/>
      <c r="Y216" s="126"/>
      <c r="BP216" s="166"/>
      <c r="BQ216" s="174"/>
      <c r="BR216" s="312"/>
    </row>
    <row r="217" spans="1:70" s="122" customFormat="1" ht="18.75" hidden="1" x14ac:dyDescent="0.25">
      <c r="A217" s="181"/>
      <c r="B217" s="182"/>
      <c r="C217" s="182"/>
      <c r="D217" s="182"/>
      <c r="E217" s="183" t="s">
        <v>1692</v>
      </c>
      <c r="F217" s="184"/>
      <c r="G217" s="185"/>
      <c r="H217" s="186"/>
      <c r="I217" s="140"/>
      <c r="J217" s="140"/>
      <c r="K217" s="140"/>
      <c r="L217" s="187">
        <v>637.19000000000005</v>
      </c>
      <c r="M217" s="188"/>
      <c r="N217" s="188"/>
      <c r="O217" s="189"/>
      <c r="P217" s="163"/>
      <c r="Q217" s="163"/>
      <c r="R217" s="163"/>
      <c r="S217" s="163"/>
      <c r="T217" s="163"/>
      <c r="U217" s="163"/>
      <c r="V217" s="123"/>
      <c r="W217" s="124"/>
      <c r="X217" s="125"/>
      <c r="Y217" s="126"/>
      <c r="BP217" s="166"/>
      <c r="BQ217" s="174"/>
      <c r="BR217" s="312"/>
    </row>
    <row r="218" spans="1:70" s="122" customFormat="1" ht="18.75" hidden="1" x14ac:dyDescent="0.25">
      <c r="A218" s="181"/>
      <c r="B218" s="182"/>
      <c r="C218" s="182"/>
      <c r="D218" s="182"/>
      <c r="E218" s="183" t="s">
        <v>47</v>
      </c>
      <c r="F218" s="184"/>
      <c r="G218" s="185"/>
      <c r="H218" s="186"/>
      <c r="I218" s="140"/>
      <c r="J218" s="140"/>
      <c r="K218" s="140"/>
      <c r="L218" s="187">
        <v>3162.12</v>
      </c>
      <c r="M218" s="188"/>
      <c r="N218" s="188"/>
      <c r="O218" s="189"/>
      <c r="P218" s="163"/>
      <c r="Q218" s="163"/>
      <c r="R218" s="163"/>
      <c r="S218" s="163"/>
      <c r="T218" s="163"/>
      <c r="U218" s="163"/>
      <c r="V218" s="123"/>
      <c r="W218" s="124"/>
      <c r="X218" s="125"/>
      <c r="Y218" s="126"/>
      <c r="BP218" s="166"/>
      <c r="BQ218" s="174"/>
      <c r="BR218" s="312"/>
    </row>
    <row r="219" spans="1:70" s="122" customFormat="1" ht="67.5" x14ac:dyDescent="0.25">
      <c r="A219" s="242" t="s">
        <v>426</v>
      </c>
      <c r="B219" s="243" t="s">
        <v>1693</v>
      </c>
      <c r="C219" s="368" t="s">
        <v>1694</v>
      </c>
      <c r="D219" s="368"/>
      <c r="E219" s="368"/>
      <c r="F219" s="244" t="s">
        <v>437</v>
      </c>
      <c r="G219" s="245">
        <v>5</v>
      </c>
      <c r="H219" s="171">
        <v>24.82</v>
      </c>
      <c r="I219" s="171"/>
      <c r="J219" s="171">
        <v>24.82</v>
      </c>
      <c r="K219" s="172" t="s">
        <v>42</v>
      </c>
      <c r="L219" s="171">
        <v>1062.3</v>
      </c>
      <c r="M219" s="171"/>
      <c r="N219" s="173"/>
      <c r="O219" s="171">
        <v>1062.3</v>
      </c>
      <c r="P219" s="163">
        <v>1.052</v>
      </c>
      <c r="Q219" s="163">
        <v>1.0209999999999999</v>
      </c>
      <c r="R219" s="163">
        <v>1.0349999999999999</v>
      </c>
      <c r="S219" s="163">
        <v>1.0249999999999999</v>
      </c>
      <c r="T219" s="163">
        <v>1.02</v>
      </c>
      <c r="U219" s="163">
        <v>1.03</v>
      </c>
      <c r="V219" s="248">
        <f t="shared" si="7"/>
        <v>1271.716408981619</v>
      </c>
      <c r="W219" s="249">
        <v>1.2</v>
      </c>
      <c r="X219" s="250">
        <f t="shared" si="8"/>
        <v>1526.0596907779427</v>
      </c>
      <c r="Y219" s="252">
        <f t="shared" si="9"/>
        <v>305.21193815558854</v>
      </c>
      <c r="BP219" s="166"/>
      <c r="BQ219" s="174" t="s">
        <v>1694</v>
      </c>
      <c r="BR219" s="312"/>
    </row>
    <row r="220" spans="1:70" s="122" customFormat="1" ht="18.75" hidden="1" x14ac:dyDescent="0.25">
      <c r="A220" s="407" t="s">
        <v>1695</v>
      </c>
      <c r="B220" s="408"/>
      <c r="C220" s="408"/>
      <c r="D220" s="408"/>
      <c r="E220" s="408"/>
      <c r="F220" s="408"/>
      <c r="G220" s="408"/>
      <c r="H220" s="408"/>
      <c r="I220" s="408"/>
      <c r="J220" s="408"/>
      <c r="K220" s="408"/>
      <c r="L220" s="408"/>
      <c r="M220" s="408"/>
      <c r="N220" s="408"/>
      <c r="O220" s="409"/>
      <c r="P220" s="163"/>
      <c r="Q220" s="163"/>
      <c r="R220" s="163"/>
      <c r="S220" s="163"/>
      <c r="T220" s="163"/>
      <c r="U220" s="163"/>
      <c r="V220" s="123"/>
      <c r="W220" s="124"/>
      <c r="X220" s="125"/>
      <c r="Y220" s="126"/>
      <c r="BP220" s="166"/>
      <c r="BQ220" s="174"/>
      <c r="BR220" s="312" t="s">
        <v>1695</v>
      </c>
    </row>
    <row r="221" spans="1:70" s="122" customFormat="1" ht="67.5" hidden="1" x14ac:dyDescent="0.25">
      <c r="A221" s="167" t="s">
        <v>428</v>
      </c>
      <c r="B221" s="168" t="s">
        <v>372</v>
      </c>
      <c r="C221" s="370" t="s">
        <v>373</v>
      </c>
      <c r="D221" s="370"/>
      <c r="E221" s="370"/>
      <c r="F221" s="169" t="s">
        <v>374</v>
      </c>
      <c r="G221" s="207">
        <v>2.3612000000000002</v>
      </c>
      <c r="H221" s="171" t="s">
        <v>1696</v>
      </c>
      <c r="I221" s="171" t="s">
        <v>376</v>
      </c>
      <c r="J221" s="171">
        <v>57.29</v>
      </c>
      <c r="K221" s="172" t="s">
        <v>42</v>
      </c>
      <c r="L221" s="171">
        <v>76108.100000000006</v>
      </c>
      <c r="M221" s="171">
        <v>61848.08</v>
      </c>
      <c r="N221" s="173" t="s">
        <v>1697</v>
      </c>
      <c r="O221" s="171">
        <v>1158.1400000000001</v>
      </c>
      <c r="P221" s="163">
        <v>1.052</v>
      </c>
      <c r="Q221" s="163">
        <v>1.0209999999999999</v>
      </c>
      <c r="R221" s="163">
        <v>1.0349999999999999</v>
      </c>
      <c r="S221" s="163">
        <v>1.0249999999999999</v>
      </c>
      <c r="T221" s="163">
        <v>1.02</v>
      </c>
      <c r="U221" s="163">
        <v>1.03</v>
      </c>
      <c r="V221" s="123">
        <f t="shared" si="7"/>
        <v>1386.449818222698</v>
      </c>
      <c r="W221" s="124">
        <v>1.2</v>
      </c>
      <c r="X221" s="125">
        <f t="shared" si="8"/>
        <v>1663.7397818672375</v>
      </c>
      <c r="Y221" s="126">
        <f t="shared" si="9"/>
        <v>704.61620441607545</v>
      </c>
      <c r="BP221" s="166"/>
      <c r="BQ221" s="174" t="s">
        <v>373</v>
      </c>
      <c r="BR221" s="312"/>
    </row>
    <row r="222" spans="1:70" s="122" customFormat="1" ht="18.75" hidden="1" x14ac:dyDescent="0.25">
      <c r="A222" s="175"/>
      <c r="B222" s="176"/>
      <c r="C222" s="177" t="s">
        <v>1698</v>
      </c>
      <c r="D222" s="178"/>
      <c r="E222" s="178"/>
      <c r="F222" s="179"/>
      <c r="G222" s="178"/>
      <c r="H222" s="178"/>
      <c r="I222" s="178"/>
      <c r="J222" s="178"/>
      <c r="K222" s="178"/>
      <c r="L222" s="178"/>
      <c r="M222" s="178"/>
      <c r="N222" s="178"/>
      <c r="O222" s="180"/>
      <c r="P222" s="163"/>
      <c r="Q222" s="163"/>
      <c r="R222" s="163"/>
      <c r="S222" s="163"/>
      <c r="T222" s="163"/>
      <c r="U222" s="163"/>
      <c r="V222" s="123"/>
      <c r="W222" s="124"/>
      <c r="X222" s="125"/>
      <c r="Y222" s="126"/>
      <c r="BP222" s="166"/>
      <c r="BQ222" s="174"/>
      <c r="BR222" s="312"/>
    </row>
    <row r="223" spans="1:70" s="122" customFormat="1" ht="18.75" hidden="1" x14ac:dyDescent="0.25">
      <c r="A223" s="181"/>
      <c r="B223" s="182"/>
      <c r="C223" s="182"/>
      <c r="D223" s="182"/>
      <c r="E223" s="183" t="s">
        <v>1699</v>
      </c>
      <c r="F223" s="184"/>
      <c r="G223" s="185"/>
      <c r="H223" s="186"/>
      <c r="I223" s="140"/>
      <c r="J223" s="140"/>
      <c r="K223" s="140"/>
      <c r="L223" s="187">
        <v>61812.07</v>
      </c>
      <c r="M223" s="188"/>
      <c r="N223" s="188"/>
      <c r="O223" s="189"/>
      <c r="P223" s="163"/>
      <c r="Q223" s="163"/>
      <c r="R223" s="163"/>
      <c r="S223" s="163"/>
      <c r="T223" s="163"/>
      <c r="U223" s="163"/>
      <c r="V223" s="123"/>
      <c r="W223" s="124"/>
      <c r="X223" s="125"/>
      <c r="Y223" s="126"/>
      <c r="BP223" s="166"/>
      <c r="BQ223" s="174"/>
      <c r="BR223" s="312"/>
    </row>
    <row r="224" spans="1:70" s="122" customFormat="1" ht="18.75" hidden="1" x14ac:dyDescent="0.25">
      <c r="A224" s="181"/>
      <c r="B224" s="182"/>
      <c r="C224" s="182"/>
      <c r="D224" s="182"/>
      <c r="E224" s="183" t="s">
        <v>1700</v>
      </c>
      <c r="F224" s="184"/>
      <c r="G224" s="185"/>
      <c r="H224" s="186"/>
      <c r="I224" s="140"/>
      <c r="J224" s="140"/>
      <c r="K224" s="140"/>
      <c r="L224" s="187">
        <v>32499.13</v>
      </c>
      <c r="M224" s="188"/>
      <c r="N224" s="188"/>
      <c r="O224" s="189"/>
      <c r="P224" s="163"/>
      <c r="Q224" s="163"/>
      <c r="R224" s="163"/>
      <c r="S224" s="163"/>
      <c r="T224" s="163"/>
      <c r="U224" s="163"/>
      <c r="V224" s="123"/>
      <c r="W224" s="124"/>
      <c r="X224" s="125"/>
      <c r="Y224" s="126"/>
      <c r="BP224" s="166"/>
      <c r="BQ224" s="174"/>
      <c r="BR224" s="312"/>
    </row>
    <row r="225" spans="1:70" s="122" customFormat="1" ht="18.75" hidden="1" x14ac:dyDescent="0.25">
      <c r="A225" s="181"/>
      <c r="B225" s="182"/>
      <c r="C225" s="182"/>
      <c r="D225" s="182"/>
      <c r="E225" s="183" t="s">
        <v>47</v>
      </c>
      <c r="F225" s="184"/>
      <c r="G225" s="185"/>
      <c r="H225" s="186"/>
      <c r="I225" s="140"/>
      <c r="J225" s="140"/>
      <c r="K225" s="140"/>
      <c r="L225" s="187">
        <v>170419.3</v>
      </c>
      <c r="M225" s="188"/>
      <c r="N225" s="188"/>
      <c r="O225" s="189"/>
      <c r="P225" s="163"/>
      <c r="Q225" s="163"/>
      <c r="R225" s="163"/>
      <c r="S225" s="163"/>
      <c r="T225" s="163"/>
      <c r="U225" s="163"/>
      <c r="V225" s="123"/>
      <c r="W225" s="124"/>
      <c r="X225" s="125"/>
      <c r="Y225" s="126"/>
      <c r="BP225" s="166"/>
      <c r="BQ225" s="174"/>
      <c r="BR225" s="312"/>
    </row>
    <row r="226" spans="1:70" s="122" customFormat="1" ht="67.5" x14ac:dyDescent="0.25">
      <c r="A226" s="242" t="s">
        <v>434</v>
      </c>
      <c r="B226" s="243" t="s">
        <v>1701</v>
      </c>
      <c r="C226" s="368" t="s">
        <v>1702</v>
      </c>
      <c r="D226" s="368"/>
      <c r="E226" s="368"/>
      <c r="F226" s="244" t="s">
        <v>437</v>
      </c>
      <c r="G226" s="245">
        <v>326</v>
      </c>
      <c r="H226" s="171">
        <v>8588.49</v>
      </c>
      <c r="I226" s="171"/>
      <c r="J226" s="171">
        <v>8588.49</v>
      </c>
      <c r="K226" s="172" t="s">
        <v>42</v>
      </c>
      <c r="L226" s="171">
        <v>23966696.649999999</v>
      </c>
      <c r="M226" s="171"/>
      <c r="N226" s="173"/>
      <c r="O226" s="171">
        <v>23966696.649999999</v>
      </c>
      <c r="P226" s="163">
        <v>1.052</v>
      </c>
      <c r="Q226" s="163">
        <v>1.0209999999999999</v>
      </c>
      <c r="R226" s="163">
        <v>1.0349999999999999</v>
      </c>
      <c r="S226" s="163">
        <v>1.0249999999999999</v>
      </c>
      <c r="T226" s="163">
        <v>1.02</v>
      </c>
      <c r="U226" s="163">
        <v>1.03</v>
      </c>
      <c r="V226" s="248">
        <f t="shared" ref="V226:V286" si="10">O226*P226*Q226*R226*S226*T226*U226</f>
        <v>28691369.103727568</v>
      </c>
      <c r="W226" s="249">
        <v>1.2</v>
      </c>
      <c r="X226" s="250">
        <f t="shared" ref="X226:X286" si="11">V226*W226</f>
        <v>34429642.924473077</v>
      </c>
      <c r="Y226" s="251">
        <f t="shared" ref="Y226:Y286" si="12">X226/G226</f>
        <v>105612.40160881312</v>
      </c>
      <c r="BP226" s="166"/>
      <c r="BQ226" s="174" t="s">
        <v>1702</v>
      </c>
      <c r="BR226" s="312"/>
    </row>
    <row r="227" spans="1:70" s="122" customFormat="1" ht="18.75" hidden="1" x14ac:dyDescent="0.25">
      <c r="A227" s="175"/>
      <c r="B227" s="176"/>
      <c r="C227" s="177" t="s">
        <v>1703</v>
      </c>
      <c r="D227" s="178"/>
      <c r="E227" s="178"/>
      <c r="F227" s="179"/>
      <c r="G227" s="178"/>
      <c r="H227" s="178"/>
      <c r="I227" s="178"/>
      <c r="J227" s="178"/>
      <c r="K227" s="178"/>
      <c r="L227" s="178"/>
      <c r="M227" s="178"/>
      <c r="N227" s="178"/>
      <c r="O227" s="180"/>
      <c r="P227" s="163"/>
      <c r="Q227" s="163"/>
      <c r="R227" s="163"/>
      <c r="S227" s="163"/>
      <c r="T227" s="163"/>
      <c r="U227" s="163"/>
      <c r="V227" s="123"/>
      <c r="W227" s="124"/>
      <c r="X227" s="125"/>
      <c r="Y227" s="126"/>
      <c r="BP227" s="166"/>
      <c r="BQ227" s="174"/>
      <c r="BR227" s="312"/>
    </row>
    <row r="228" spans="1:70" s="122" customFormat="1" ht="67.5" x14ac:dyDescent="0.25">
      <c r="A228" s="242" t="s">
        <v>438</v>
      </c>
      <c r="B228" s="243" t="s">
        <v>1701</v>
      </c>
      <c r="C228" s="368" t="s">
        <v>1704</v>
      </c>
      <c r="D228" s="368"/>
      <c r="E228" s="368"/>
      <c r="F228" s="244" t="s">
        <v>437</v>
      </c>
      <c r="G228" s="245">
        <v>15</v>
      </c>
      <c r="H228" s="171">
        <v>4240.3900000000003</v>
      </c>
      <c r="I228" s="171"/>
      <c r="J228" s="171">
        <v>4240.3900000000003</v>
      </c>
      <c r="K228" s="172" t="s">
        <v>42</v>
      </c>
      <c r="L228" s="171">
        <v>544466.07999999996</v>
      </c>
      <c r="M228" s="171"/>
      <c r="N228" s="173"/>
      <c r="O228" s="171">
        <v>544466.07999999996</v>
      </c>
      <c r="P228" s="163">
        <v>1.052</v>
      </c>
      <c r="Q228" s="163">
        <v>1.0209999999999999</v>
      </c>
      <c r="R228" s="163">
        <v>1.0349999999999999</v>
      </c>
      <c r="S228" s="163">
        <v>1.0249999999999999</v>
      </c>
      <c r="T228" s="163">
        <v>1.02</v>
      </c>
      <c r="U228" s="163">
        <v>1.03</v>
      </c>
      <c r="V228" s="248">
        <f t="shared" si="10"/>
        <v>651799.34864906222</v>
      </c>
      <c r="W228" s="249">
        <v>1.2</v>
      </c>
      <c r="X228" s="250">
        <f t="shared" si="11"/>
        <v>782159.21837887459</v>
      </c>
      <c r="Y228" s="251">
        <f t="shared" si="12"/>
        <v>52143.947891924974</v>
      </c>
      <c r="BP228" s="166"/>
      <c r="BQ228" s="174" t="s">
        <v>1704</v>
      </c>
      <c r="BR228" s="312"/>
    </row>
    <row r="229" spans="1:70" s="122" customFormat="1" ht="18.75" hidden="1" x14ac:dyDescent="0.25">
      <c r="A229" s="175"/>
      <c r="B229" s="176"/>
      <c r="C229" s="177" t="s">
        <v>1705</v>
      </c>
      <c r="D229" s="178"/>
      <c r="E229" s="178"/>
      <c r="F229" s="179"/>
      <c r="G229" s="178"/>
      <c r="H229" s="178"/>
      <c r="I229" s="178"/>
      <c r="J229" s="178"/>
      <c r="K229" s="178"/>
      <c r="L229" s="178"/>
      <c r="M229" s="178"/>
      <c r="N229" s="178"/>
      <c r="O229" s="180"/>
      <c r="P229" s="163"/>
      <c r="Q229" s="163"/>
      <c r="R229" s="163"/>
      <c r="S229" s="163"/>
      <c r="T229" s="163"/>
      <c r="U229" s="163"/>
      <c r="V229" s="123"/>
      <c r="W229" s="124"/>
      <c r="X229" s="125"/>
      <c r="Y229" s="126"/>
      <c r="BP229" s="166"/>
      <c r="BQ229" s="174"/>
      <c r="BR229" s="312"/>
    </row>
    <row r="230" spans="1:70" s="122" customFormat="1" ht="67.5" x14ac:dyDescent="0.25">
      <c r="A230" s="242" t="s">
        <v>1457</v>
      </c>
      <c r="B230" s="243" t="s">
        <v>1701</v>
      </c>
      <c r="C230" s="368" t="s">
        <v>1706</v>
      </c>
      <c r="D230" s="368"/>
      <c r="E230" s="368"/>
      <c r="F230" s="244" t="s">
        <v>437</v>
      </c>
      <c r="G230" s="245">
        <v>15</v>
      </c>
      <c r="H230" s="171">
        <v>1821.18</v>
      </c>
      <c r="I230" s="171"/>
      <c r="J230" s="171">
        <v>1821.18</v>
      </c>
      <c r="K230" s="172" t="s">
        <v>42</v>
      </c>
      <c r="L230" s="171">
        <v>233839.51</v>
      </c>
      <c r="M230" s="171"/>
      <c r="N230" s="173"/>
      <c r="O230" s="171">
        <v>233839.51</v>
      </c>
      <c r="P230" s="163">
        <v>1.052</v>
      </c>
      <c r="Q230" s="163">
        <v>1.0209999999999999</v>
      </c>
      <c r="R230" s="163">
        <v>1.0349999999999999</v>
      </c>
      <c r="S230" s="163">
        <v>1.0249999999999999</v>
      </c>
      <c r="T230" s="163">
        <v>1.02</v>
      </c>
      <c r="U230" s="163">
        <v>1.03</v>
      </c>
      <c r="V230" s="248">
        <f t="shared" si="10"/>
        <v>279937.43945704738</v>
      </c>
      <c r="W230" s="249">
        <v>1.2</v>
      </c>
      <c r="X230" s="250">
        <f t="shared" si="11"/>
        <v>335924.92734845687</v>
      </c>
      <c r="Y230" s="251">
        <f t="shared" si="12"/>
        <v>22394.995156563793</v>
      </c>
      <c r="BP230" s="166"/>
      <c r="BQ230" s="174" t="s">
        <v>1706</v>
      </c>
      <c r="BR230" s="312"/>
    </row>
    <row r="231" spans="1:70" s="122" customFormat="1" ht="67.5" x14ac:dyDescent="0.25">
      <c r="A231" s="242" t="s">
        <v>450</v>
      </c>
      <c r="B231" s="243" t="s">
        <v>1701</v>
      </c>
      <c r="C231" s="368" t="s">
        <v>1707</v>
      </c>
      <c r="D231" s="368"/>
      <c r="E231" s="368"/>
      <c r="F231" s="244" t="s">
        <v>437</v>
      </c>
      <c r="G231" s="245">
        <v>2</v>
      </c>
      <c r="H231" s="171">
        <v>1170.25</v>
      </c>
      <c r="I231" s="171"/>
      <c r="J231" s="171">
        <v>1170.25</v>
      </c>
      <c r="K231" s="172" t="s">
        <v>42</v>
      </c>
      <c r="L231" s="171">
        <v>20034.68</v>
      </c>
      <c r="M231" s="171"/>
      <c r="N231" s="173"/>
      <c r="O231" s="171">
        <v>20034.68</v>
      </c>
      <c r="P231" s="163">
        <v>1.052</v>
      </c>
      <c r="Q231" s="163">
        <v>1.0209999999999999</v>
      </c>
      <c r="R231" s="163">
        <v>1.0349999999999999</v>
      </c>
      <c r="S231" s="163">
        <v>1.0249999999999999</v>
      </c>
      <c r="T231" s="163">
        <v>1.02</v>
      </c>
      <c r="U231" s="163">
        <v>1.03</v>
      </c>
      <c r="V231" s="248">
        <f t="shared" si="10"/>
        <v>23984.214727191811</v>
      </c>
      <c r="W231" s="249">
        <v>1.2</v>
      </c>
      <c r="X231" s="250">
        <f t="shared" si="11"/>
        <v>28781.057672630173</v>
      </c>
      <c r="Y231" s="251">
        <f t="shared" si="12"/>
        <v>14390.528836315087</v>
      </c>
      <c r="BP231" s="166"/>
      <c r="BQ231" s="174" t="s">
        <v>1707</v>
      </c>
      <c r="BR231" s="312"/>
    </row>
    <row r="232" spans="1:70" s="122" customFormat="1" ht="67.5" x14ac:dyDescent="0.25">
      <c r="A232" s="242" t="s">
        <v>1708</v>
      </c>
      <c r="B232" s="243" t="s">
        <v>1701</v>
      </c>
      <c r="C232" s="368" t="s">
        <v>1709</v>
      </c>
      <c r="D232" s="368"/>
      <c r="E232" s="368"/>
      <c r="F232" s="244" t="s">
        <v>437</v>
      </c>
      <c r="G232" s="245">
        <v>7</v>
      </c>
      <c r="H232" s="171">
        <v>4115.3</v>
      </c>
      <c r="I232" s="171"/>
      <c r="J232" s="171">
        <v>4115.3</v>
      </c>
      <c r="K232" s="172" t="s">
        <v>42</v>
      </c>
      <c r="L232" s="171">
        <v>246588.78</v>
      </c>
      <c r="M232" s="171"/>
      <c r="N232" s="173"/>
      <c r="O232" s="171">
        <v>246588.78</v>
      </c>
      <c r="P232" s="163">
        <v>1.052</v>
      </c>
      <c r="Q232" s="163">
        <v>1.0209999999999999</v>
      </c>
      <c r="R232" s="163">
        <v>1.0349999999999999</v>
      </c>
      <c r="S232" s="163">
        <v>1.0249999999999999</v>
      </c>
      <c r="T232" s="163">
        <v>1.02</v>
      </c>
      <c r="U232" s="163">
        <v>1.03</v>
      </c>
      <c r="V232" s="248">
        <f t="shared" si="10"/>
        <v>295200.03558011714</v>
      </c>
      <c r="W232" s="249">
        <v>1.2</v>
      </c>
      <c r="X232" s="250">
        <f t="shared" si="11"/>
        <v>354240.04269614053</v>
      </c>
      <c r="Y232" s="251">
        <f t="shared" si="12"/>
        <v>50605.720385162931</v>
      </c>
      <c r="BP232" s="166"/>
      <c r="BQ232" s="174" t="s">
        <v>1709</v>
      </c>
      <c r="BR232" s="312"/>
    </row>
    <row r="233" spans="1:70" s="122" customFormat="1" ht="67.5" x14ac:dyDescent="0.25">
      <c r="A233" s="242" t="s">
        <v>462</v>
      </c>
      <c r="B233" s="243" t="s">
        <v>1701</v>
      </c>
      <c r="C233" s="368" t="s">
        <v>1710</v>
      </c>
      <c r="D233" s="368"/>
      <c r="E233" s="368"/>
      <c r="F233" s="244" t="s">
        <v>437</v>
      </c>
      <c r="G233" s="245">
        <v>876</v>
      </c>
      <c r="H233" s="171">
        <v>131.83000000000001</v>
      </c>
      <c r="I233" s="171"/>
      <c r="J233" s="171">
        <v>131.83000000000001</v>
      </c>
      <c r="K233" s="172" t="s">
        <v>42</v>
      </c>
      <c r="L233" s="171">
        <v>988535.16</v>
      </c>
      <c r="M233" s="171"/>
      <c r="N233" s="173"/>
      <c r="O233" s="171">
        <v>988535.16</v>
      </c>
      <c r="P233" s="163">
        <v>1.052</v>
      </c>
      <c r="Q233" s="163">
        <v>1.0209999999999999</v>
      </c>
      <c r="R233" s="163">
        <v>1.0349999999999999</v>
      </c>
      <c r="S233" s="163">
        <v>1.0249999999999999</v>
      </c>
      <c r="T233" s="163">
        <v>1.02</v>
      </c>
      <c r="U233" s="163">
        <v>1.03</v>
      </c>
      <c r="V233" s="248">
        <f t="shared" si="10"/>
        <v>1183409.9442975339</v>
      </c>
      <c r="W233" s="249">
        <v>1.2</v>
      </c>
      <c r="X233" s="250">
        <f t="shared" si="11"/>
        <v>1420091.9331570407</v>
      </c>
      <c r="Y233" s="251">
        <f t="shared" si="12"/>
        <v>1621.1095127363478</v>
      </c>
      <c r="BP233" s="166"/>
      <c r="BQ233" s="174" t="s">
        <v>1710</v>
      </c>
      <c r="BR233" s="312"/>
    </row>
    <row r="234" spans="1:70" s="122" customFormat="1" ht="67.5" hidden="1" x14ac:dyDescent="0.25">
      <c r="A234" s="167" t="s">
        <v>464</v>
      </c>
      <c r="B234" s="168" t="s">
        <v>547</v>
      </c>
      <c r="C234" s="370" t="s">
        <v>548</v>
      </c>
      <c r="D234" s="370"/>
      <c r="E234" s="370"/>
      <c r="F234" s="169" t="s">
        <v>174</v>
      </c>
      <c r="G234" s="203">
        <v>6.52</v>
      </c>
      <c r="H234" s="171" t="s">
        <v>549</v>
      </c>
      <c r="I234" s="171" t="s">
        <v>58</v>
      </c>
      <c r="J234" s="171">
        <v>5.27</v>
      </c>
      <c r="K234" s="172" t="s">
        <v>42</v>
      </c>
      <c r="L234" s="171">
        <v>5608.4</v>
      </c>
      <c r="M234" s="171">
        <v>5084.79</v>
      </c>
      <c r="N234" s="173" t="s">
        <v>1711</v>
      </c>
      <c r="O234" s="171">
        <v>294.13</v>
      </c>
      <c r="P234" s="163">
        <v>1.052</v>
      </c>
      <c r="Q234" s="163">
        <v>1.0209999999999999</v>
      </c>
      <c r="R234" s="163">
        <v>1.0349999999999999</v>
      </c>
      <c r="S234" s="163">
        <v>1.0249999999999999</v>
      </c>
      <c r="T234" s="163">
        <v>1.02</v>
      </c>
      <c r="U234" s="163">
        <v>1.03</v>
      </c>
      <c r="V234" s="123">
        <f t="shared" si="10"/>
        <v>352.11328944155468</v>
      </c>
      <c r="W234" s="124">
        <v>1.2</v>
      </c>
      <c r="X234" s="125">
        <f t="shared" si="11"/>
        <v>422.53594732986562</v>
      </c>
      <c r="Y234" s="126">
        <f t="shared" si="12"/>
        <v>64.806126891083693</v>
      </c>
      <c r="BP234" s="166"/>
      <c r="BQ234" s="174" t="s">
        <v>548</v>
      </c>
      <c r="BR234" s="312"/>
    </row>
    <row r="235" spans="1:70" s="122" customFormat="1" ht="18.75" hidden="1" x14ac:dyDescent="0.25">
      <c r="A235" s="175"/>
      <c r="B235" s="176"/>
      <c r="C235" s="177" t="s">
        <v>1712</v>
      </c>
      <c r="D235" s="178"/>
      <c r="E235" s="178"/>
      <c r="F235" s="179"/>
      <c r="G235" s="178"/>
      <c r="H235" s="178"/>
      <c r="I235" s="178"/>
      <c r="J235" s="178"/>
      <c r="K235" s="178"/>
      <c r="L235" s="178"/>
      <c r="M235" s="178"/>
      <c r="N235" s="178"/>
      <c r="O235" s="180"/>
      <c r="P235" s="163"/>
      <c r="Q235" s="163"/>
      <c r="R235" s="163"/>
      <c r="S235" s="163"/>
      <c r="T235" s="163"/>
      <c r="U235" s="163"/>
      <c r="V235" s="123"/>
      <c r="W235" s="124"/>
      <c r="X235" s="125"/>
      <c r="Y235" s="126"/>
      <c r="BP235" s="166"/>
      <c r="BQ235" s="174"/>
      <c r="BR235" s="312"/>
    </row>
    <row r="236" spans="1:70" s="122" customFormat="1" ht="18.75" hidden="1" x14ac:dyDescent="0.25">
      <c r="A236" s="181"/>
      <c r="B236" s="182"/>
      <c r="C236" s="182"/>
      <c r="D236" s="182"/>
      <c r="E236" s="183" t="s">
        <v>1713</v>
      </c>
      <c r="F236" s="184"/>
      <c r="G236" s="185"/>
      <c r="H236" s="186"/>
      <c r="I236" s="140"/>
      <c r="J236" s="140"/>
      <c r="K236" s="140"/>
      <c r="L236" s="187">
        <v>4973.21</v>
      </c>
      <c r="M236" s="188"/>
      <c r="N236" s="188"/>
      <c r="O236" s="189"/>
      <c r="P236" s="163"/>
      <c r="Q236" s="163"/>
      <c r="R236" s="163"/>
      <c r="S236" s="163"/>
      <c r="T236" s="163"/>
      <c r="U236" s="163"/>
      <c r="V236" s="123"/>
      <c r="W236" s="124"/>
      <c r="X236" s="125"/>
      <c r="Y236" s="126"/>
      <c r="BP236" s="166"/>
      <c r="BQ236" s="174"/>
      <c r="BR236" s="312"/>
    </row>
    <row r="237" spans="1:70" s="122" customFormat="1" ht="18.75" hidden="1" x14ac:dyDescent="0.25">
      <c r="A237" s="181"/>
      <c r="B237" s="182"/>
      <c r="C237" s="182"/>
      <c r="D237" s="182"/>
      <c r="E237" s="183" t="s">
        <v>1714</v>
      </c>
      <c r="F237" s="184"/>
      <c r="G237" s="185"/>
      <c r="H237" s="186"/>
      <c r="I237" s="140"/>
      <c r="J237" s="140"/>
      <c r="K237" s="140"/>
      <c r="L237" s="187">
        <v>2614.7800000000002</v>
      </c>
      <c r="M237" s="188"/>
      <c r="N237" s="188"/>
      <c r="O237" s="189"/>
      <c r="P237" s="163"/>
      <c r="Q237" s="163"/>
      <c r="R237" s="163"/>
      <c r="S237" s="163"/>
      <c r="T237" s="163"/>
      <c r="U237" s="163"/>
      <c r="V237" s="123"/>
      <c r="W237" s="124"/>
      <c r="X237" s="125"/>
      <c r="Y237" s="126"/>
      <c r="BP237" s="166"/>
      <c r="BQ237" s="174"/>
      <c r="BR237" s="312"/>
    </row>
    <row r="238" spans="1:70" s="122" customFormat="1" ht="18.75" hidden="1" x14ac:dyDescent="0.25">
      <c r="A238" s="181"/>
      <c r="B238" s="182"/>
      <c r="C238" s="182"/>
      <c r="D238" s="182"/>
      <c r="E238" s="183" t="s">
        <v>47</v>
      </c>
      <c r="F238" s="184"/>
      <c r="G238" s="185"/>
      <c r="H238" s="186"/>
      <c r="I238" s="140"/>
      <c r="J238" s="140"/>
      <c r="K238" s="140"/>
      <c r="L238" s="187">
        <v>13196.39</v>
      </c>
      <c r="M238" s="188"/>
      <c r="N238" s="188"/>
      <c r="O238" s="189"/>
      <c r="P238" s="163"/>
      <c r="Q238" s="163"/>
      <c r="R238" s="163"/>
      <c r="S238" s="163"/>
      <c r="T238" s="163"/>
      <c r="U238" s="163"/>
      <c r="V238" s="123"/>
      <c r="W238" s="124"/>
      <c r="X238" s="125"/>
      <c r="Y238" s="126"/>
      <c r="BP238" s="166"/>
      <c r="BQ238" s="174"/>
      <c r="BR238" s="312"/>
    </row>
    <row r="239" spans="1:70" s="122" customFormat="1" ht="67.5" x14ac:dyDescent="0.25">
      <c r="A239" s="242" t="s">
        <v>466</v>
      </c>
      <c r="B239" s="243" t="s">
        <v>1715</v>
      </c>
      <c r="C239" s="368" t="s">
        <v>1716</v>
      </c>
      <c r="D239" s="368"/>
      <c r="E239" s="368"/>
      <c r="F239" s="244" t="s">
        <v>437</v>
      </c>
      <c r="G239" s="245">
        <v>652</v>
      </c>
      <c r="H239" s="171">
        <v>291.27</v>
      </c>
      <c r="I239" s="171"/>
      <c r="J239" s="171">
        <v>291.27</v>
      </c>
      <c r="K239" s="172" t="s">
        <v>42</v>
      </c>
      <c r="L239" s="171">
        <v>1625612.82</v>
      </c>
      <c r="M239" s="171"/>
      <c r="N239" s="173"/>
      <c r="O239" s="171">
        <v>1625612.82</v>
      </c>
      <c r="P239" s="163">
        <v>1.052</v>
      </c>
      <c r="Q239" s="163">
        <v>1.0209999999999999</v>
      </c>
      <c r="R239" s="163">
        <v>1.0349999999999999</v>
      </c>
      <c r="S239" s="163">
        <v>1.0249999999999999</v>
      </c>
      <c r="T239" s="163">
        <v>1.02</v>
      </c>
      <c r="U239" s="163">
        <v>1.03</v>
      </c>
      <c r="V239" s="248">
        <f t="shared" si="10"/>
        <v>1946077.8479194983</v>
      </c>
      <c r="W239" s="249">
        <v>1.2</v>
      </c>
      <c r="X239" s="250">
        <f t="shared" si="11"/>
        <v>2335293.4175033979</v>
      </c>
      <c r="Y239" s="251">
        <f t="shared" si="12"/>
        <v>3581.7383704039844</v>
      </c>
      <c r="BP239" s="166"/>
      <c r="BQ239" s="174" t="s">
        <v>1716</v>
      </c>
      <c r="BR239" s="312"/>
    </row>
    <row r="240" spans="1:70" s="122" customFormat="1" ht="67.5" hidden="1" x14ac:dyDescent="0.25">
      <c r="A240" s="167" t="s">
        <v>469</v>
      </c>
      <c r="B240" s="168" t="s">
        <v>1717</v>
      </c>
      <c r="C240" s="370" t="s">
        <v>1718</v>
      </c>
      <c r="D240" s="370"/>
      <c r="E240" s="370"/>
      <c r="F240" s="169" t="s">
        <v>374</v>
      </c>
      <c r="G240" s="313">
        <v>2.928E-2</v>
      </c>
      <c r="H240" s="171" t="s">
        <v>1719</v>
      </c>
      <c r="I240" s="171" t="s">
        <v>1720</v>
      </c>
      <c r="J240" s="171">
        <v>74.510000000000005</v>
      </c>
      <c r="K240" s="172" t="s">
        <v>42</v>
      </c>
      <c r="L240" s="171">
        <v>834.89</v>
      </c>
      <c r="M240" s="171">
        <v>660.14</v>
      </c>
      <c r="N240" s="173" t="s">
        <v>1721</v>
      </c>
      <c r="O240" s="171">
        <v>18.670000000000002</v>
      </c>
      <c r="P240" s="163">
        <v>1.052</v>
      </c>
      <c r="Q240" s="163">
        <v>1.0209999999999999</v>
      </c>
      <c r="R240" s="163">
        <v>1.0349999999999999</v>
      </c>
      <c r="S240" s="163">
        <v>1.0249999999999999</v>
      </c>
      <c r="T240" s="163">
        <v>1.02</v>
      </c>
      <c r="U240" s="163">
        <v>1.03</v>
      </c>
      <c r="V240" s="123">
        <f t="shared" si="10"/>
        <v>22.350508665807052</v>
      </c>
      <c r="W240" s="124">
        <v>1.2</v>
      </c>
      <c r="X240" s="125">
        <f t="shared" si="11"/>
        <v>26.820610398968462</v>
      </c>
      <c r="Y240" s="126">
        <f t="shared" si="12"/>
        <v>916.00445351668247</v>
      </c>
      <c r="BP240" s="166"/>
      <c r="BQ240" s="174" t="s">
        <v>1718</v>
      </c>
      <c r="BR240" s="312"/>
    </row>
    <row r="241" spans="1:70" s="122" customFormat="1" ht="18.75" hidden="1" x14ac:dyDescent="0.25">
      <c r="A241" s="175"/>
      <c r="B241" s="176"/>
      <c r="C241" s="177" t="s">
        <v>1722</v>
      </c>
      <c r="D241" s="178"/>
      <c r="E241" s="178"/>
      <c r="F241" s="179"/>
      <c r="G241" s="178"/>
      <c r="H241" s="178"/>
      <c r="I241" s="178"/>
      <c r="J241" s="178"/>
      <c r="K241" s="178"/>
      <c r="L241" s="178"/>
      <c r="M241" s="178"/>
      <c r="N241" s="178"/>
      <c r="O241" s="180"/>
      <c r="P241" s="163"/>
      <c r="Q241" s="163"/>
      <c r="R241" s="163"/>
      <c r="S241" s="163"/>
      <c r="T241" s="163"/>
      <c r="U241" s="163"/>
      <c r="V241" s="123"/>
      <c r="W241" s="124"/>
      <c r="X241" s="125"/>
      <c r="Y241" s="126"/>
      <c r="BP241" s="166"/>
      <c r="BQ241" s="174"/>
      <c r="BR241" s="312"/>
    </row>
    <row r="242" spans="1:70" s="122" customFormat="1" ht="18.75" hidden="1" x14ac:dyDescent="0.25">
      <c r="A242" s="181"/>
      <c r="B242" s="182"/>
      <c r="C242" s="182"/>
      <c r="D242" s="182"/>
      <c r="E242" s="183" t="s">
        <v>1723</v>
      </c>
      <c r="F242" s="184"/>
      <c r="G242" s="185"/>
      <c r="H242" s="186"/>
      <c r="I242" s="140"/>
      <c r="J242" s="140"/>
      <c r="K242" s="140"/>
      <c r="L242" s="187">
        <v>662.9</v>
      </c>
      <c r="M242" s="188"/>
      <c r="N242" s="188"/>
      <c r="O242" s="189"/>
      <c r="P242" s="163"/>
      <c r="Q242" s="163"/>
      <c r="R242" s="163"/>
      <c r="S242" s="163"/>
      <c r="T242" s="163"/>
      <c r="U242" s="163"/>
      <c r="V242" s="123"/>
      <c r="W242" s="124"/>
      <c r="X242" s="125"/>
      <c r="Y242" s="126"/>
      <c r="BP242" s="166"/>
      <c r="BQ242" s="174"/>
      <c r="BR242" s="312"/>
    </row>
    <row r="243" spans="1:70" s="122" customFormat="1" ht="18.75" hidden="1" x14ac:dyDescent="0.25">
      <c r="A243" s="181"/>
      <c r="B243" s="182"/>
      <c r="C243" s="182"/>
      <c r="D243" s="182"/>
      <c r="E243" s="183" t="s">
        <v>1724</v>
      </c>
      <c r="F243" s="184"/>
      <c r="G243" s="185"/>
      <c r="H243" s="186"/>
      <c r="I243" s="140"/>
      <c r="J243" s="140"/>
      <c r="K243" s="140"/>
      <c r="L243" s="187">
        <v>348.53</v>
      </c>
      <c r="M243" s="188"/>
      <c r="N243" s="188"/>
      <c r="O243" s="189"/>
      <c r="P243" s="163"/>
      <c r="Q243" s="163"/>
      <c r="R243" s="163"/>
      <c r="S243" s="163"/>
      <c r="T243" s="163"/>
      <c r="U243" s="163"/>
      <c r="V243" s="123"/>
      <c r="W243" s="124"/>
      <c r="X243" s="125"/>
      <c r="Y243" s="126"/>
      <c r="BP243" s="166"/>
      <c r="BQ243" s="174"/>
      <c r="BR243" s="312"/>
    </row>
    <row r="244" spans="1:70" s="122" customFormat="1" ht="18.75" hidden="1" x14ac:dyDescent="0.25">
      <c r="A244" s="181"/>
      <c r="B244" s="182"/>
      <c r="C244" s="182"/>
      <c r="D244" s="182"/>
      <c r="E244" s="183" t="s">
        <v>47</v>
      </c>
      <c r="F244" s="184"/>
      <c r="G244" s="185"/>
      <c r="H244" s="186"/>
      <c r="I244" s="140"/>
      <c r="J244" s="140"/>
      <c r="K244" s="140"/>
      <c r="L244" s="187">
        <v>1846.32</v>
      </c>
      <c r="M244" s="188"/>
      <c r="N244" s="188"/>
      <c r="O244" s="189"/>
      <c r="P244" s="163"/>
      <c r="Q244" s="163"/>
      <c r="R244" s="163"/>
      <c r="S244" s="163"/>
      <c r="T244" s="163"/>
      <c r="U244" s="163"/>
      <c r="V244" s="123"/>
      <c r="W244" s="124"/>
      <c r="X244" s="125"/>
      <c r="Y244" s="126"/>
      <c r="BP244" s="166"/>
      <c r="BQ244" s="174"/>
      <c r="BR244" s="312"/>
    </row>
    <row r="245" spans="1:70" s="122" customFormat="1" ht="67.5" x14ac:dyDescent="0.25">
      <c r="A245" s="242" t="s">
        <v>478</v>
      </c>
      <c r="B245" s="243" t="s">
        <v>1701</v>
      </c>
      <c r="C245" s="368" t="s">
        <v>1725</v>
      </c>
      <c r="D245" s="368"/>
      <c r="E245" s="368"/>
      <c r="F245" s="244" t="s">
        <v>437</v>
      </c>
      <c r="G245" s="245">
        <v>4</v>
      </c>
      <c r="H245" s="171">
        <v>4624.66</v>
      </c>
      <c r="I245" s="171"/>
      <c r="J245" s="171">
        <v>4624.66</v>
      </c>
      <c r="K245" s="172" t="s">
        <v>42</v>
      </c>
      <c r="L245" s="171">
        <v>158348.35999999999</v>
      </c>
      <c r="M245" s="171"/>
      <c r="N245" s="173"/>
      <c r="O245" s="171">
        <v>158348.35999999999</v>
      </c>
      <c r="P245" s="163">
        <v>1.052</v>
      </c>
      <c r="Q245" s="163">
        <v>1.0209999999999999</v>
      </c>
      <c r="R245" s="163">
        <v>1.0349999999999999</v>
      </c>
      <c r="S245" s="163">
        <v>1.0249999999999999</v>
      </c>
      <c r="T245" s="163">
        <v>1.02</v>
      </c>
      <c r="U245" s="163">
        <v>1.03</v>
      </c>
      <c r="V245" s="248">
        <f t="shared" si="10"/>
        <v>189564.34881608645</v>
      </c>
      <c r="W245" s="249">
        <v>1.2</v>
      </c>
      <c r="X245" s="250">
        <f t="shared" si="11"/>
        <v>227477.21857930374</v>
      </c>
      <c r="Y245" s="251">
        <f t="shared" si="12"/>
        <v>56869.304644825934</v>
      </c>
      <c r="BP245" s="166"/>
      <c r="BQ245" s="174" t="s">
        <v>1725</v>
      </c>
      <c r="BR245" s="312"/>
    </row>
    <row r="246" spans="1:70" s="122" customFormat="1" ht="18.75" hidden="1" x14ac:dyDescent="0.25">
      <c r="A246" s="175"/>
      <c r="B246" s="176"/>
      <c r="C246" s="177" t="s">
        <v>1726</v>
      </c>
      <c r="D246" s="178"/>
      <c r="E246" s="178"/>
      <c r="F246" s="179"/>
      <c r="G246" s="178"/>
      <c r="H246" s="178"/>
      <c r="I246" s="178"/>
      <c r="J246" s="178"/>
      <c r="K246" s="178"/>
      <c r="L246" s="178"/>
      <c r="M246" s="178"/>
      <c r="N246" s="178"/>
      <c r="O246" s="180"/>
      <c r="P246" s="163"/>
      <c r="Q246" s="163"/>
      <c r="R246" s="163"/>
      <c r="S246" s="163"/>
      <c r="T246" s="163"/>
      <c r="U246" s="163"/>
      <c r="V246" s="123"/>
      <c r="W246" s="124"/>
      <c r="X246" s="125"/>
      <c r="Y246" s="126"/>
      <c r="BP246" s="166"/>
      <c r="BQ246" s="174"/>
      <c r="BR246" s="312"/>
    </row>
    <row r="247" spans="1:70" s="122" customFormat="1" ht="67.5" x14ac:dyDescent="0.25">
      <c r="A247" s="242" t="s">
        <v>480</v>
      </c>
      <c r="B247" s="243" t="s">
        <v>1701</v>
      </c>
      <c r="C247" s="368" t="s">
        <v>1710</v>
      </c>
      <c r="D247" s="368"/>
      <c r="E247" s="368"/>
      <c r="F247" s="244" t="s">
        <v>437</v>
      </c>
      <c r="G247" s="245">
        <v>150</v>
      </c>
      <c r="H247" s="171">
        <v>131.83000000000001</v>
      </c>
      <c r="I247" s="171"/>
      <c r="J247" s="171">
        <v>131.83000000000001</v>
      </c>
      <c r="K247" s="172" t="s">
        <v>42</v>
      </c>
      <c r="L247" s="171">
        <v>169269.72</v>
      </c>
      <c r="M247" s="171"/>
      <c r="N247" s="173"/>
      <c r="O247" s="171">
        <v>169269.72</v>
      </c>
      <c r="P247" s="163">
        <v>1.052</v>
      </c>
      <c r="Q247" s="163">
        <v>1.0209999999999999</v>
      </c>
      <c r="R247" s="163">
        <v>1.0349999999999999</v>
      </c>
      <c r="S247" s="163">
        <v>1.0249999999999999</v>
      </c>
      <c r="T247" s="163">
        <v>1.02</v>
      </c>
      <c r="U247" s="163">
        <v>1.03</v>
      </c>
      <c r="V247" s="248">
        <f t="shared" si="10"/>
        <v>202638.69007598996</v>
      </c>
      <c r="W247" s="249">
        <v>1.2</v>
      </c>
      <c r="X247" s="250">
        <f t="shared" si="11"/>
        <v>243166.42809118793</v>
      </c>
      <c r="Y247" s="251">
        <f t="shared" si="12"/>
        <v>1621.1095206079196</v>
      </c>
      <c r="BP247" s="166"/>
      <c r="BQ247" s="174" t="s">
        <v>1710</v>
      </c>
      <c r="BR247" s="312"/>
    </row>
    <row r="248" spans="1:70" s="122" customFormat="1" ht="67.5" hidden="1" x14ac:dyDescent="0.25">
      <c r="A248" s="167" t="s">
        <v>482</v>
      </c>
      <c r="B248" s="168" t="s">
        <v>1727</v>
      </c>
      <c r="C248" s="370" t="s">
        <v>1728</v>
      </c>
      <c r="D248" s="370"/>
      <c r="E248" s="370"/>
      <c r="F248" s="169" t="s">
        <v>174</v>
      </c>
      <c r="G248" s="170">
        <v>1.5</v>
      </c>
      <c r="H248" s="171" t="s">
        <v>1729</v>
      </c>
      <c r="I248" s="171" t="s">
        <v>421</v>
      </c>
      <c r="J248" s="171">
        <v>67.47</v>
      </c>
      <c r="K248" s="172" t="s">
        <v>42</v>
      </c>
      <c r="L248" s="171">
        <v>19906.080000000002</v>
      </c>
      <c r="M248" s="171">
        <v>16105.73</v>
      </c>
      <c r="N248" s="173" t="s">
        <v>1730</v>
      </c>
      <c r="O248" s="171">
        <v>866.31</v>
      </c>
      <c r="P248" s="163">
        <v>1.052</v>
      </c>
      <c r="Q248" s="163">
        <v>1.0209999999999999</v>
      </c>
      <c r="R248" s="163">
        <v>1.0349999999999999</v>
      </c>
      <c r="S248" s="163">
        <v>1.0249999999999999</v>
      </c>
      <c r="T248" s="163">
        <v>1.02</v>
      </c>
      <c r="U248" s="163">
        <v>1.03</v>
      </c>
      <c r="V248" s="123">
        <f t="shared" si="10"/>
        <v>1037.0899390613447</v>
      </c>
      <c r="W248" s="124">
        <v>1.2</v>
      </c>
      <c r="X248" s="125">
        <f t="shared" si="11"/>
        <v>1244.5079268736135</v>
      </c>
      <c r="Y248" s="126">
        <f t="shared" si="12"/>
        <v>829.67195124907573</v>
      </c>
      <c r="BP248" s="166"/>
      <c r="BQ248" s="174" t="s">
        <v>1728</v>
      </c>
      <c r="BR248" s="312"/>
    </row>
    <row r="249" spans="1:70" s="122" customFormat="1" ht="18.75" hidden="1" x14ac:dyDescent="0.25">
      <c r="A249" s="175"/>
      <c r="B249" s="176"/>
      <c r="C249" s="177" t="s">
        <v>1731</v>
      </c>
      <c r="D249" s="178"/>
      <c r="E249" s="178"/>
      <c r="F249" s="179"/>
      <c r="G249" s="178"/>
      <c r="H249" s="178"/>
      <c r="I249" s="178"/>
      <c r="J249" s="178"/>
      <c r="K249" s="178"/>
      <c r="L249" s="178"/>
      <c r="M249" s="178"/>
      <c r="N249" s="178"/>
      <c r="O249" s="180"/>
      <c r="P249" s="163"/>
      <c r="Q249" s="163"/>
      <c r="R249" s="163"/>
      <c r="S249" s="163"/>
      <c r="T249" s="163"/>
      <c r="U249" s="163"/>
      <c r="V249" s="123"/>
      <c r="W249" s="124"/>
      <c r="X249" s="125"/>
      <c r="Y249" s="126"/>
      <c r="BP249" s="166"/>
      <c r="BQ249" s="174"/>
      <c r="BR249" s="312"/>
    </row>
    <row r="250" spans="1:70" s="122" customFormat="1" ht="18.75" hidden="1" x14ac:dyDescent="0.25">
      <c r="A250" s="181"/>
      <c r="B250" s="182"/>
      <c r="C250" s="182"/>
      <c r="D250" s="182"/>
      <c r="E250" s="183" t="s">
        <v>1732</v>
      </c>
      <c r="F250" s="184"/>
      <c r="G250" s="185"/>
      <c r="H250" s="186"/>
      <c r="I250" s="140"/>
      <c r="J250" s="140"/>
      <c r="K250" s="140"/>
      <c r="L250" s="187">
        <v>15631.99</v>
      </c>
      <c r="M250" s="188"/>
      <c r="N250" s="188"/>
      <c r="O250" s="189"/>
      <c r="P250" s="163"/>
      <c r="Q250" s="163"/>
      <c r="R250" s="163"/>
      <c r="S250" s="163"/>
      <c r="T250" s="163"/>
      <c r="U250" s="163"/>
      <c r="V250" s="123"/>
      <c r="W250" s="124"/>
      <c r="X250" s="125"/>
      <c r="Y250" s="126"/>
      <c r="BP250" s="166"/>
      <c r="BQ250" s="174"/>
      <c r="BR250" s="312"/>
    </row>
    <row r="251" spans="1:70" s="122" customFormat="1" ht="18.75" hidden="1" x14ac:dyDescent="0.25">
      <c r="A251" s="181"/>
      <c r="B251" s="182"/>
      <c r="C251" s="182"/>
      <c r="D251" s="182"/>
      <c r="E251" s="183" t="s">
        <v>1733</v>
      </c>
      <c r="F251" s="184"/>
      <c r="G251" s="185"/>
      <c r="H251" s="186"/>
      <c r="I251" s="140"/>
      <c r="J251" s="140"/>
      <c r="K251" s="140"/>
      <c r="L251" s="187">
        <v>8218.8799999999992</v>
      </c>
      <c r="M251" s="188"/>
      <c r="N251" s="188"/>
      <c r="O251" s="189"/>
      <c r="P251" s="163"/>
      <c r="Q251" s="163"/>
      <c r="R251" s="163"/>
      <c r="S251" s="163"/>
      <c r="T251" s="163"/>
      <c r="U251" s="163"/>
      <c r="V251" s="123"/>
      <c r="W251" s="124"/>
      <c r="X251" s="125"/>
      <c r="Y251" s="126"/>
      <c r="BP251" s="166"/>
      <c r="BQ251" s="174"/>
      <c r="BR251" s="312"/>
    </row>
    <row r="252" spans="1:70" s="122" customFormat="1" ht="18.75" hidden="1" x14ac:dyDescent="0.25">
      <c r="A252" s="181"/>
      <c r="B252" s="182"/>
      <c r="C252" s="182"/>
      <c r="D252" s="182"/>
      <c r="E252" s="183" t="s">
        <v>47</v>
      </c>
      <c r="F252" s="184"/>
      <c r="G252" s="185"/>
      <c r="H252" s="186"/>
      <c r="I252" s="140"/>
      <c r="J252" s="140"/>
      <c r="K252" s="140"/>
      <c r="L252" s="187">
        <v>43756.95</v>
      </c>
      <c r="M252" s="188"/>
      <c r="N252" s="188"/>
      <c r="O252" s="189"/>
      <c r="P252" s="163"/>
      <c r="Q252" s="163"/>
      <c r="R252" s="163"/>
      <c r="S252" s="163"/>
      <c r="T252" s="163"/>
      <c r="U252" s="163"/>
      <c r="V252" s="123"/>
      <c r="W252" s="124"/>
      <c r="X252" s="125"/>
      <c r="Y252" s="126"/>
      <c r="BP252" s="166"/>
      <c r="BQ252" s="174"/>
      <c r="BR252" s="312"/>
    </row>
    <row r="253" spans="1:70" s="122" customFormat="1" ht="67.5" x14ac:dyDescent="0.25">
      <c r="A253" s="242" t="s">
        <v>484</v>
      </c>
      <c r="B253" s="243" t="s">
        <v>1734</v>
      </c>
      <c r="C253" s="368" t="s">
        <v>1735</v>
      </c>
      <c r="D253" s="368"/>
      <c r="E253" s="368"/>
      <c r="F253" s="244" t="s">
        <v>437</v>
      </c>
      <c r="G253" s="245">
        <v>100</v>
      </c>
      <c r="H253" s="171">
        <v>199.47</v>
      </c>
      <c r="I253" s="171"/>
      <c r="J253" s="171">
        <v>199.47</v>
      </c>
      <c r="K253" s="172" t="s">
        <v>42</v>
      </c>
      <c r="L253" s="171">
        <v>170746.32</v>
      </c>
      <c r="M253" s="171"/>
      <c r="N253" s="173"/>
      <c r="O253" s="171">
        <v>170746.32</v>
      </c>
      <c r="P253" s="163">
        <v>1.052</v>
      </c>
      <c r="Q253" s="163">
        <v>1.0209999999999999</v>
      </c>
      <c r="R253" s="163">
        <v>1.0349999999999999</v>
      </c>
      <c r="S253" s="163">
        <v>1.0249999999999999</v>
      </c>
      <c r="T253" s="163">
        <v>1.02</v>
      </c>
      <c r="U253" s="163">
        <v>1.03</v>
      </c>
      <c r="V253" s="248">
        <f t="shared" si="10"/>
        <v>204406.3794758791</v>
      </c>
      <c r="W253" s="249">
        <v>1.2</v>
      </c>
      <c r="X253" s="250">
        <f t="shared" si="11"/>
        <v>245287.65537105492</v>
      </c>
      <c r="Y253" s="251">
        <f t="shared" si="12"/>
        <v>2452.8765537105492</v>
      </c>
      <c r="BP253" s="166"/>
      <c r="BQ253" s="174" t="s">
        <v>1735</v>
      </c>
      <c r="BR253" s="312"/>
    </row>
    <row r="254" spans="1:70" s="122" customFormat="1" ht="67.5" x14ac:dyDescent="0.25">
      <c r="A254" s="242" t="s">
        <v>486</v>
      </c>
      <c r="B254" s="243" t="s">
        <v>1734</v>
      </c>
      <c r="C254" s="368" t="s">
        <v>1736</v>
      </c>
      <c r="D254" s="368"/>
      <c r="E254" s="368"/>
      <c r="F254" s="244" t="s">
        <v>437</v>
      </c>
      <c r="G254" s="245">
        <v>50</v>
      </c>
      <c r="H254" s="171">
        <v>145.88</v>
      </c>
      <c r="I254" s="171"/>
      <c r="J254" s="171">
        <v>145.88</v>
      </c>
      <c r="K254" s="172" t="s">
        <v>42</v>
      </c>
      <c r="L254" s="171">
        <v>62436.639999999999</v>
      </c>
      <c r="M254" s="171"/>
      <c r="N254" s="173"/>
      <c r="O254" s="171">
        <v>62436.639999999999</v>
      </c>
      <c r="P254" s="163">
        <v>1.052</v>
      </c>
      <c r="Q254" s="163">
        <v>1.0209999999999999</v>
      </c>
      <c r="R254" s="163">
        <v>1.0349999999999999</v>
      </c>
      <c r="S254" s="163">
        <v>1.0249999999999999</v>
      </c>
      <c r="T254" s="163">
        <v>1.02</v>
      </c>
      <c r="U254" s="163">
        <v>1.03</v>
      </c>
      <c r="V254" s="248">
        <f t="shared" si="10"/>
        <v>74745.081059661228</v>
      </c>
      <c r="W254" s="249">
        <v>1.2</v>
      </c>
      <c r="X254" s="250">
        <f t="shared" si="11"/>
        <v>89694.097271593477</v>
      </c>
      <c r="Y254" s="251">
        <f t="shared" si="12"/>
        <v>1793.8819454318696</v>
      </c>
      <c r="BP254" s="166"/>
      <c r="BQ254" s="174" t="s">
        <v>1736</v>
      </c>
      <c r="BR254" s="312"/>
    </row>
    <row r="255" spans="1:70" s="122" customFormat="1" ht="67.5" x14ac:dyDescent="0.25">
      <c r="A255" s="242" t="s">
        <v>487</v>
      </c>
      <c r="B255" s="243" t="s">
        <v>1737</v>
      </c>
      <c r="C255" s="368" t="s">
        <v>1738</v>
      </c>
      <c r="D255" s="368"/>
      <c r="E255" s="368"/>
      <c r="F255" s="244" t="s">
        <v>437</v>
      </c>
      <c r="G255" s="245">
        <v>300</v>
      </c>
      <c r="H255" s="171">
        <v>269.10000000000002</v>
      </c>
      <c r="I255" s="171"/>
      <c r="J255" s="171">
        <v>269.10000000000002</v>
      </c>
      <c r="K255" s="172" t="s">
        <v>42</v>
      </c>
      <c r="L255" s="171">
        <v>691048.8</v>
      </c>
      <c r="M255" s="171"/>
      <c r="N255" s="173"/>
      <c r="O255" s="171">
        <v>691048.8</v>
      </c>
      <c r="P255" s="163">
        <v>1.052</v>
      </c>
      <c r="Q255" s="163">
        <v>1.0209999999999999</v>
      </c>
      <c r="R255" s="163">
        <v>1.0349999999999999</v>
      </c>
      <c r="S255" s="163">
        <v>1.0249999999999999</v>
      </c>
      <c r="T255" s="163">
        <v>1.02</v>
      </c>
      <c r="U255" s="163">
        <v>1.03</v>
      </c>
      <c r="V255" s="248">
        <f t="shared" si="10"/>
        <v>827278.63914812868</v>
      </c>
      <c r="W255" s="249">
        <v>1.2</v>
      </c>
      <c r="X255" s="250">
        <f t="shared" si="11"/>
        <v>992734.3669777544</v>
      </c>
      <c r="Y255" s="251">
        <f t="shared" si="12"/>
        <v>3309.1145565925149</v>
      </c>
      <c r="BP255" s="166"/>
      <c r="BQ255" s="174" t="s">
        <v>1738</v>
      </c>
      <c r="BR255" s="312"/>
    </row>
    <row r="256" spans="1:70" s="122" customFormat="1" ht="67.5" x14ac:dyDescent="0.25">
      <c r="A256" s="242" t="s">
        <v>488</v>
      </c>
      <c r="B256" s="243" t="s">
        <v>1739</v>
      </c>
      <c r="C256" s="368" t="s">
        <v>1740</v>
      </c>
      <c r="D256" s="368"/>
      <c r="E256" s="368"/>
      <c r="F256" s="244" t="s">
        <v>437</v>
      </c>
      <c r="G256" s="245">
        <v>1604</v>
      </c>
      <c r="H256" s="171">
        <v>8.33</v>
      </c>
      <c r="I256" s="171"/>
      <c r="J256" s="171">
        <v>8.33</v>
      </c>
      <c r="K256" s="172" t="s">
        <v>42</v>
      </c>
      <c r="L256" s="171">
        <v>114372.9</v>
      </c>
      <c r="M256" s="171"/>
      <c r="N256" s="173"/>
      <c r="O256" s="171">
        <v>114372.9</v>
      </c>
      <c r="P256" s="163">
        <v>1.052</v>
      </c>
      <c r="Q256" s="163">
        <v>1.0209999999999999</v>
      </c>
      <c r="R256" s="163">
        <v>1.0349999999999999</v>
      </c>
      <c r="S256" s="163">
        <v>1.0249999999999999</v>
      </c>
      <c r="T256" s="163">
        <v>1.02</v>
      </c>
      <c r="U256" s="163">
        <v>1.03</v>
      </c>
      <c r="V256" s="248">
        <f t="shared" si="10"/>
        <v>136919.79071148808</v>
      </c>
      <c r="W256" s="249">
        <v>1.2</v>
      </c>
      <c r="X256" s="250">
        <f t="shared" si="11"/>
        <v>164303.74885378568</v>
      </c>
      <c r="Y256" s="251">
        <f t="shared" si="12"/>
        <v>102.43375863702349</v>
      </c>
      <c r="BP256" s="166"/>
      <c r="BQ256" s="174" t="s">
        <v>1740</v>
      </c>
      <c r="BR256" s="312"/>
    </row>
    <row r="257" spans="1:70" s="122" customFormat="1" ht="67.5" x14ac:dyDescent="0.25">
      <c r="A257" s="242" t="s">
        <v>490</v>
      </c>
      <c r="B257" s="243" t="s">
        <v>1741</v>
      </c>
      <c r="C257" s="368" t="s">
        <v>1742</v>
      </c>
      <c r="D257" s="368"/>
      <c r="E257" s="368"/>
      <c r="F257" s="244" t="s">
        <v>437</v>
      </c>
      <c r="G257" s="245">
        <v>1304</v>
      </c>
      <c r="H257" s="171">
        <v>128.13</v>
      </c>
      <c r="I257" s="171"/>
      <c r="J257" s="171">
        <v>128.13</v>
      </c>
      <c r="K257" s="172" t="s">
        <v>42</v>
      </c>
      <c r="L257" s="171">
        <v>1430217.81</v>
      </c>
      <c r="M257" s="171"/>
      <c r="N257" s="173"/>
      <c r="O257" s="171">
        <v>1430217.81</v>
      </c>
      <c r="P257" s="163">
        <v>1.052</v>
      </c>
      <c r="Q257" s="163">
        <v>1.0209999999999999</v>
      </c>
      <c r="R257" s="163">
        <v>1.0349999999999999</v>
      </c>
      <c r="S257" s="163">
        <v>1.0249999999999999</v>
      </c>
      <c r="T257" s="163">
        <v>1.02</v>
      </c>
      <c r="U257" s="163">
        <v>1.03</v>
      </c>
      <c r="V257" s="248">
        <f t="shared" si="10"/>
        <v>1712163.6612960142</v>
      </c>
      <c r="W257" s="249">
        <v>1.2</v>
      </c>
      <c r="X257" s="250">
        <f t="shared" si="11"/>
        <v>2054596.393555217</v>
      </c>
      <c r="Y257" s="251">
        <f t="shared" si="12"/>
        <v>1575.6107312540007</v>
      </c>
      <c r="BP257" s="166"/>
      <c r="BQ257" s="174" t="s">
        <v>1742</v>
      </c>
      <c r="BR257" s="312"/>
    </row>
    <row r="258" spans="1:70" s="122" customFormat="1" ht="67.5" x14ac:dyDescent="0.25">
      <c r="A258" s="242" t="s">
        <v>492</v>
      </c>
      <c r="B258" s="243" t="s">
        <v>1743</v>
      </c>
      <c r="C258" s="368" t="s">
        <v>1744</v>
      </c>
      <c r="D258" s="368"/>
      <c r="E258" s="368"/>
      <c r="F258" s="244" t="s">
        <v>437</v>
      </c>
      <c r="G258" s="245">
        <v>60</v>
      </c>
      <c r="H258" s="171">
        <v>70.83</v>
      </c>
      <c r="I258" s="171"/>
      <c r="J258" s="171">
        <v>70.83</v>
      </c>
      <c r="K258" s="172" t="s">
        <v>42</v>
      </c>
      <c r="L258" s="171">
        <v>36378.29</v>
      </c>
      <c r="M258" s="171"/>
      <c r="N258" s="173"/>
      <c r="O258" s="171">
        <v>36378.29</v>
      </c>
      <c r="P258" s="163">
        <v>1.052</v>
      </c>
      <c r="Q258" s="163">
        <v>1.0209999999999999</v>
      </c>
      <c r="R258" s="163">
        <v>1.0349999999999999</v>
      </c>
      <c r="S258" s="163">
        <v>1.0249999999999999</v>
      </c>
      <c r="T258" s="163">
        <v>1.02</v>
      </c>
      <c r="U258" s="163">
        <v>1.03</v>
      </c>
      <c r="V258" s="248">
        <f t="shared" si="10"/>
        <v>43549.720722669619</v>
      </c>
      <c r="W258" s="249">
        <v>1.2</v>
      </c>
      <c r="X258" s="250">
        <f t="shared" si="11"/>
        <v>52259.664867203544</v>
      </c>
      <c r="Y258" s="251">
        <f t="shared" si="12"/>
        <v>870.99441445339244</v>
      </c>
      <c r="BP258" s="166"/>
      <c r="BQ258" s="174" t="s">
        <v>1744</v>
      </c>
      <c r="BR258" s="312"/>
    </row>
    <row r="259" spans="1:70" s="122" customFormat="1" ht="67.5" x14ac:dyDescent="0.25">
      <c r="A259" s="242" t="s">
        <v>493</v>
      </c>
      <c r="B259" s="243" t="s">
        <v>1745</v>
      </c>
      <c r="C259" s="368" t="s">
        <v>1746</v>
      </c>
      <c r="D259" s="368"/>
      <c r="E259" s="368"/>
      <c r="F259" s="244" t="s">
        <v>437</v>
      </c>
      <c r="G259" s="245">
        <v>30</v>
      </c>
      <c r="H259" s="171">
        <v>55.53</v>
      </c>
      <c r="I259" s="171"/>
      <c r="J259" s="171">
        <v>55.53</v>
      </c>
      <c r="K259" s="172" t="s">
        <v>42</v>
      </c>
      <c r="L259" s="171">
        <v>14260.1</v>
      </c>
      <c r="M259" s="171"/>
      <c r="N259" s="173"/>
      <c r="O259" s="171">
        <v>14260.1</v>
      </c>
      <c r="P259" s="163">
        <v>1.052</v>
      </c>
      <c r="Q259" s="163">
        <v>1.0209999999999999</v>
      </c>
      <c r="R259" s="163">
        <v>1.0349999999999999</v>
      </c>
      <c r="S259" s="163">
        <v>1.0249999999999999</v>
      </c>
      <c r="T259" s="163">
        <v>1.02</v>
      </c>
      <c r="U259" s="163">
        <v>1.03</v>
      </c>
      <c r="V259" s="248">
        <f t="shared" si="10"/>
        <v>17071.263450737821</v>
      </c>
      <c r="W259" s="249">
        <v>1.2</v>
      </c>
      <c r="X259" s="250">
        <f t="shared" si="11"/>
        <v>20485.516140885386</v>
      </c>
      <c r="Y259" s="251">
        <f t="shared" si="12"/>
        <v>682.8505380295129</v>
      </c>
      <c r="BP259" s="166"/>
      <c r="BQ259" s="174" t="s">
        <v>1746</v>
      </c>
      <c r="BR259" s="312"/>
    </row>
    <row r="260" spans="1:70" s="122" customFormat="1" ht="67.5" hidden="1" x14ac:dyDescent="0.25">
      <c r="A260" s="167" t="s">
        <v>494</v>
      </c>
      <c r="B260" s="168" t="s">
        <v>1747</v>
      </c>
      <c r="C260" s="370" t="s">
        <v>1748</v>
      </c>
      <c r="D260" s="370"/>
      <c r="E260" s="370"/>
      <c r="F260" s="169" t="s">
        <v>238</v>
      </c>
      <c r="G260" s="170">
        <v>0.7</v>
      </c>
      <c r="H260" s="171" t="s">
        <v>1749</v>
      </c>
      <c r="I260" s="171" t="s">
        <v>1750</v>
      </c>
      <c r="J260" s="171">
        <v>358.16</v>
      </c>
      <c r="K260" s="172" t="s">
        <v>42</v>
      </c>
      <c r="L260" s="171">
        <v>15187.7</v>
      </c>
      <c r="M260" s="171">
        <v>11046.49</v>
      </c>
      <c r="N260" s="173" t="s">
        <v>1751</v>
      </c>
      <c r="O260" s="171">
        <v>2146.0300000000002</v>
      </c>
      <c r="P260" s="163">
        <v>1.052</v>
      </c>
      <c r="Q260" s="163">
        <v>1.0209999999999999</v>
      </c>
      <c r="R260" s="163">
        <v>1.0349999999999999</v>
      </c>
      <c r="S260" s="163">
        <v>1.0249999999999999</v>
      </c>
      <c r="T260" s="163">
        <v>1.02</v>
      </c>
      <c r="U260" s="163">
        <v>1.03</v>
      </c>
      <c r="V260" s="123">
        <f t="shared" si="10"/>
        <v>2569.0874189652873</v>
      </c>
      <c r="W260" s="124">
        <v>1.2</v>
      </c>
      <c r="X260" s="125">
        <f t="shared" si="11"/>
        <v>3082.9049027583446</v>
      </c>
      <c r="Y260" s="126">
        <f t="shared" si="12"/>
        <v>4404.1498610833496</v>
      </c>
      <c r="BP260" s="166"/>
      <c r="BQ260" s="174" t="s">
        <v>1748</v>
      </c>
      <c r="BR260" s="312"/>
    </row>
    <row r="261" spans="1:70" s="122" customFormat="1" ht="18.75" hidden="1" x14ac:dyDescent="0.25">
      <c r="A261" s="175"/>
      <c r="B261" s="176"/>
      <c r="C261" s="177" t="s">
        <v>1752</v>
      </c>
      <c r="D261" s="178"/>
      <c r="E261" s="178"/>
      <c r="F261" s="179"/>
      <c r="G261" s="178"/>
      <c r="H261" s="178"/>
      <c r="I261" s="178"/>
      <c r="J261" s="178"/>
      <c r="K261" s="178"/>
      <c r="L261" s="178"/>
      <c r="M261" s="178"/>
      <c r="N261" s="178"/>
      <c r="O261" s="180"/>
      <c r="P261" s="163"/>
      <c r="Q261" s="163"/>
      <c r="R261" s="163"/>
      <c r="S261" s="163"/>
      <c r="T261" s="163"/>
      <c r="U261" s="163"/>
      <c r="V261" s="123"/>
      <c r="W261" s="124"/>
      <c r="X261" s="125"/>
      <c r="Y261" s="126"/>
      <c r="BP261" s="166"/>
      <c r="BQ261" s="174"/>
      <c r="BR261" s="312"/>
    </row>
    <row r="262" spans="1:70" s="122" customFormat="1" ht="18.75" hidden="1" x14ac:dyDescent="0.25">
      <c r="A262" s="181"/>
      <c r="B262" s="182"/>
      <c r="C262" s="182"/>
      <c r="D262" s="182"/>
      <c r="E262" s="183" t="s">
        <v>1753</v>
      </c>
      <c r="F262" s="184"/>
      <c r="G262" s="185"/>
      <c r="H262" s="186"/>
      <c r="I262" s="140"/>
      <c r="J262" s="140"/>
      <c r="K262" s="140"/>
      <c r="L262" s="187">
        <v>10991.3</v>
      </c>
      <c r="M262" s="188"/>
      <c r="N262" s="188"/>
      <c r="O262" s="189"/>
      <c r="P262" s="163"/>
      <c r="Q262" s="163"/>
      <c r="R262" s="163"/>
      <c r="S262" s="163"/>
      <c r="T262" s="163"/>
      <c r="U262" s="163"/>
      <c r="V262" s="123"/>
      <c r="W262" s="124"/>
      <c r="X262" s="125"/>
      <c r="Y262" s="126"/>
      <c r="BP262" s="166"/>
      <c r="BQ262" s="174"/>
      <c r="BR262" s="312"/>
    </row>
    <row r="263" spans="1:70" s="122" customFormat="1" ht="18.75" hidden="1" x14ac:dyDescent="0.25">
      <c r="A263" s="181"/>
      <c r="B263" s="182"/>
      <c r="C263" s="182"/>
      <c r="D263" s="182"/>
      <c r="E263" s="183" t="s">
        <v>1754</v>
      </c>
      <c r="F263" s="184"/>
      <c r="G263" s="185"/>
      <c r="H263" s="186"/>
      <c r="I263" s="140"/>
      <c r="J263" s="140"/>
      <c r="K263" s="140"/>
      <c r="L263" s="187">
        <v>5778.93</v>
      </c>
      <c r="M263" s="188"/>
      <c r="N263" s="188"/>
      <c r="O263" s="189"/>
      <c r="P263" s="163"/>
      <c r="Q263" s="163"/>
      <c r="R263" s="163"/>
      <c r="S263" s="163"/>
      <c r="T263" s="163"/>
      <c r="U263" s="163"/>
      <c r="V263" s="123"/>
      <c r="W263" s="124"/>
      <c r="X263" s="125"/>
      <c r="Y263" s="126"/>
      <c r="BP263" s="166"/>
      <c r="BQ263" s="174"/>
      <c r="BR263" s="312"/>
    </row>
    <row r="264" spans="1:70" s="122" customFormat="1" ht="18.75" hidden="1" x14ac:dyDescent="0.25">
      <c r="A264" s="181"/>
      <c r="B264" s="182"/>
      <c r="C264" s="182"/>
      <c r="D264" s="182"/>
      <c r="E264" s="183" t="s">
        <v>47</v>
      </c>
      <c r="F264" s="184"/>
      <c r="G264" s="185"/>
      <c r="H264" s="186"/>
      <c r="I264" s="140"/>
      <c r="J264" s="140"/>
      <c r="K264" s="140"/>
      <c r="L264" s="187">
        <v>31957.93</v>
      </c>
      <c r="M264" s="188"/>
      <c r="N264" s="188"/>
      <c r="O264" s="189"/>
      <c r="P264" s="163"/>
      <c r="Q264" s="163"/>
      <c r="R264" s="163"/>
      <c r="S264" s="163"/>
      <c r="T264" s="163"/>
      <c r="U264" s="163"/>
      <c r="V264" s="123"/>
      <c r="W264" s="124"/>
      <c r="X264" s="125"/>
      <c r="Y264" s="126"/>
      <c r="BP264" s="166"/>
      <c r="BQ264" s="174"/>
      <c r="BR264" s="312"/>
    </row>
    <row r="265" spans="1:70" s="122" customFormat="1" ht="67.5" x14ac:dyDescent="0.25">
      <c r="A265" s="242" t="s">
        <v>495</v>
      </c>
      <c r="B265" s="243" t="s">
        <v>1755</v>
      </c>
      <c r="C265" s="368" t="s">
        <v>1756</v>
      </c>
      <c r="D265" s="368"/>
      <c r="E265" s="368"/>
      <c r="F265" s="244" t="s">
        <v>265</v>
      </c>
      <c r="G265" s="245">
        <v>70</v>
      </c>
      <c r="H265" s="171">
        <v>95.72</v>
      </c>
      <c r="I265" s="171"/>
      <c r="J265" s="171">
        <v>95.72</v>
      </c>
      <c r="K265" s="172" t="s">
        <v>42</v>
      </c>
      <c r="L265" s="171">
        <v>57355.42</v>
      </c>
      <c r="M265" s="171"/>
      <c r="N265" s="173"/>
      <c r="O265" s="171">
        <v>57355.42</v>
      </c>
      <c r="P265" s="163">
        <v>1.052</v>
      </c>
      <c r="Q265" s="163">
        <v>1.0209999999999999</v>
      </c>
      <c r="R265" s="163">
        <v>1.0349999999999999</v>
      </c>
      <c r="S265" s="163">
        <v>1.0249999999999999</v>
      </c>
      <c r="T265" s="163">
        <v>1.02</v>
      </c>
      <c r="U265" s="163">
        <v>1.03</v>
      </c>
      <c r="V265" s="248">
        <f t="shared" si="10"/>
        <v>68662.175240546479</v>
      </c>
      <c r="W265" s="249">
        <v>1.2</v>
      </c>
      <c r="X265" s="250">
        <f t="shared" si="11"/>
        <v>82394.610288655778</v>
      </c>
      <c r="Y265" s="251">
        <f t="shared" si="12"/>
        <v>1177.0658612665111</v>
      </c>
      <c r="BP265" s="166"/>
      <c r="BQ265" s="174" t="s">
        <v>1756</v>
      </c>
      <c r="BR265" s="312"/>
    </row>
    <row r="266" spans="1:70" s="122" customFormat="1" ht="67.5" hidden="1" x14ac:dyDescent="0.25">
      <c r="A266" s="167" t="s">
        <v>496</v>
      </c>
      <c r="B266" s="168" t="s">
        <v>1757</v>
      </c>
      <c r="C266" s="370" t="s">
        <v>1758</v>
      </c>
      <c r="D266" s="370"/>
      <c r="E266" s="370"/>
      <c r="F266" s="169" t="s">
        <v>238</v>
      </c>
      <c r="G266" s="170">
        <v>14.5</v>
      </c>
      <c r="H266" s="171" t="s">
        <v>1759</v>
      </c>
      <c r="I266" s="171" t="s">
        <v>1760</v>
      </c>
      <c r="J266" s="171">
        <v>603.04999999999995</v>
      </c>
      <c r="K266" s="172" t="s">
        <v>42</v>
      </c>
      <c r="L266" s="171">
        <v>294072.65000000002</v>
      </c>
      <c r="M266" s="171">
        <v>185950.41</v>
      </c>
      <c r="N266" s="173" t="s">
        <v>1761</v>
      </c>
      <c r="O266" s="171">
        <v>74850.570000000007</v>
      </c>
      <c r="P266" s="163">
        <v>1.052</v>
      </c>
      <c r="Q266" s="163">
        <v>1.0209999999999999</v>
      </c>
      <c r="R266" s="163">
        <v>1.0349999999999999</v>
      </c>
      <c r="S266" s="163">
        <v>1.0249999999999999</v>
      </c>
      <c r="T266" s="163">
        <v>1.02</v>
      </c>
      <c r="U266" s="163">
        <v>1.03</v>
      </c>
      <c r="V266" s="123">
        <f t="shared" si="10"/>
        <v>89606.229963877733</v>
      </c>
      <c r="W266" s="124">
        <v>1.2</v>
      </c>
      <c r="X266" s="125">
        <f t="shared" si="11"/>
        <v>107527.47595665327</v>
      </c>
      <c r="Y266" s="126">
        <f t="shared" si="12"/>
        <v>7415.6879970105711</v>
      </c>
      <c r="BP266" s="166"/>
      <c r="BQ266" s="174" t="s">
        <v>1758</v>
      </c>
      <c r="BR266" s="312"/>
    </row>
    <row r="267" spans="1:70" s="122" customFormat="1" ht="18.75" hidden="1" x14ac:dyDescent="0.25">
      <c r="A267" s="175"/>
      <c r="B267" s="176"/>
      <c r="C267" s="177" t="s">
        <v>1762</v>
      </c>
      <c r="D267" s="178"/>
      <c r="E267" s="178"/>
      <c r="F267" s="179"/>
      <c r="G267" s="178"/>
      <c r="H267" s="178"/>
      <c r="I267" s="178"/>
      <c r="J267" s="178"/>
      <c r="K267" s="178"/>
      <c r="L267" s="178"/>
      <c r="M267" s="178"/>
      <c r="N267" s="178"/>
      <c r="O267" s="180"/>
      <c r="P267" s="163"/>
      <c r="Q267" s="163"/>
      <c r="R267" s="163"/>
      <c r="S267" s="163"/>
      <c r="T267" s="163"/>
      <c r="U267" s="163"/>
      <c r="V267" s="123"/>
      <c r="W267" s="124"/>
      <c r="X267" s="125"/>
      <c r="Y267" s="126"/>
      <c r="BP267" s="166"/>
      <c r="BQ267" s="174"/>
      <c r="BR267" s="312"/>
    </row>
    <row r="268" spans="1:70" s="122" customFormat="1" ht="18.75" hidden="1" x14ac:dyDescent="0.25">
      <c r="A268" s="181"/>
      <c r="B268" s="182"/>
      <c r="C268" s="182"/>
      <c r="D268" s="182"/>
      <c r="E268" s="183" t="s">
        <v>1763</v>
      </c>
      <c r="F268" s="184"/>
      <c r="G268" s="185"/>
      <c r="H268" s="186"/>
      <c r="I268" s="140"/>
      <c r="J268" s="140"/>
      <c r="K268" s="140"/>
      <c r="L268" s="187">
        <v>181982.62</v>
      </c>
      <c r="M268" s="188"/>
      <c r="N268" s="188"/>
      <c r="O268" s="189"/>
      <c r="P268" s="163"/>
      <c r="Q268" s="163"/>
      <c r="R268" s="163"/>
      <c r="S268" s="163"/>
      <c r="T268" s="163"/>
      <c r="U268" s="163"/>
      <c r="V268" s="123"/>
      <c r="W268" s="124"/>
      <c r="X268" s="125"/>
      <c r="Y268" s="126"/>
      <c r="BP268" s="166"/>
      <c r="BQ268" s="174"/>
      <c r="BR268" s="312"/>
    </row>
    <row r="269" spans="1:70" s="122" customFormat="1" ht="18.75" hidden="1" x14ac:dyDescent="0.25">
      <c r="A269" s="181"/>
      <c r="B269" s="182"/>
      <c r="C269" s="182"/>
      <c r="D269" s="182"/>
      <c r="E269" s="183" t="s">
        <v>1764</v>
      </c>
      <c r="F269" s="184"/>
      <c r="G269" s="185"/>
      <c r="H269" s="186"/>
      <c r="I269" s="140"/>
      <c r="J269" s="140"/>
      <c r="K269" s="140"/>
      <c r="L269" s="187">
        <v>95681.58</v>
      </c>
      <c r="M269" s="188"/>
      <c r="N269" s="188"/>
      <c r="O269" s="189"/>
      <c r="P269" s="163"/>
      <c r="Q269" s="163"/>
      <c r="R269" s="163"/>
      <c r="S269" s="163"/>
      <c r="T269" s="163"/>
      <c r="U269" s="163"/>
      <c r="V269" s="123"/>
      <c r="W269" s="124"/>
      <c r="X269" s="125"/>
      <c r="Y269" s="126"/>
      <c r="BP269" s="166"/>
      <c r="BQ269" s="174"/>
      <c r="BR269" s="312"/>
    </row>
    <row r="270" spans="1:70" s="122" customFormat="1" ht="18.75" hidden="1" x14ac:dyDescent="0.25">
      <c r="A270" s="181"/>
      <c r="B270" s="182"/>
      <c r="C270" s="182"/>
      <c r="D270" s="182"/>
      <c r="E270" s="183" t="s">
        <v>47</v>
      </c>
      <c r="F270" s="184"/>
      <c r="G270" s="185"/>
      <c r="H270" s="186"/>
      <c r="I270" s="140"/>
      <c r="J270" s="140"/>
      <c r="K270" s="140"/>
      <c r="L270" s="187">
        <v>571736.85</v>
      </c>
      <c r="M270" s="188"/>
      <c r="N270" s="188"/>
      <c r="O270" s="189"/>
      <c r="P270" s="163"/>
      <c r="Q270" s="163"/>
      <c r="R270" s="163"/>
      <c r="S270" s="163"/>
      <c r="T270" s="163"/>
      <c r="U270" s="163"/>
      <c r="V270" s="123"/>
      <c r="W270" s="124"/>
      <c r="X270" s="125"/>
      <c r="Y270" s="126"/>
      <c r="BP270" s="166"/>
      <c r="BQ270" s="174"/>
      <c r="BR270" s="312"/>
    </row>
    <row r="271" spans="1:70" s="122" customFormat="1" ht="67.5" x14ac:dyDescent="0.25">
      <c r="A271" s="242" t="s">
        <v>498</v>
      </c>
      <c r="B271" s="243" t="s">
        <v>1765</v>
      </c>
      <c r="C271" s="368" t="s">
        <v>1766</v>
      </c>
      <c r="D271" s="368"/>
      <c r="E271" s="368"/>
      <c r="F271" s="244" t="s">
        <v>265</v>
      </c>
      <c r="G271" s="245">
        <v>1450</v>
      </c>
      <c r="H271" s="171">
        <v>131.01</v>
      </c>
      <c r="I271" s="171"/>
      <c r="J271" s="171">
        <v>131.01</v>
      </c>
      <c r="K271" s="172" t="s">
        <v>42</v>
      </c>
      <c r="L271" s="171">
        <v>1626096.12</v>
      </c>
      <c r="M271" s="171"/>
      <c r="N271" s="173"/>
      <c r="O271" s="171">
        <v>1626096.12</v>
      </c>
      <c r="P271" s="163">
        <v>1.052</v>
      </c>
      <c r="Q271" s="163">
        <v>1.0209999999999999</v>
      </c>
      <c r="R271" s="163">
        <v>1.0349999999999999</v>
      </c>
      <c r="S271" s="163">
        <v>1.0249999999999999</v>
      </c>
      <c r="T271" s="163">
        <v>1.02</v>
      </c>
      <c r="U271" s="163">
        <v>1.03</v>
      </c>
      <c r="V271" s="248">
        <f t="shared" si="10"/>
        <v>1946656.4232188119</v>
      </c>
      <c r="W271" s="249">
        <v>1.2</v>
      </c>
      <c r="X271" s="250">
        <f t="shared" si="11"/>
        <v>2335987.7078625741</v>
      </c>
      <c r="Y271" s="251">
        <f t="shared" si="12"/>
        <v>1611.026005422465</v>
      </c>
      <c r="BP271" s="166"/>
      <c r="BQ271" s="174" t="s">
        <v>1766</v>
      </c>
      <c r="BR271" s="312"/>
    </row>
    <row r="272" spans="1:70" s="122" customFormat="1" ht="67.5" x14ac:dyDescent="0.25">
      <c r="A272" s="242" t="s">
        <v>500</v>
      </c>
      <c r="B272" s="243" t="s">
        <v>1767</v>
      </c>
      <c r="C272" s="368" t="s">
        <v>1768</v>
      </c>
      <c r="D272" s="368"/>
      <c r="E272" s="368"/>
      <c r="F272" s="244" t="s">
        <v>437</v>
      </c>
      <c r="G272" s="245">
        <v>200</v>
      </c>
      <c r="H272" s="171">
        <v>977.82</v>
      </c>
      <c r="I272" s="171"/>
      <c r="J272" s="171">
        <v>977.82</v>
      </c>
      <c r="K272" s="172" t="s">
        <v>42</v>
      </c>
      <c r="L272" s="171">
        <v>1674027.84</v>
      </c>
      <c r="M272" s="171"/>
      <c r="N272" s="173"/>
      <c r="O272" s="171">
        <v>1674027.84</v>
      </c>
      <c r="P272" s="163">
        <v>1.052</v>
      </c>
      <c r="Q272" s="163">
        <v>1.0209999999999999</v>
      </c>
      <c r="R272" s="163">
        <v>1.0349999999999999</v>
      </c>
      <c r="S272" s="163">
        <v>1.0249999999999999</v>
      </c>
      <c r="T272" s="163">
        <v>1.02</v>
      </c>
      <c r="U272" s="163">
        <v>1.03</v>
      </c>
      <c r="V272" s="248">
        <f t="shared" si="10"/>
        <v>2004037.1582604316</v>
      </c>
      <c r="W272" s="249">
        <v>1.2</v>
      </c>
      <c r="X272" s="250">
        <f t="shared" si="11"/>
        <v>2404844.5899125179</v>
      </c>
      <c r="Y272" s="251">
        <f t="shared" si="12"/>
        <v>12024.222949562589</v>
      </c>
      <c r="BP272" s="166"/>
      <c r="BQ272" s="174" t="s">
        <v>1768</v>
      </c>
      <c r="BR272" s="312"/>
    </row>
    <row r="273" spans="1:70" s="122" customFormat="1" ht="67.5" x14ac:dyDescent="0.25">
      <c r="A273" s="242" t="s">
        <v>502</v>
      </c>
      <c r="B273" s="243" t="s">
        <v>1769</v>
      </c>
      <c r="C273" s="368" t="s">
        <v>1770</v>
      </c>
      <c r="D273" s="368"/>
      <c r="E273" s="368"/>
      <c r="F273" s="244" t="s">
        <v>437</v>
      </c>
      <c r="G273" s="245">
        <v>160</v>
      </c>
      <c r="H273" s="171">
        <v>72.86</v>
      </c>
      <c r="I273" s="171"/>
      <c r="J273" s="171">
        <v>72.86</v>
      </c>
      <c r="K273" s="172" t="s">
        <v>42</v>
      </c>
      <c r="L273" s="171">
        <v>99789.06</v>
      </c>
      <c r="M273" s="171"/>
      <c r="N273" s="173"/>
      <c r="O273" s="171">
        <v>99789.06</v>
      </c>
      <c r="P273" s="163">
        <v>1.052</v>
      </c>
      <c r="Q273" s="163">
        <v>1.0209999999999999</v>
      </c>
      <c r="R273" s="163">
        <v>1.0349999999999999</v>
      </c>
      <c r="S273" s="163">
        <v>1.0249999999999999</v>
      </c>
      <c r="T273" s="163">
        <v>1.02</v>
      </c>
      <c r="U273" s="163">
        <v>1.03</v>
      </c>
      <c r="V273" s="248">
        <f t="shared" si="10"/>
        <v>119460.96680678838</v>
      </c>
      <c r="W273" s="249">
        <v>1.2</v>
      </c>
      <c r="X273" s="250">
        <f t="shared" si="11"/>
        <v>143353.16016814605</v>
      </c>
      <c r="Y273" s="251">
        <f t="shared" si="12"/>
        <v>895.95725105091276</v>
      </c>
      <c r="BP273" s="166"/>
      <c r="BQ273" s="174" t="s">
        <v>1770</v>
      </c>
      <c r="BR273" s="312"/>
    </row>
    <row r="274" spans="1:70" s="122" customFormat="1" ht="67.5" x14ac:dyDescent="0.25">
      <c r="A274" s="242" t="s">
        <v>504</v>
      </c>
      <c r="B274" s="243" t="s">
        <v>1771</v>
      </c>
      <c r="C274" s="368" t="s">
        <v>1772</v>
      </c>
      <c r="D274" s="368"/>
      <c r="E274" s="368"/>
      <c r="F274" s="244" t="s">
        <v>437</v>
      </c>
      <c r="G274" s="245">
        <v>2970</v>
      </c>
      <c r="H274" s="171">
        <v>2.96</v>
      </c>
      <c r="I274" s="171"/>
      <c r="J274" s="171">
        <v>2.96</v>
      </c>
      <c r="K274" s="172" t="s">
        <v>42</v>
      </c>
      <c r="L274" s="171">
        <v>75252.67</v>
      </c>
      <c r="M274" s="171"/>
      <c r="N274" s="173"/>
      <c r="O274" s="171">
        <v>75252.67</v>
      </c>
      <c r="P274" s="163">
        <v>1.052</v>
      </c>
      <c r="Q274" s="163">
        <v>1.0209999999999999</v>
      </c>
      <c r="R274" s="163">
        <v>1.0349999999999999</v>
      </c>
      <c r="S274" s="163">
        <v>1.0249999999999999</v>
      </c>
      <c r="T274" s="163">
        <v>1.02</v>
      </c>
      <c r="U274" s="163">
        <v>1.03</v>
      </c>
      <c r="V274" s="248">
        <f t="shared" si="10"/>
        <v>90087.597908951167</v>
      </c>
      <c r="W274" s="249">
        <v>1.2</v>
      </c>
      <c r="X274" s="250">
        <f t="shared" si="11"/>
        <v>108105.1174907414</v>
      </c>
      <c r="Y274" s="251">
        <f t="shared" si="12"/>
        <v>36.399029458162083</v>
      </c>
      <c r="BP274" s="166"/>
      <c r="BQ274" s="174" t="s">
        <v>1772</v>
      </c>
      <c r="BR274" s="312"/>
    </row>
    <row r="275" spans="1:70" s="122" customFormat="1" ht="67.5" x14ac:dyDescent="0.25">
      <c r="A275" s="242" t="s">
        <v>506</v>
      </c>
      <c r="B275" s="243" t="s">
        <v>1773</v>
      </c>
      <c r="C275" s="368" t="s">
        <v>1774</v>
      </c>
      <c r="D275" s="368"/>
      <c r="E275" s="368"/>
      <c r="F275" s="244" t="s">
        <v>1775</v>
      </c>
      <c r="G275" s="245">
        <v>550</v>
      </c>
      <c r="H275" s="171">
        <v>1.57</v>
      </c>
      <c r="I275" s="171"/>
      <c r="J275" s="171">
        <v>1.57</v>
      </c>
      <c r="K275" s="172" t="s">
        <v>42</v>
      </c>
      <c r="L275" s="171">
        <v>7391.56</v>
      </c>
      <c r="M275" s="171"/>
      <c r="N275" s="173"/>
      <c r="O275" s="171">
        <v>7391.56</v>
      </c>
      <c r="P275" s="163">
        <v>1.052</v>
      </c>
      <c r="Q275" s="163">
        <v>1.0209999999999999</v>
      </c>
      <c r="R275" s="163">
        <v>1.0349999999999999</v>
      </c>
      <c r="S275" s="163">
        <v>1.0249999999999999</v>
      </c>
      <c r="T275" s="163">
        <v>1.02</v>
      </c>
      <c r="U275" s="163">
        <v>1.03</v>
      </c>
      <c r="V275" s="248">
        <f t="shared" si="10"/>
        <v>8848.6944742277865</v>
      </c>
      <c r="W275" s="249">
        <v>1.2</v>
      </c>
      <c r="X275" s="250">
        <f t="shared" si="11"/>
        <v>10618.433369073344</v>
      </c>
      <c r="Y275" s="251">
        <f t="shared" si="12"/>
        <v>19.30624248922426</v>
      </c>
      <c r="BP275" s="166"/>
      <c r="BQ275" s="174" t="s">
        <v>1774</v>
      </c>
      <c r="BR275" s="312"/>
    </row>
    <row r="276" spans="1:70" s="122" customFormat="1" ht="67.5" x14ac:dyDescent="0.25">
      <c r="A276" s="242" t="s">
        <v>508</v>
      </c>
      <c r="B276" s="243" t="s">
        <v>1776</v>
      </c>
      <c r="C276" s="368" t="s">
        <v>1777</v>
      </c>
      <c r="D276" s="368"/>
      <c r="E276" s="368"/>
      <c r="F276" s="244" t="s">
        <v>184</v>
      </c>
      <c r="G276" s="245">
        <v>11412</v>
      </c>
      <c r="H276" s="171">
        <v>4.17</v>
      </c>
      <c r="I276" s="171"/>
      <c r="J276" s="171">
        <v>4.17</v>
      </c>
      <c r="K276" s="172" t="s">
        <v>42</v>
      </c>
      <c r="L276" s="171">
        <v>407353.62</v>
      </c>
      <c r="M276" s="171"/>
      <c r="N276" s="173"/>
      <c r="O276" s="171">
        <v>407353.62</v>
      </c>
      <c r="P276" s="163">
        <v>1.052</v>
      </c>
      <c r="Q276" s="163">
        <v>1.0209999999999999</v>
      </c>
      <c r="R276" s="163">
        <v>1.0349999999999999</v>
      </c>
      <c r="S276" s="163">
        <v>1.0249999999999999</v>
      </c>
      <c r="T276" s="163">
        <v>1.02</v>
      </c>
      <c r="U276" s="163">
        <v>1.03</v>
      </c>
      <c r="V276" s="248">
        <f t="shared" si="10"/>
        <v>487657.23695007339</v>
      </c>
      <c r="W276" s="249">
        <v>1.2</v>
      </c>
      <c r="X276" s="250">
        <f t="shared" si="11"/>
        <v>585188.68434008805</v>
      </c>
      <c r="Y276" s="251">
        <f t="shared" si="12"/>
        <v>51.278363506842624</v>
      </c>
      <c r="BP276" s="166"/>
      <c r="BQ276" s="174" t="s">
        <v>1777</v>
      </c>
      <c r="BR276" s="312"/>
    </row>
    <row r="277" spans="1:70" s="122" customFormat="1" ht="67.5" x14ac:dyDescent="0.25">
      <c r="A277" s="242" t="s">
        <v>510</v>
      </c>
      <c r="B277" s="243" t="s">
        <v>1778</v>
      </c>
      <c r="C277" s="368" t="s">
        <v>1779</v>
      </c>
      <c r="D277" s="368"/>
      <c r="E277" s="368"/>
      <c r="F277" s="244" t="s">
        <v>184</v>
      </c>
      <c r="G277" s="245">
        <v>11412</v>
      </c>
      <c r="H277" s="171">
        <v>1.17</v>
      </c>
      <c r="I277" s="171"/>
      <c r="J277" s="171">
        <v>1.17</v>
      </c>
      <c r="K277" s="172" t="s">
        <v>42</v>
      </c>
      <c r="L277" s="171">
        <v>114293.46</v>
      </c>
      <c r="M277" s="171"/>
      <c r="N277" s="173"/>
      <c r="O277" s="171">
        <v>114293.46</v>
      </c>
      <c r="P277" s="163">
        <v>1.052</v>
      </c>
      <c r="Q277" s="163">
        <v>1.0209999999999999</v>
      </c>
      <c r="R277" s="163">
        <v>1.0349999999999999</v>
      </c>
      <c r="S277" s="163">
        <v>1.0249999999999999</v>
      </c>
      <c r="T277" s="163">
        <v>1.02</v>
      </c>
      <c r="U277" s="163">
        <v>1.03</v>
      </c>
      <c r="V277" s="248">
        <f t="shared" si="10"/>
        <v>136824.69031467976</v>
      </c>
      <c r="W277" s="249">
        <v>1.2</v>
      </c>
      <c r="X277" s="250">
        <f t="shared" si="11"/>
        <v>164189.62837761571</v>
      </c>
      <c r="Y277" s="251">
        <f t="shared" si="12"/>
        <v>14.387454291764433</v>
      </c>
      <c r="BP277" s="166"/>
      <c r="BQ277" s="174" t="s">
        <v>1779</v>
      </c>
      <c r="BR277" s="312"/>
    </row>
    <row r="278" spans="1:70" s="122" customFormat="1" ht="67.5" x14ac:dyDescent="0.25">
      <c r="A278" s="242" t="s">
        <v>511</v>
      </c>
      <c r="B278" s="243" t="s">
        <v>1780</v>
      </c>
      <c r="C278" s="368" t="s">
        <v>1781</v>
      </c>
      <c r="D278" s="368"/>
      <c r="E278" s="368"/>
      <c r="F278" s="244" t="s">
        <v>184</v>
      </c>
      <c r="G278" s="245">
        <v>11412</v>
      </c>
      <c r="H278" s="171">
        <v>0.34</v>
      </c>
      <c r="I278" s="171"/>
      <c r="J278" s="171">
        <v>0.34</v>
      </c>
      <c r="K278" s="172" t="s">
        <v>42</v>
      </c>
      <c r="L278" s="171">
        <v>33213.480000000003</v>
      </c>
      <c r="M278" s="171"/>
      <c r="N278" s="173"/>
      <c r="O278" s="171">
        <v>33213.480000000003</v>
      </c>
      <c r="P278" s="163">
        <v>1.052</v>
      </c>
      <c r="Q278" s="163">
        <v>1.0209999999999999</v>
      </c>
      <c r="R278" s="163">
        <v>1.0349999999999999</v>
      </c>
      <c r="S278" s="163">
        <v>1.0249999999999999</v>
      </c>
      <c r="T278" s="163">
        <v>1.02</v>
      </c>
      <c r="U278" s="163">
        <v>1.03</v>
      </c>
      <c r="V278" s="248">
        <f t="shared" si="10"/>
        <v>39761.016205763743</v>
      </c>
      <c r="W278" s="249">
        <v>1.2</v>
      </c>
      <c r="X278" s="250">
        <f t="shared" si="11"/>
        <v>47713.21944691649</v>
      </c>
      <c r="Y278" s="251">
        <f t="shared" si="12"/>
        <v>4.1809691068100676</v>
      </c>
      <c r="BP278" s="166"/>
      <c r="BQ278" s="174" t="s">
        <v>1781</v>
      </c>
      <c r="BR278" s="312"/>
    </row>
    <row r="279" spans="1:70" s="122" customFormat="1" ht="67.5" x14ac:dyDescent="0.25">
      <c r="A279" s="242" t="s">
        <v>515</v>
      </c>
      <c r="B279" s="243" t="s">
        <v>1778</v>
      </c>
      <c r="C279" s="368" t="s">
        <v>1782</v>
      </c>
      <c r="D279" s="368"/>
      <c r="E279" s="368"/>
      <c r="F279" s="244" t="s">
        <v>184</v>
      </c>
      <c r="G279" s="245">
        <v>900</v>
      </c>
      <c r="H279" s="171">
        <v>2.27</v>
      </c>
      <c r="I279" s="171"/>
      <c r="J279" s="171">
        <v>2.27</v>
      </c>
      <c r="K279" s="172" t="s">
        <v>42</v>
      </c>
      <c r="L279" s="171">
        <v>17488.080000000002</v>
      </c>
      <c r="M279" s="171"/>
      <c r="N279" s="173"/>
      <c r="O279" s="171">
        <v>17488.080000000002</v>
      </c>
      <c r="P279" s="163">
        <v>1.052</v>
      </c>
      <c r="Q279" s="163">
        <v>1.0209999999999999</v>
      </c>
      <c r="R279" s="163">
        <v>1.0349999999999999</v>
      </c>
      <c r="S279" s="163">
        <v>1.0249999999999999</v>
      </c>
      <c r="T279" s="163">
        <v>1.02</v>
      </c>
      <c r="U279" s="163">
        <v>1.03</v>
      </c>
      <c r="V279" s="248">
        <f t="shared" si="10"/>
        <v>20935.59097955688</v>
      </c>
      <c r="W279" s="249">
        <v>1.2</v>
      </c>
      <c r="X279" s="250">
        <f t="shared" si="11"/>
        <v>25122.709175468255</v>
      </c>
      <c r="Y279" s="251">
        <f t="shared" si="12"/>
        <v>27.914121306075838</v>
      </c>
      <c r="BP279" s="166"/>
      <c r="BQ279" s="174" t="s">
        <v>1782</v>
      </c>
      <c r="BR279" s="312"/>
    </row>
    <row r="280" spans="1:70" s="122" customFormat="1" ht="67.5" x14ac:dyDescent="0.25">
      <c r="A280" s="242" t="s">
        <v>517</v>
      </c>
      <c r="B280" s="243" t="s">
        <v>1780</v>
      </c>
      <c r="C280" s="368" t="s">
        <v>1783</v>
      </c>
      <c r="D280" s="368"/>
      <c r="E280" s="368"/>
      <c r="F280" s="244" t="s">
        <v>184</v>
      </c>
      <c r="G280" s="245">
        <v>900</v>
      </c>
      <c r="H280" s="171">
        <v>6.11</v>
      </c>
      <c r="I280" s="171"/>
      <c r="J280" s="171">
        <v>6.11</v>
      </c>
      <c r="K280" s="172" t="s">
        <v>42</v>
      </c>
      <c r="L280" s="171">
        <v>47071.44</v>
      </c>
      <c r="M280" s="171"/>
      <c r="N280" s="173"/>
      <c r="O280" s="171">
        <v>47071.44</v>
      </c>
      <c r="P280" s="163">
        <v>1.052</v>
      </c>
      <c r="Q280" s="163">
        <v>1.0209999999999999</v>
      </c>
      <c r="R280" s="163">
        <v>1.0349999999999999</v>
      </c>
      <c r="S280" s="163">
        <v>1.0249999999999999</v>
      </c>
      <c r="T280" s="163">
        <v>1.02</v>
      </c>
      <c r="U280" s="163">
        <v>1.03</v>
      </c>
      <c r="V280" s="248">
        <f t="shared" si="10"/>
        <v>56350.863826031949</v>
      </c>
      <c r="W280" s="249">
        <v>1.2</v>
      </c>
      <c r="X280" s="250">
        <f t="shared" si="11"/>
        <v>67621.036591238342</v>
      </c>
      <c r="Y280" s="251">
        <f t="shared" si="12"/>
        <v>75.13448510137593</v>
      </c>
      <c r="BP280" s="166"/>
      <c r="BQ280" s="174" t="s">
        <v>1783</v>
      </c>
      <c r="BR280" s="312"/>
    </row>
    <row r="281" spans="1:70" s="122" customFormat="1" ht="67.5" x14ac:dyDescent="0.25">
      <c r="A281" s="242" t="s">
        <v>522</v>
      </c>
      <c r="B281" s="243" t="s">
        <v>1741</v>
      </c>
      <c r="C281" s="368" t="s">
        <v>1784</v>
      </c>
      <c r="D281" s="368"/>
      <c r="E281" s="368"/>
      <c r="F281" s="244" t="s">
        <v>437</v>
      </c>
      <c r="G281" s="245">
        <v>2970</v>
      </c>
      <c r="H281" s="171">
        <v>1.67</v>
      </c>
      <c r="I281" s="171"/>
      <c r="J281" s="171">
        <v>1.67</v>
      </c>
      <c r="K281" s="172" t="s">
        <v>42</v>
      </c>
      <c r="L281" s="171">
        <v>42456.74</v>
      </c>
      <c r="M281" s="171"/>
      <c r="N281" s="173"/>
      <c r="O281" s="171">
        <v>42456.74</v>
      </c>
      <c r="P281" s="163">
        <v>1.052</v>
      </c>
      <c r="Q281" s="163">
        <v>1.0209999999999999</v>
      </c>
      <c r="R281" s="163">
        <v>1.0349999999999999</v>
      </c>
      <c r="S281" s="163">
        <v>1.0249999999999999</v>
      </c>
      <c r="T281" s="163">
        <v>1.02</v>
      </c>
      <c r="U281" s="163">
        <v>1.03</v>
      </c>
      <c r="V281" s="248">
        <f t="shared" si="10"/>
        <v>50826.445382534373</v>
      </c>
      <c r="W281" s="249">
        <v>1.2</v>
      </c>
      <c r="X281" s="250">
        <f t="shared" si="11"/>
        <v>60991.734459041247</v>
      </c>
      <c r="Y281" s="251">
        <f t="shared" si="12"/>
        <v>20.535937528296717</v>
      </c>
      <c r="BP281" s="166"/>
      <c r="BQ281" s="174" t="s">
        <v>1784</v>
      </c>
      <c r="BR281" s="312"/>
    </row>
    <row r="282" spans="1:70" s="122" customFormat="1" ht="67.5" x14ac:dyDescent="0.25">
      <c r="A282" s="242" t="s">
        <v>1785</v>
      </c>
      <c r="B282" s="243" t="s">
        <v>1786</v>
      </c>
      <c r="C282" s="368" t="s">
        <v>1787</v>
      </c>
      <c r="D282" s="368"/>
      <c r="E282" s="368"/>
      <c r="F282" s="244" t="s">
        <v>184</v>
      </c>
      <c r="G282" s="245">
        <v>2970</v>
      </c>
      <c r="H282" s="171">
        <v>3.01</v>
      </c>
      <c r="I282" s="171"/>
      <c r="J282" s="171">
        <v>3.01</v>
      </c>
      <c r="K282" s="172" t="s">
        <v>42</v>
      </c>
      <c r="L282" s="171">
        <v>76523.83</v>
      </c>
      <c r="M282" s="171"/>
      <c r="N282" s="173"/>
      <c r="O282" s="171">
        <v>76523.83</v>
      </c>
      <c r="P282" s="163">
        <v>1.052</v>
      </c>
      <c r="Q282" s="163">
        <v>1.0209999999999999</v>
      </c>
      <c r="R282" s="163">
        <v>1.0349999999999999</v>
      </c>
      <c r="S282" s="163">
        <v>1.0249999999999999</v>
      </c>
      <c r="T282" s="163">
        <v>1.02</v>
      </c>
      <c r="U282" s="163">
        <v>1.03</v>
      </c>
      <c r="V282" s="248">
        <f t="shared" si="10"/>
        <v>91609.347914073107</v>
      </c>
      <c r="W282" s="249">
        <v>1.2</v>
      </c>
      <c r="X282" s="250">
        <f t="shared" si="11"/>
        <v>109931.21749688772</v>
      </c>
      <c r="Y282" s="251">
        <f t="shared" si="12"/>
        <v>37.01387794508004</v>
      </c>
      <c r="BP282" s="166"/>
      <c r="BQ282" s="174" t="s">
        <v>1787</v>
      </c>
      <c r="BR282" s="312"/>
    </row>
    <row r="283" spans="1:70" s="122" customFormat="1" ht="67.5" x14ac:dyDescent="0.25">
      <c r="A283" s="242" t="s">
        <v>529</v>
      </c>
      <c r="B283" s="243" t="s">
        <v>1788</v>
      </c>
      <c r="C283" s="368" t="s">
        <v>1789</v>
      </c>
      <c r="D283" s="368"/>
      <c r="E283" s="368"/>
      <c r="F283" s="244" t="s">
        <v>184</v>
      </c>
      <c r="G283" s="245">
        <v>3208</v>
      </c>
      <c r="H283" s="171">
        <v>4.03</v>
      </c>
      <c r="I283" s="171"/>
      <c r="J283" s="171">
        <v>4.03</v>
      </c>
      <c r="K283" s="172" t="s">
        <v>42</v>
      </c>
      <c r="L283" s="171">
        <v>110665.73</v>
      </c>
      <c r="M283" s="171"/>
      <c r="N283" s="173"/>
      <c r="O283" s="171">
        <v>110665.73</v>
      </c>
      <c r="P283" s="163">
        <v>1.052</v>
      </c>
      <c r="Q283" s="163">
        <v>1.0209999999999999</v>
      </c>
      <c r="R283" s="163">
        <v>1.0349999999999999</v>
      </c>
      <c r="S283" s="163">
        <v>1.0249999999999999</v>
      </c>
      <c r="T283" s="163">
        <v>1.02</v>
      </c>
      <c r="U283" s="163">
        <v>1.03</v>
      </c>
      <c r="V283" s="248">
        <f t="shared" si="10"/>
        <v>132481.80810781269</v>
      </c>
      <c r="W283" s="249">
        <v>1.2</v>
      </c>
      <c r="X283" s="250">
        <f t="shared" si="11"/>
        <v>158978.16972937522</v>
      </c>
      <c r="Y283" s="251">
        <f t="shared" si="12"/>
        <v>49.556786075241654</v>
      </c>
      <c r="BP283" s="166"/>
      <c r="BQ283" s="174" t="s">
        <v>1789</v>
      </c>
      <c r="BR283" s="312"/>
    </row>
    <row r="284" spans="1:70" s="122" customFormat="1" ht="67.5" x14ac:dyDescent="0.25">
      <c r="A284" s="242" t="s">
        <v>531</v>
      </c>
      <c r="B284" s="243" t="s">
        <v>1778</v>
      </c>
      <c r="C284" s="368" t="s">
        <v>1790</v>
      </c>
      <c r="D284" s="368"/>
      <c r="E284" s="368"/>
      <c r="F284" s="244" t="s">
        <v>184</v>
      </c>
      <c r="G284" s="245">
        <v>3208</v>
      </c>
      <c r="H284" s="171">
        <v>2.73</v>
      </c>
      <c r="I284" s="171"/>
      <c r="J284" s="171">
        <v>2.73</v>
      </c>
      <c r="K284" s="172" t="s">
        <v>42</v>
      </c>
      <c r="L284" s="171">
        <v>74967.11</v>
      </c>
      <c r="M284" s="171"/>
      <c r="N284" s="173"/>
      <c r="O284" s="171">
        <v>74967.11</v>
      </c>
      <c r="P284" s="163">
        <v>1.052</v>
      </c>
      <c r="Q284" s="163">
        <v>1.0209999999999999</v>
      </c>
      <c r="R284" s="163">
        <v>1.0349999999999999</v>
      </c>
      <c r="S284" s="163">
        <v>1.0249999999999999</v>
      </c>
      <c r="T284" s="163">
        <v>1.02</v>
      </c>
      <c r="U284" s="163">
        <v>1.03</v>
      </c>
      <c r="V284" s="248">
        <f t="shared" si="10"/>
        <v>89745.744065640611</v>
      </c>
      <c r="W284" s="249">
        <v>1.2</v>
      </c>
      <c r="X284" s="250">
        <f t="shared" si="11"/>
        <v>107694.89287876873</v>
      </c>
      <c r="Y284" s="251">
        <f t="shared" si="12"/>
        <v>33.570727206598733</v>
      </c>
      <c r="BP284" s="166"/>
      <c r="BQ284" s="174" t="s">
        <v>1790</v>
      </c>
      <c r="BR284" s="312"/>
    </row>
    <row r="285" spans="1:70" s="122" customFormat="1" ht="67.5" x14ac:dyDescent="0.25">
      <c r="A285" s="242" t="s">
        <v>533</v>
      </c>
      <c r="B285" s="243" t="s">
        <v>1791</v>
      </c>
      <c r="C285" s="368" t="s">
        <v>1792</v>
      </c>
      <c r="D285" s="368"/>
      <c r="E285" s="368"/>
      <c r="F285" s="244" t="s">
        <v>437</v>
      </c>
      <c r="G285" s="245">
        <v>30</v>
      </c>
      <c r="H285" s="171">
        <v>1898.95</v>
      </c>
      <c r="I285" s="171"/>
      <c r="J285" s="171">
        <v>1898.95</v>
      </c>
      <c r="K285" s="172" t="s">
        <v>42</v>
      </c>
      <c r="L285" s="171">
        <v>487650.36</v>
      </c>
      <c r="M285" s="171"/>
      <c r="N285" s="173"/>
      <c r="O285" s="171">
        <v>487650.36</v>
      </c>
      <c r="P285" s="163">
        <v>1.052</v>
      </c>
      <c r="Q285" s="163">
        <v>1.0209999999999999</v>
      </c>
      <c r="R285" s="163">
        <v>1.0349999999999999</v>
      </c>
      <c r="S285" s="163">
        <v>1.0249999999999999</v>
      </c>
      <c r="T285" s="163">
        <v>1.02</v>
      </c>
      <c r="U285" s="163">
        <v>1.03</v>
      </c>
      <c r="V285" s="248">
        <f t="shared" si="10"/>
        <v>583783.26711643953</v>
      </c>
      <c r="W285" s="249">
        <v>1.2</v>
      </c>
      <c r="X285" s="250">
        <f t="shared" si="11"/>
        <v>700539.92053972743</v>
      </c>
      <c r="Y285" s="251">
        <f t="shared" si="12"/>
        <v>23351.33068465758</v>
      </c>
      <c r="BP285" s="166"/>
      <c r="BQ285" s="174" t="s">
        <v>1792</v>
      </c>
      <c r="BR285" s="312"/>
    </row>
    <row r="286" spans="1:70" s="122" customFormat="1" ht="67.5" hidden="1" x14ac:dyDescent="0.25">
      <c r="A286" s="167" t="s">
        <v>541</v>
      </c>
      <c r="B286" s="168" t="s">
        <v>534</v>
      </c>
      <c r="C286" s="370" t="s">
        <v>535</v>
      </c>
      <c r="D286" s="370"/>
      <c r="E286" s="370"/>
      <c r="F286" s="169" t="s">
        <v>174</v>
      </c>
      <c r="G286" s="170">
        <v>0.5</v>
      </c>
      <c r="H286" s="171" t="s">
        <v>536</v>
      </c>
      <c r="I286" s="171" t="s">
        <v>58</v>
      </c>
      <c r="J286" s="171">
        <v>2.4700000000000002</v>
      </c>
      <c r="K286" s="172" t="s">
        <v>42</v>
      </c>
      <c r="L286" s="171">
        <v>491.3</v>
      </c>
      <c r="M286" s="171">
        <v>463.13</v>
      </c>
      <c r="N286" s="173" t="s">
        <v>1793</v>
      </c>
      <c r="O286" s="171">
        <v>10.57</v>
      </c>
      <c r="P286" s="163">
        <v>1.052</v>
      </c>
      <c r="Q286" s="163">
        <v>1.0209999999999999</v>
      </c>
      <c r="R286" s="163">
        <v>1.0349999999999999</v>
      </c>
      <c r="S286" s="163">
        <v>1.0249999999999999</v>
      </c>
      <c r="T286" s="163">
        <v>1.02</v>
      </c>
      <c r="U286" s="163">
        <v>1.03</v>
      </c>
      <c r="V286" s="123">
        <f t="shared" si="10"/>
        <v>12.653715939881117</v>
      </c>
      <c r="W286" s="124">
        <v>1.2</v>
      </c>
      <c r="X286" s="125">
        <f t="shared" si="11"/>
        <v>15.184459127857339</v>
      </c>
      <c r="Y286" s="126">
        <f t="shared" si="12"/>
        <v>30.368918255714679</v>
      </c>
      <c r="BP286" s="166"/>
      <c r="BQ286" s="174" t="s">
        <v>535</v>
      </c>
      <c r="BR286" s="312"/>
    </row>
    <row r="287" spans="1:70" s="122" customFormat="1" ht="18.75" hidden="1" x14ac:dyDescent="0.25">
      <c r="A287" s="175"/>
      <c r="B287" s="176"/>
      <c r="C287" s="177" t="s">
        <v>1794</v>
      </c>
      <c r="D287" s="178"/>
      <c r="E287" s="178"/>
      <c r="F287" s="179"/>
      <c r="G287" s="178"/>
      <c r="H287" s="178"/>
      <c r="I287" s="178"/>
      <c r="J287" s="178"/>
      <c r="K287" s="178"/>
      <c r="L287" s="178"/>
      <c r="M287" s="178"/>
      <c r="N287" s="178"/>
      <c r="O287" s="180"/>
      <c r="P287" s="163"/>
      <c r="Q287" s="163"/>
      <c r="R287" s="163"/>
      <c r="S287" s="163"/>
      <c r="T287" s="163"/>
      <c r="U287" s="163"/>
      <c r="V287" s="123"/>
      <c r="W287" s="124"/>
      <c r="X287" s="125"/>
      <c r="Y287" s="126"/>
      <c r="BP287" s="166"/>
      <c r="BQ287" s="174"/>
      <c r="BR287" s="312"/>
    </row>
    <row r="288" spans="1:70" s="122" customFormat="1" ht="18.75" hidden="1" x14ac:dyDescent="0.25">
      <c r="A288" s="181"/>
      <c r="B288" s="182"/>
      <c r="C288" s="182"/>
      <c r="D288" s="182"/>
      <c r="E288" s="183" t="s">
        <v>1795</v>
      </c>
      <c r="F288" s="184"/>
      <c r="G288" s="185"/>
      <c r="H288" s="186"/>
      <c r="I288" s="140"/>
      <c r="J288" s="140"/>
      <c r="K288" s="140"/>
      <c r="L288" s="187">
        <v>452.38</v>
      </c>
      <c r="M288" s="188"/>
      <c r="N288" s="188"/>
      <c r="O288" s="189"/>
      <c r="P288" s="163"/>
      <c r="Q288" s="163"/>
      <c r="R288" s="163"/>
      <c r="S288" s="163"/>
      <c r="T288" s="163"/>
      <c r="U288" s="163"/>
      <c r="V288" s="123"/>
      <c r="W288" s="124"/>
      <c r="X288" s="125"/>
      <c r="Y288" s="126"/>
      <c r="BP288" s="166"/>
      <c r="BQ288" s="174"/>
      <c r="BR288" s="312"/>
    </row>
    <row r="289" spans="1:70" s="122" customFormat="1" ht="18.75" hidden="1" x14ac:dyDescent="0.25">
      <c r="A289" s="181"/>
      <c r="B289" s="182"/>
      <c r="C289" s="182"/>
      <c r="D289" s="182"/>
      <c r="E289" s="183" t="s">
        <v>1796</v>
      </c>
      <c r="F289" s="184"/>
      <c r="G289" s="185"/>
      <c r="H289" s="186"/>
      <c r="I289" s="140"/>
      <c r="J289" s="140"/>
      <c r="K289" s="140"/>
      <c r="L289" s="187">
        <v>237.85</v>
      </c>
      <c r="M289" s="188"/>
      <c r="N289" s="188"/>
      <c r="O289" s="189"/>
      <c r="P289" s="163"/>
      <c r="Q289" s="163"/>
      <c r="R289" s="163"/>
      <c r="S289" s="163"/>
      <c r="T289" s="163"/>
      <c r="U289" s="163"/>
      <c r="V289" s="123"/>
      <c r="W289" s="124"/>
      <c r="X289" s="125"/>
      <c r="Y289" s="126"/>
      <c r="BP289" s="166"/>
      <c r="BQ289" s="174"/>
      <c r="BR289" s="312"/>
    </row>
    <row r="290" spans="1:70" s="122" customFormat="1" ht="18.75" hidden="1" x14ac:dyDescent="0.25">
      <c r="A290" s="181"/>
      <c r="B290" s="182"/>
      <c r="C290" s="182"/>
      <c r="D290" s="182"/>
      <c r="E290" s="183" t="s">
        <v>47</v>
      </c>
      <c r="F290" s="184"/>
      <c r="G290" s="185"/>
      <c r="H290" s="186"/>
      <c r="I290" s="140"/>
      <c r="J290" s="140"/>
      <c r="K290" s="140"/>
      <c r="L290" s="187">
        <v>1181.53</v>
      </c>
      <c r="M290" s="188"/>
      <c r="N290" s="188"/>
      <c r="O290" s="189"/>
      <c r="P290" s="163"/>
      <c r="Q290" s="163"/>
      <c r="R290" s="163"/>
      <c r="S290" s="163"/>
      <c r="T290" s="163"/>
      <c r="U290" s="163"/>
      <c r="V290" s="123"/>
      <c r="W290" s="124"/>
      <c r="X290" s="125"/>
      <c r="Y290" s="126"/>
      <c r="BP290" s="166"/>
      <c r="BQ290" s="174"/>
      <c r="BR290" s="312"/>
    </row>
    <row r="291" spans="1:70" s="122" customFormat="1" ht="67.5" x14ac:dyDescent="0.25">
      <c r="A291" s="242" t="s">
        <v>544</v>
      </c>
      <c r="B291" s="243" t="s">
        <v>1715</v>
      </c>
      <c r="C291" s="368" t="s">
        <v>1797</v>
      </c>
      <c r="D291" s="368"/>
      <c r="E291" s="368"/>
      <c r="F291" s="244" t="s">
        <v>437</v>
      </c>
      <c r="G291" s="245">
        <v>50</v>
      </c>
      <c r="H291" s="171">
        <v>3226.6</v>
      </c>
      <c r="I291" s="171"/>
      <c r="J291" s="171">
        <v>3226.6</v>
      </c>
      <c r="K291" s="172" t="s">
        <v>42</v>
      </c>
      <c r="L291" s="171">
        <v>1380984.8</v>
      </c>
      <c r="M291" s="171"/>
      <c r="N291" s="173"/>
      <c r="O291" s="171">
        <v>1380984.8</v>
      </c>
      <c r="P291" s="163">
        <v>1.052</v>
      </c>
      <c r="Q291" s="163">
        <v>1.0209999999999999</v>
      </c>
      <c r="R291" s="163">
        <v>1.0349999999999999</v>
      </c>
      <c r="S291" s="163">
        <v>1.0249999999999999</v>
      </c>
      <c r="T291" s="163">
        <v>1.02</v>
      </c>
      <c r="U291" s="163">
        <v>1.03</v>
      </c>
      <c r="V291" s="248">
        <f t="shared" ref="V291:V351" si="13">O291*P291*Q291*R291*S291*T291*U291</f>
        <v>1653225.1065746022</v>
      </c>
      <c r="W291" s="249">
        <v>1.2</v>
      </c>
      <c r="X291" s="250">
        <f t="shared" ref="X291:X351" si="14">V291*W291</f>
        <v>1983870.1278895226</v>
      </c>
      <c r="Y291" s="251">
        <f t="shared" ref="Y291:Y351" si="15">X291/G291</f>
        <v>39677.402557790454</v>
      </c>
      <c r="BP291" s="166"/>
      <c r="BQ291" s="174" t="s">
        <v>1797</v>
      </c>
      <c r="BR291" s="312"/>
    </row>
    <row r="292" spans="1:70" s="122" customFormat="1" ht="67.5" x14ac:dyDescent="0.25">
      <c r="A292" s="242" t="s">
        <v>546</v>
      </c>
      <c r="B292" s="243" t="s">
        <v>1734</v>
      </c>
      <c r="C292" s="368" t="s">
        <v>1798</v>
      </c>
      <c r="D292" s="368"/>
      <c r="E292" s="368"/>
      <c r="F292" s="244" t="s">
        <v>437</v>
      </c>
      <c r="G292" s="245">
        <v>50</v>
      </c>
      <c r="H292" s="171">
        <v>534</v>
      </c>
      <c r="I292" s="171"/>
      <c r="J292" s="171">
        <v>534</v>
      </c>
      <c r="K292" s="172" t="s">
        <v>42</v>
      </c>
      <c r="L292" s="171">
        <v>228552</v>
      </c>
      <c r="M292" s="171"/>
      <c r="N292" s="173"/>
      <c r="O292" s="171">
        <v>228552</v>
      </c>
      <c r="P292" s="163">
        <v>1.052</v>
      </c>
      <c r="Q292" s="163">
        <v>1.0209999999999999</v>
      </c>
      <c r="R292" s="163">
        <v>1.0349999999999999</v>
      </c>
      <c r="S292" s="163">
        <v>1.0249999999999999</v>
      </c>
      <c r="T292" s="163">
        <v>1.02</v>
      </c>
      <c r="U292" s="163">
        <v>1.03</v>
      </c>
      <c r="V292" s="248">
        <f t="shared" si="13"/>
        <v>273607.57667849661</v>
      </c>
      <c r="W292" s="249">
        <v>1.2</v>
      </c>
      <c r="X292" s="250">
        <f t="shared" si="14"/>
        <v>328329.09201419592</v>
      </c>
      <c r="Y292" s="251">
        <f t="shared" si="15"/>
        <v>6566.5818402839186</v>
      </c>
      <c r="BP292" s="166"/>
      <c r="BQ292" s="174" t="s">
        <v>1798</v>
      </c>
      <c r="BR292" s="312"/>
    </row>
    <row r="293" spans="1:70" s="122" customFormat="1" ht="67.5" x14ac:dyDescent="0.25">
      <c r="A293" s="242" t="s">
        <v>554</v>
      </c>
      <c r="B293" s="243" t="s">
        <v>1769</v>
      </c>
      <c r="C293" s="368" t="s">
        <v>1799</v>
      </c>
      <c r="D293" s="368"/>
      <c r="E293" s="368"/>
      <c r="F293" s="244" t="s">
        <v>437</v>
      </c>
      <c r="G293" s="245">
        <v>200</v>
      </c>
      <c r="H293" s="171">
        <v>163.74</v>
      </c>
      <c r="I293" s="171"/>
      <c r="J293" s="171">
        <v>163.74</v>
      </c>
      <c r="K293" s="172" t="s">
        <v>42</v>
      </c>
      <c r="L293" s="171">
        <v>280322.88</v>
      </c>
      <c r="M293" s="171"/>
      <c r="N293" s="173"/>
      <c r="O293" s="171">
        <v>280322.88</v>
      </c>
      <c r="P293" s="163">
        <v>1.052</v>
      </c>
      <c r="Q293" s="163">
        <v>1.0209999999999999</v>
      </c>
      <c r="R293" s="163">
        <v>1.0349999999999999</v>
      </c>
      <c r="S293" s="163">
        <v>1.0249999999999999</v>
      </c>
      <c r="T293" s="163">
        <v>1.02</v>
      </c>
      <c r="U293" s="163">
        <v>1.03</v>
      </c>
      <c r="V293" s="248">
        <f t="shared" si="13"/>
        <v>335584.304159828</v>
      </c>
      <c r="W293" s="249">
        <v>1.2</v>
      </c>
      <c r="X293" s="250">
        <f t="shared" si="14"/>
        <v>402701.16499179357</v>
      </c>
      <c r="Y293" s="251">
        <f t="shared" si="15"/>
        <v>2013.5058249589679</v>
      </c>
      <c r="BP293" s="166"/>
      <c r="BQ293" s="174" t="s">
        <v>1799</v>
      </c>
      <c r="BR293" s="312"/>
    </row>
    <row r="294" spans="1:70" s="122" customFormat="1" ht="67.5" x14ac:dyDescent="0.25">
      <c r="A294" s="242" t="s">
        <v>556</v>
      </c>
      <c r="B294" s="243" t="s">
        <v>1769</v>
      </c>
      <c r="C294" s="368" t="s">
        <v>1800</v>
      </c>
      <c r="D294" s="368"/>
      <c r="E294" s="368"/>
      <c r="F294" s="244" t="s">
        <v>437</v>
      </c>
      <c r="G294" s="245">
        <v>200</v>
      </c>
      <c r="H294" s="171">
        <v>114.93</v>
      </c>
      <c r="I294" s="171"/>
      <c r="J294" s="171">
        <v>114.93</v>
      </c>
      <c r="K294" s="172" t="s">
        <v>42</v>
      </c>
      <c r="L294" s="171">
        <v>196760.16</v>
      </c>
      <c r="M294" s="171"/>
      <c r="N294" s="173"/>
      <c r="O294" s="171">
        <v>196760.16</v>
      </c>
      <c r="P294" s="163">
        <v>1.052</v>
      </c>
      <c r="Q294" s="163">
        <v>1.0209999999999999</v>
      </c>
      <c r="R294" s="163">
        <v>1.0349999999999999</v>
      </c>
      <c r="S294" s="163">
        <v>1.0249999999999999</v>
      </c>
      <c r="T294" s="163">
        <v>1.02</v>
      </c>
      <c r="U294" s="163">
        <v>1.03</v>
      </c>
      <c r="V294" s="248">
        <f t="shared" si="13"/>
        <v>235548.4553382743</v>
      </c>
      <c r="W294" s="249">
        <v>1.2</v>
      </c>
      <c r="X294" s="250">
        <f t="shared" si="14"/>
        <v>282658.14640592918</v>
      </c>
      <c r="Y294" s="251">
        <f t="shared" si="15"/>
        <v>1413.2907320296458</v>
      </c>
      <c r="BP294" s="166"/>
      <c r="BQ294" s="174" t="s">
        <v>1800</v>
      </c>
      <c r="BR294" s="312"/>
    </row>
    <row r="295" spans="1:70" s="122" customFormat="1" ht="67.5" x14ac:dyDescent="0.25">
      <c r="A295" s="242" t="s">
        <v>558</v>
      </c>
      <c r="B295" s="243" t="s">
        <v>1801</v>
      </c>
      <c r="C295" s="368" t="s">
        <v>1802</v>
      </c>
      <c r="D295" s="368"/>
      <c r="E295" s="368"/>
      <c r="F295" s="244" t="s">
        <v>184</v>
      </c>
      <c r="G295" s="245">
        <v>500</v>
      </c>
      <c r="H295" s="171">
        <v>21.47</v>
      </c>
      <c r="I295" s="171"/>
      <c r="J295" s="171">
        <v>21.47</v>
      </c>
      <c r="K295" s="172" t="s">
        <v>42</v>
      </c>
      <c r="L295" s="171">
        <v>91891.6</v>
      </c>
      <c r="M295" s="171"/>
      <c r="N295" s="173"/>
      <c r="O295" s="171">
        <v>91891.6</v>
      </c>
      <c r="P295" s="163">
        <v>1.052</v>
      </c>
      <c r="Q295" s="163">
        <v>1.0209999999999999</v>
      </c>
      <c r="R295" s="163">
        <v>1.0349999999999999</v>
      </c>
      <c r="S295" s="163">
        <v>1.0249999999999999</v>
      </c>
      <c r="T295" s="163">
        <v>1.02</v>
      </c>
      <c r="U295" s="163">
        <v>1.03</v>
      </c>
      <c r="V295" s="248">
        <f t="shared" si="13"/>
        <v>110006.64178440679</v>
      </c>
      <c r="W295" s="249">
        <v>1.2</v>
      </c>
      <c r="X295" s="250">
        <f t="shared" si="14"/>
        <v>132007.97014128815</v>
      </c>
      <c r="Y295" s="251">
        <f t="shared" si="15"/>
        <v>264.01594028257631</v>
      </c>
      <c r="BP295" s="166"/>
      <c r="BQ295" s="174" t="s">
        <v>1802</v>
      </c>
      <c r="BR295" s="312"/>
    </row>
    <row r="296" spans="1:70" s="122" customFormat="1" ht="67.5" hidden="1" x14ac:dyDescent="0.25">
      <c r="A296" s="167" t="s">
        <v>567</v>
      </c>
      <c r="B296" s="168" t="s">
        <v>418</v>
      </c>
      <c r="C296" s="370" t="s">
        <v>419</v>
      </c>
      <c r="D296" s="370"/>
      <c r="E296" s="370"/>
      <c r="F296" s="169" t="s">
        <v>174</v>
      </c>
      <c r="G296" s="203">
        <v>0.75</v>
      </c>
      <c r="H296" s="171" t="s">
        <v>420</v>
      </c>
      <c r="I296" s="171" t="s">
        <v>421</v>
      </c>
      <c r="J296" s="171">
        <v>77.400000000000006</v>
      </c>
      <c r="K296" s="172" t="s">
        <v>42</v>
      </c>
      <c r="L296" s="171">
        <v>10016.799999999999</v>
      </c>
      <c r="M296" s="171">
        <v>8052.87</v>
      </c>
      <c r="N296" s="173" t="s">
        <v>1803</v>
      </c>
      <c r="O296" s="171">
        <v>496.91</v>
      </c>
      <c r="P296" s="163">
        <v>1.052</v>
      </c>
      <c r="Q296" s="163">
        <v>1.0209999999999999</v>
      </c>
      <c r="R296" s="163">
        <v>1.0349999999999999</v>
      </c>
      <c r="S296" s="163">
        <v>1.0249999999999999</v>
      </c>
      <c r="T296" s="163">
        <v>1.02</v>
      </c>
      <c r="U296" s="163">
        <v>1.03</v>
      </c>
      <c r="V296" s="123">
        <f t="shared" si="13"/>
        <v>594.86830536294485</v>
      </c>
      <c r="W296" s="124">
        <v>1.2</v>
      </c>
      <c r="X296" s="125">
        <f t="shared" si="14"/>
        <v>713.84196643553378</v>
      </c>
      <c r="Y296" s="126">
        <f t="shared" si="15"/>
        <v>951.78928858071174</v>
      </c>
      <c r="BP296" s="166"/>
      <c r="BQ296" s="174" t="s">
        <v>419</v>
      </c>
      <c r="BR296" s="312"/>
    </row>
    <row r="297" spans="1:70" s="122" customFormat="1" ht="18.75" hidden="1" x14ac:dyDescent="0.25">
      <c r="A297" s="175"/>
      <c r="B297" s="176"/>
      <c r="C297" s="177" t="s">
        <v>1804</v>
      </c>
      <c r="D297" s="178"/>
      <c r="E297" s="178"/>
      <c r="F297" s="179"/>
      <c r="G297" s="178"/>
      <c r="H297" s="178"/>
      <c r="I297" s="178"/>
      <c r="J297" s="178"/>
      <c r="K297" s="178"/>
      <c r="L297" s="178"/>
      <c r="M297" s="178"/>
      <c r="N297" s="178"/>
      <c r="O297" s="180"/>
      <c r="P297" s="163"/>
      <c r="Q297" s="163"/>
      <c r="R297" s="163"/>
      <c r="S297" s="163"/>
      <c r="T297" s="163"/>
      <c r="U297" s="163"/>
      <c r="V297" s="123"/>
      <c r="W297" s="124"/>
      <c r="X297" s="125"/>
      <c r="Y297" s="126"/>
      <c r="BP297" s="166"/>
      <c r="BQ297" s="174"/>
      <c r="BR297" s="312"/>
    </row>
    <row r="298" spans="1:70" s="122" customFormat="1" ht="18.75" hidden="1" x14ac:dyDescent="0.25">
      <c r="A298" s="181"/>
      <c r="B298" s="182"/>
      <c r="C298" s="182"/>
      <c r="D298" s="182"/>
      <c r="E298" s="183" t="s">
        <v>1805</v>
      </c>
      <c r="F298" s="184"/>
      <c r="G298" s="185"/>
      <c r="H298" s="186"/>
      <c r="I298" s="140"/>
      <c r="J298" s="140"/>
      <c r="K298" s="140"/>
      <c r="L298" s="187">
        <v>7816</v>
      </c>
      <c r="M298" s="188"/>
      <c r="N298" s="188"/>
      <c r="O298" s="189"/>
      <c r="P298" s="163"/>
      <c r="Q298" s="163"/>
      <c r="R298" s="163"/>
      <c r="S298" s="163"/>
      <c r="T298" s="163"/>
      <c r="U298" s="163"/>
      <c r="V298" s="123"/>
      <c r="W298" s="124"/>
      <c r="X298" s="125"/>
      <c r="Y298" s="126"/>
      <c r="BP298" s="166"/>
      <c r="BQ298" s="174"/>
      <c r="BR298" s="312"/>
    </row>
    <row r="299" spans="1:70" s="122" customFormat="1" ht="18.75" hidden="1" x14ac:dyDescent="0.25">
      <c r="A299" s="181"/>
      <c r="B299" s="182"/>
      <c r="C299" s="182"/>
      <c r="D299" s="182"/>
      <c r="E299" s="183" t="s">
        <v>1806</v>
      </c>
      <c r="F299" s="184"/>
      <c r="G299" s="185"/>
      <c r="H299" s="186"/>
      <c r="I299" s="140"/>
      <c r="J299" s="140"/>
      <c r="K299" s="140"/>
      <c r="L299" s="187">
        <v>4109.4399999999996</v>
      </c>
      <c r="M299" s="188"/>
      <c r="N299" s="188"/>
      <c r="O299" s="189"/>
      <c r="P299" s="163"/>
      <c r="Q299" s="163"/>
      <c r="R299" s="163"/>
      <c r="S299" s="163"/>
      <c r="T299" s="163"/>
      <c r="U299" s="163"/>
      <c r="V299" s="123"/>
      <c r="W299" s="124"/>
      <c r="X299" s="125"/>
      <c r="Y299" s="126"/>
      <c r="BP299" s="166"/>
      <c r="BQ299" s="174"/>
      <c r="BR299" s="312"/>
    </row>
    <row r="300" spans="1:70" s="122" customFormat="1" ht="18.75" hidden="1" x14ac:dyDescent="0.25">
      <c r="A300" s="181"/>
      <c r="B300" s="182"/>
      <c r="C300" s="182"/>
      <c r="D300" s="182"/>
      <c r="E300" s="183" t="s">
        <v>47</v>
      </c>
      <c r="F300" s="184"/>
      <c r="G300" s="185"/>
      <c r="H300" s="186"/>
      <c r="I300" s="140"/>
      <c r="J300" s="140"/>
      <c r="K300" s="140"/>
      <c r="L300" s="187">
        <v>21942.240000000002</v>
      </c>
      <c r="M300" s="188"/>
      <c r="N300" s="188"/>
      <c r="O300" s="189"/>
      <c r="P300" s="163"/>
      <c r="Q300" s="163"/>
      <c r="R300" s="163"/>
      <c r="S300" s="163"/>
      <c r="T300" s="163"/>
      <c r="U300" s="163"/>
      <c r="V300" s="123"/>
      <c r="W300" s="124"/>
      <c r="X300" s="125"/>
      <c r="Y300" s="126"/>
      <c r="BP300" s="166"/>
      <c r="BQ300" s="174"/>
      <c r="BR300" s="312"/>
    </row>
    <row r="301" spans="1:70" s="122" customFormat="1" ht="67.5" x14ac:dyDescent="0.25">
      <c r="A301" s="242" t="s">
        <v>569</v>
      </c>
      <c r="B301" s="243" t="s">
        <v>1734</v>
      </c>
      <c r="C301" s="368" t="s">
        <v>1807</v>
      </c>
      <c r="D301" s="368"/>
      <c r="E301" s="368"/>
      <c r="F301" s="244" t="s">
        <v>437</v>
      </c>
      <c r="G301" s="245">
        <v>50</v>
      </c>
      <c r="H301" s="171">
        <v>534</v>
      </c>
      <c r="I301" s="171"/>
      <c r="J301" s="171">
        <v>534</v>
      </c>
      <c r="K301" s="172" t="s">
        <v>42</v>
      </c>
      <c r="L301" s="171">
        <v>228552</v>
      </c>
      <c r="M301" s="171"/>
      <c r="N301" s="173"/>
      <c r="O301" s="171">
        <v>228552</v>
      </c>
      <c r="P301" s="163">
        <v>1.052</v>
      </c>
      <c r="Q301" s="163">
        <v>1.0209999999999999</v>
      </c>
      <c r="R301" s="163">
        <v>1.0349999999999999</v>
      </c>
      <c r="S301" s="163">
        <v>1.0249999999999999</v>
      </c>
      <c r="T301" s="163">
        <v>1.02</v>
      </c>
      <c r="U301" s="163">
        <v>1.03</v>
      </c>
      <c r="V301" s="248">
        <f t="shared" si="13"/>
        <v>273607.57667849661</v>
      </c>
      <c r="W301" s="249">
        <v>1.2</v>
      </c>
      <c r="X301" s="250">
        <f t="shared" si="14"/>
        <v>328329.09201419592</v>
      </c>
      <c r="Y301" s="251">
        <f t="shared" si="15"/>
        <v>6566.5818402839186</v>
      </c>
      <c r="BP301" s="166"/>
      <c r="BQ301" s="174" t="s">
        <v>1807</v>
      </c>
      <c r="BR301" s="312"/>
    </row>
    <row r="302" spans="1:70" s="122" customFormat="1" ht="67.5" x14ac:dyDescent="0.25">
      <c r="A302" s="242" t="s">
        <v>1808</v>
      </c>
      <c r="B302" s="243" t="s">
        <v>1734</v>
      </c>
      <c r="C302" s="368" t="s">
        <v>1809</v>
      </c>
      <c r="D302" s="368"/>
      <c r="E302" s="368"/>
      <c r="F302" s="244" t="s">
        <v>437</v>
      </c>
      <c r="G302" s="245">
        <v>25</v>
      </c>
      <c r="H302" s="171">
        <v>710.86</v>
      </c>
      <c r="I302" s="171"/>
      <c r="J302" s="171">
        <v>710.86</v>
      </c>
      <c r="K302" s="172" t="s">
        <v>42</v>
      </c>
      <c r="L302" s="171">
        <v>152124.04</v>
      </c>
      <c r="M302" s="171"/>
      <c r="N302" s="173"/>
      <c r="O302" s="171">
        <v>152124.04</v>
      </c>
      <c r="P302" s="163">
        <v>1.052</v>
      </c>
      <c r="Q302" s="163">
        <v>1.0209999999999999</v>
      </c>
      <c r="R302" s="163">
        <v>1.0349999999999999</v>
      </c>
      <c r="S302" s="163">
        <v>1.0249999999999999</v>
      </c>
      <c r="T302" s="163">
        <v>1.02</v>
      </c>
      <c r="U302" s="163">
        <v>1.03</v>
      </c>
      <c r="V302" s="248">
        <f t="shared" si="13"/>
        <v>182112.99808771169</v>
      </c>
      <c r="W302" s="249">
        <v>1.2</v>
      </c>
      <c r="X302" s="250">
        <f t="shared" si="14"/>
        <v>218535.59770525401</v>
      </c>
      <c r="Y302" s="251">
        <f t="shared" si="15"/>
        <v>8741.4239082101612</v>
      </c>
      <c r="BP302" s="166"/>
      <c r="BQ302" s="174" t="s">
        <v>1809</v>
      </c>
      <c r="BR302" s="312"/>
    </row>
    <row r="303" spans="1:70" s="122" customFormat="1" ht="67.5" x14ac:dyDescent="0.25">
      <c r="A303" s="242" t="s">
        <v>577</v>
      </c>
      <c r="B303" s="243" t="s">
        <v>1810</v>
      </c>
      <c r="C303" s="368" t="s">
        <v>1811</v>
      </c>
      <c r="D303" s="368"/>
      <c r="E303" s="368"/>
      <c r="F303" s="244" t="s">
        <v>437</v>
      </c>
      <c r="G303" s="245">
        <v>100</v>
      </c>
      <c r="H303" s="171">
        <v>172.41</v>
      </c>
      <c r="I303" s="171"/>
      <c r="J303" s="171">
        <v>172.41</v>
      </c>
      <c r="K303" s="172" t="s">
        <v>42</v>
      </c>
      <c r="L303" s="171">
        <v>147582.96</v>
      </c>
      <c r="M303" s="171"/>
      <c r="N303" s="173"/>
      <c r="O303" s="171">
        <v>147582.96</v>
      </c>
      <c r="P303" s="163">
        <v>1.052</v>
      </c>
      <c r="Q303" s="163">
        <v>1.0209999999999999</v>
      </c>
      <c r="R303" s="163">
        <v>1.0349999999999999</v>
      </c>
      <c r="S303" s="163">
        <v>1.0249999999999999</v>
      </c>
      <c r="T303" s="163">
        <v>1.02</v>
      </c>
      <c r="U303" s="163">
        <v>1.03</v>
      </c>
      <c r="V303" s="248">
        <f t="shared" si="13"/>
        <v>176676.71271587865</v>
      </c>
      <c r="W303" s="249">
        <v>1.2</v>
      </c>
      <c r="X303" s="250">
        <f t="shared" si="14"/>
        <v>212012.05525905438</v>
      </c>
      <c r="Y303" s="251">
        <f t="shared" si="15"/>
        <v>2120.1205525905439</v>
      </c>
      <c r="BP303" s="166"/>
      <c r="BQ303" s="174" t="s">
        <v>1811</v>
      </c>
      <c r="BR303" s="312"/>
    </row>
    <row r="304" spans="1:70" s="122" customFormat="1" ht="67.5" x14ac:dyDescent="0.25">
      <c r="A304" s="242" t="s">
        <v>1812</v>
      </c>
      <c r="B304" s="243" t="s">
        <v>1801</v>
      </c>
      <c r="C304" s="368" t="s">
        <v>1813</v>
      </c>
      <c r="D304" s="368"/>
      <c r="E304" s="368"/>
      <c r="F304" s="244" t="s">
        <v>184</v>
      </c>
      <c r="G304" s="245">
        <v>100</v>
      </c>
      <c r="H304" s="171">
        <v>24.44</v>
      </c>
      <c r="I304" s="171"/>
      <c r="J304" s="171">
        <v>24.44</v>
      </c>
      <c r="K304" s="172" t="s">
        <v>42</v>
      </c>
      <c r="L304" s="171">
        <v>20920.64</v>
      </c>
      <c r="M304" s="171"/>
      <c r="N304" s="173"/>
      <c r="O304" s="171">
        <v>20920.64</v>
      </c>
      <c r="P304" s="163">
        <v>1.052</v>
      </c>
      <c r="Q304" s="163">
        <v>1.0209999999999999</v>
      </c>
      <c r="R304" s="163">
        <v>1.0349999999999999</v>
      </c>
      <c r="S304" s="163">
        <v>1.0249999999999999</v>
      </c>
      <c r="T304" s="163">
        <v>1.02</v>
      </c>
      <c r="U304" s="163">
        <v>1.03</v>
      </c>
      <c r="V304" s="248">
        <f t="shared" si="13"/>
        <v>25044.828367125308</v>
      </c>
      <c r="W304" s="249">
        <v>1.2</v>
      </c>
      <c r="X304" s="250">
        <f t="shared" si="14"/>
        <v>30053.794040550369</v>
      </c>
      <c r="Y304" s="251">
        <f t="shared" si="15"/>
        <v>300.53794040550366</v>
      </c>
      <c r="BP304" s="166"/>
      <c r="BQ304" s="174" t="s">
        <v>1813</v>
      </c>
      <c r="BR304" s="312"/>
    </row>
    <row r="305" spans="1:70" s="122" customFormat="1" ht="67.5" x14ac:dyDescent="0.25">
      <c r="A305" s="242" t="s">
        <v>588</v>
      </c>
      <c r="B305" s="243" t="s">
        <v>1801</v>
      </c>
      <c r="C305" s="368" t="s">
        <v>1814</v>
      </c>
      <c r="D305" s="368"/>
      <c r="E305" s="368"/>
      <c r="F305" s="244" t="s">
        <v>184</v>
      </c>
      <c r="G305" s="245">
        <v>150</v>
      </c>
      <c r="H305" s="171">
        <v>10.57</v>
      </c>
      <c r="I305" s="171"/>
      <c r="J305" s="171">
        <v>10.57</v>
      </c>
      <c r="K305" s="172" t="s">
        <v>42</v>
      </c>
      <c r="L305" s="171">
        <v>13571.88</v>
      </c>
      <c r="M305" s="171"/>
      <c r="N305" s="173"/>
      <c r="O305" s="171">
        <v>13571.88</v>
      </c>
      <c r="P305" s="163">
        <v>1.052</v>
      </c>
      <c r="Q305" s="163">
        <v>1.0209999999999999</v>
      </c>
      <c r="R305" s="163">
        <v>1.0349999999999999</v>
      </c>
      <c r="S305" s="163">
        <v>1.0249999999999999</v>
      </c>
      <c r="T305" s="163">
        <v>1.02</v>
      </c>
      <c r="U305" s="163">
        <v>1.03</v>
      </c>
      <c r="V305" s="248">
        <f t="shared" si="13"/>
        <v>16247.371266807353</v>
      </c>
      <c r="W305" s="249">
        <v>1.2</v>
      </c>
      <c r="X305" s="250">
        <f t="shared" si="14"/>
        <v>19496.845520168823</v>
      </c>
      <c r="Y305" s="251">
        <f t="shared" si="15"/>
        <v>129.97897013445882</v>
      </c>
      <c r="BP305" s="166"/>
      <c r="BQ305" s="174" t="s">
        <v>1814</v>
      </c>
      <c r="BR305" s="312"/>
    </row>
    <row r="306" spans="1:70" s="122" customFormat="1" ht="67.5" x14ac:dyDescent="0.25">
      <c r="A306" s="242" t="s">
        <v>1815</v>
      </c>
      <c r="B306" s="243" t="s">
        <v>1816</v>
      </c>
      <c r="C306" s="368" t="s">
        <v>1817</v>
      </c>
      <c r="D306" s="368"/>
      <c r="E306" s="368"/>
      <c r="F306" s="244" t="s">
        <v>184</v>
      </c>
      <c r="G306" s="245">
        <v>350</v>
      </c>
      <c r="H306" s="171">
        <v>723.02</v>
      </c>
      <c r="I306" s="171"/>
      <c r="J306" s="171">
        <v>723.02</v>
      </c>
      <c r="K306" s="172" t="s">
        <v>42</v>
      </c>
      <c r="L306" s="171">
        <v>2166167.92</v>
      </c>
      <c r="M306" s="171"/>
      <c r="N306" s="173"/>
      <c r="O306" s="171">
        <v>2166167.92</v>
      </c>
      <c r="P306" s="163">
        <v>1.052</v>
      </c>
      <c r="Q306" s="163">
        <v>1.0209999999999999</v>
      </c>
      <c r="R306" s="163">
        <v>1.0349999999999999</v>
      </c>
      <c r="S306" s="163">
        <v>1.0249999999999999</v>
      </c>
      <c r="T306" s="163">
        <v>1.02</v>
      </c>
      <c r="U306" s="163">
        <v>1.03</v>
      </c>
      <c r="V306" s="248">
        <f t="shared" si="13"/>
        <v>2593195.2259000116</v>
      </c>
      <c r="W306" s="249">
        <v>1.2</v>
      </c>
      <c r="X306" s="250">
        <f t="shared" si="14"/>
        <v>3111834.2710800138</v>
      </c>
      <c r="Y306" s="251">
        <f t="shared" si="15"/>
        <v>8890.9550602286108</v>
      </c>
      <c r="BP306" s="166"/>
      <c r="BQ306" s="174" t="s">
        <v>1817</v>
      </c>
      <c r="BR306" s="312"/>
    </row>
    <row r="307" spans="1:70" s="122" customFormat="1" ht="67.5" x14ac:dyDescent="0.25">
      <c r="A307" s="242" t="s">
        <v>600</v>
      </c>
      <c r="B307" s="243" t="s">
        <v>1818</v>
      </c>
      <c r="C307" s="368" t="s">
        <v>1819</v>
      </c>
      <c r="D307" s="368"/>
      <c r="E307" s="368"/>
      <c r="F307" s="244" t="s">
        <v>437</v>
      </c>
      <c r="G307" s="245">
        <v>700</v>
      </c>
      <c r="H307" s="171">
        <v>198.9</v>
      </c>
      <c r="I307" s="171"/>
      <c r="J307" s="171">
        <v>198.9</v>
      </c>
      <c r="K307" s="172" t="s">
        <v>42</v>
      </c>
      <c r="L307" s="171">
        <v>1191808.8</v>
      </c>
      <c r="M307" s="171"/>
      <c r="N307" s="173"/>
      <c r="O307" s="171">
        <v>1191808.8</v>
      </c>
      <c r="P307" s="163">
        <v>1.052</v>
      </c>
      <c r="Q307" s="163">
        <v>1.0209999999999999</v>
      </c>
      <c r="R307" s="163">
        <v>1.0349999999999999</v>
      </c>
      <c r="S307" s="163">
        <v>1.0249999999999999</v>
      </c>
      <c r="T307" s="163">
        <v>1.02</v>
      </c>
      <c r="U307" s="163">
        <v>1.03</v>
      </c>
      <c r="V307" s="248">
        <f t="shared" si="13"/>
        <v>1426755.913893149</v>
      </c>
      <c r="W307" s="249">
        <v>1.2</v>
      </c>
      <c r="X307" s="250">
        <f t="shared" si="14"/>
        <v>1712107.0966717787</v>
      </c>
      <c r="Y307" s="251">
        <f t="shared" si="15"/>
        <v>2445.8672809596837</v>
      </c>
      <c r="Z307" s="220"/>
      <c r="BP307" s="166"/>
      <c r="BQ307" s="174" t="s">
        <v>1819</v>
      </c>
      <c r="BR307" s="312"/>
    </row>
    <row r="308" spans="1:70" s="122" customFormat="1" ht="67.5" x14ac:dyDescent="0.25">
      <c r="A308" s="242" t="s">
        <v>1820</v>
      </c>
      <c r="B308" s="243" t="s">
        <v>1776</v>
      </c>
      <c r="C308" s="368" t="s">
        <v>1821</v>
      </c>
      <c r="D308" s="368"/>
      <c r="E308" s="368"/>
      <c r="F308" s="244" t="s">
        <v>184</v>
      </c>
      <c r="G308" s="245">
        <v>700</v>
      </c>
      <c r="H308" s="171">
        <v>318.12</v>
      </c>
      <c r="I308" s="171"/>
      <c r="J308" s="171">
        <v>318.12</v>
      </c>
      <c r="K308" s="172" t="s">
        <v>42</v>
      </c>
      <c r="L308" s="171">
        <v>1906175.04</v>
      </c>
      <c r="M308" s="171"/>
      <c r="N308" s="173"/>
      <c r="O308" s="171">
        <v>1906175.04</v>
      </c>
      <c r="P308" s="163">
        <v>1.052</v>
      </c>
      <c r="Q308" s="163">
        <v>1.0209999999999999</v>
      </c>
      <c r="R308" s="163">
        <v>1.0349999999999999</v>
      </c>
      <c r="S308" s="163">
        <v>1.0249999999999999</v>
      </c>
      <c r="T308" s="163">
        <v>1.02</v>
      </c>
      <c r="U308" s="163">
        <v>1.03</v>
      </c>
      <c r="V308" s="248">
        <f t="shared" si="13"/>
        <v>2281948.6743473541</v>
      </c>
      <c r="W308" s="249">
        <v>1.2</v>
      </c>
      <c r="X308" s="250">
        <f t="shared" si="14"/>
        <v>2738338.4092168249</v>
      </c>
      <c r="Y308" s="251">
        <f t="shared" si="15"/>
        <v>3911.9120131668928</v>
      </c>
      <c r="Z308" s="220"/>
      <c r="BP308" s="166"/>
      <c r="BQ308" s="174" t="s">
        <v>1821</v>
      </c>
      <c r="BR308" s="312"/>
    </row>
    <row r="309" spans="1:70" s="122" customFormat="1" ht="67.5" x14ac:dyDescent="0.25">
      <c r="A309" s="242" t="s">
        <v>611</v>
      </c>
      <c r="B309" s="243" t="s">
        <v>1778</v>
      </c>
      <c r="C309" s="368" t="s">
        <v>1822</v>
      </c>
      <c r="D309" s="368"/>
      <c r="E309" s="368"/>
      <c r="F309" s="244" t="s">
        <v>184</v>
      </c>
      <c r="G309" s="245">
        <v>700</v>
      </c>
      <c r="H309" s="171">
        <v>85.17</v>
      </c>
      <c r="I309" s="171"/>
      <c r="J309" s="171">
        <v>85.17</v>
      </c>
      <c r="K309" s="172" t="s">
        <v>42</v>
      </c>
      <c r="L309" s="171">
        <v>510338.64</v>
      </c>
      <c r="M309" s="171"/>
      <c r="N309" s="173"/>
      <c r="O309" s="171">
        <v>510338.64</v>
      </c>
      <c r="P309" s="163">
        <v>1.052</v>
      </c>
      <c r="Q309" s="163">
        <v>1.0209999999999999</v>
      </c>
      <c r="R309" s="163">
        <v>1.0349999999999999</v>
      </c>
      <c r="S309" s="163">
        <v>1.0249999999999999</v>
      </c>
      <c r="T309" s="163">
        <v>1.02</v>
      </c>
      <c r="U309" s="163">
        <v>1.03</v>
      </c>
      <c r="V309" s="248">
        <f t="shared" si="13"/>
        <v>610944.19902604085</v>
      </c>
      <c r="W309" s="249">
        <v>1.2</v>
      </c>
      <c r="X309" s="250">
        <f t="shared" si="14"/>
        <v>733133.038831249</v>
      </c>
      <c r="Y309" s="251">
        <f t="shared" si="15"/>
        <v>1047.33291261607</v>
      </c>
      <c r="Z309" s="220"/>
      <c r="BP309" s="166"/>
      <c r="BQ309" s="174" t="s">
        <v>1822</v>
      </c>
      <c r="BR309" s="312"/>
    </row>
    <row r="310" spans="1:70" s="122" customFormat="1" ht="18.75" hidden="1" x14ac:dyDescent="0.25">
      <c r="A310" s="407" t="s">
        <v>1823</v>
      </c>
      <c r="B310" s="408"/>
      <c r="C310" s="408"/>
      <c r="D310" s="408"/>
      <c r="E310" s="408"/>
      <c r="F310" s="408"/>
      <c r="G310" s="408"/>
      <c r="H310" s="408"/>
      <c r="I310" s="408"/>
      <c r="J310" s="408"/>
      <c r="K310" s="408"/>
      <c r="L310" s="408"/>
      <c r="M310" s="408"/>
      <c r="N310" s="408"/>
      <c r="O310" s="409"/>
      <c r="P310" s="163"/>
      <c r="Q310" s="163"/>
      <c r="R310" s="163"/>
      <c r="S310" s="163"/>
      <c r="T310" s="163"/>
      <c r="U310" s="163"/>
      <c r="V310" s="123"/>
      <c r="W310" s="124"/>
      <c r="X310" s="125"/>
      <c r="Y310" s="126"/>
      <c r="Z310" s="220"/>
      <c r="BP310" s="166"/>
      <c r="BQ310" s="174"/>
      <c r="BR310" s="312" t="s">
        <v>1823</v>
      </c>
    </row>
    <row r="311" spans="1:70" s="122" customFormat="1" ht="67.5" hidden="1" x14ac:dyDescent="0.25">
      <c r="A311" s="167" t="s">
        <v>619</v>
      </c>
      <c r="B311" s="168" t="s">
        <v>1717</v>
      </c>
      <c r="C311" s="370" t="s">
        <v>1718</v>
      </c>
      <c r="D311" s="370"/>
      <c r="E311" s="370"/>
      <c r="F311" s="169" t="s">
        <v>374</v>
      </c>
      <c r="G311" s="313">
        <v>1.50929</v>
      </c>
      <c r="H311" s="171" t="s">
        <v>1719</v>
      </c>
      <c r="I311" s="171" t="s">
        <v>1720</v>
      </c>
      <c r="J311" s="171">
        <v>74.510000000000005</v>
      </c>
      <c r="K311" s="172" t="s">
        <v>42</v>
      </c>
      <c r="L311" s="171">
        <v>43036.08</v>
      </c>
      <c r="M311" s="171">
        <v>34028.230000000003</v>
      </c>
      <c r="N311" s="173" t="s">
        <v>1824</v>
      </c>
      <c r="O311" s="171">
        <v>962.5</v>
      </c>
      <c r="P311" s="163">
        <v>1.052</v>
      </c>
      <c r="Q311" s="163">
        <v>1.0209999999999999</v>
      </c>
      <c r="R311" s="163">
        <v>1.0349999999999999</v>
      </c>
      <c r="S311" s="163">
        <v>1.0249999999999999</v>
      </c>
      <c r="T311" s="163">
        <v>1.02</v>
      </c>
      <c r="U311" s="163">
        <v>1.03</v>
      </c>
      <c r="V311" s="123">
        <f t="shared" si="13"/>
        <v>1152.2423455189764</v>
      </c>
      <c r="W311" s="124">
        <v>1.2</v>
      </c>
      <c r="X311" s="125">
        <f t="shared" si="14"/>
        <v>1382.6908146227718</v>
      </c>
      <c r="Y311" s="126">
        <f t="shared" si="15"/>
        <v>916.12003963636664</v>
      </c>
      <c r="Z311" s="220"/>
      <c r="BP311" s="166"/>
      <c r="BQ311" s="174" t="s">
        <v>1718</v>
      </c>
      <c r="BR311" s="312"/>
    </row>
    <row r="312" spans="1:70" s="122" customFormat="1" ht="18.75" hidden="1" x14ac:dyDescent="0.25">
      <c r="A312" s="175"/>
      <c r="B312" s="176"/>
      <c r="C312" s="177" t="s">
        <v>1825</v>
      </c>
      <c r="D312" s="178"/>
      <c r="E312" s="178"/>
      <c r="F312" s="179"/>
      <c r="G312" s="178"/>
      <c r="H312" s="178"/>
      <c r="I312" s="178"/>
      <c r="J312" s="178"/>
      <c r="K312" s="178"/>
      <c r="L312" s="178"/>
      <c r="M312" s="178"/>
      <c r="N312" s="178"/>
      <c r="O312" s="180"/>
      <c r="P312" s="163"/>
      <c r="Q312" s="163"/>
      <c r="R312" s="163"/>
      <c r="S312" s="163"/>
      <c r="T312" s="163"/>
      <c r="U312" s="163"/>
      <c r="V312" s="123"/>
      <c r="W312" s="124"/>
      <c r="X312" s="125"/>
      <c r="Y312" s="126"/>
      <c r="Z312" s="220"/>
      <c r="BP312" s="166"/>
      <c r="BQ312" s="174"/>
      <c r="BR312" s="312"/>
    </row>
    <row r="313" spans="1:70" s="122" customFormat="1" ht="18.75" hidden="1" x14ac:dyDescent="0.25">
      <c r="A313" s="181"/>
      <c r="B313" s="182"/>
      <c r="C313" s="182"/>
      <c r="D313" s="182"/>
      <c r="E313" s="183" t="s">
        <v>1826</v>
      </c>
      <c r="F313" s="184"/>
      <c r="G313" s="185"/>
      <c r="H313" s="186"/>
      <c r="I313" s="140"/>
      <c r="J313" s="140"/>
      <c r="K313" s="140"/>
      <c r="L313" s="187">
        <v>34170.370000000003</v>
      </c>
      <c r="M313" s="188"/>
      <c r="N313" s="188"/>
      <c r="O313" s="189"/>
      <c r="P313" s="163"/>
      <c r="Q313" s="163"/>
      <c r="R313" s="163"/>
      <c r="S313" s="163"/>
      <c r="T313" s="163"/>
      <c r="U313" s="163"/>
      <c r="V313" s="123"/>
      <c r="W313" s="124"/>
      <c r="X313" s="125"/>
      <c r="Y313" s="126"/>
      <c r="Z313" s="220"/>
      <c r="BP313" s="166"/>
      <c r="BQ313" s="174"/>
      <c r="BR313" s="312"/>
    </row>
    <row r="314" spans="1:70" s="122" customFormat="1" ht="18.75" hidden="1" x14ac:dyDescent="0.25">
      <c r="A314" s="181"/>
      <c r="B314" s="182"/>
      <c r="C314" s="182"/>
      <c r="D314" s="182"/>
      <c r="E314" s="183" t="s">
        <v>1827</v>
      </c>
      <c r="F314" s="184"/>
      <c r="G314" s="185"/>
      <c r="H314" s="186"/>
      <c r="I314" s="140"/>
      <c r="J314" s="140"/>
      <c r="K314" s="140"/>
      <c r="L314" s="187">
        <v>17965.87</v>
      </c>
      <c r="M314" s="188"/>
      <c r="N314" s="188"/>
      <c r="O314" s="189"/>
      <c r="P314" s="163"/>
      <c r="Q314" s="163"/>
      <c r="R314" s="163"/>
      <c r="S314" s="163"/>
      <c r="T314" s="163"/>
      <c r="U314" s="163"/>
      <c r="V314" s="123"/>
      <c r="W314" s="124"/>
      <c r="X314" s="125"/>
      <c r="Y314" s="126"/>
      <c r="Z314" s="220"/>
      <c r="BP314" s="166"/>
      <c r="BQ314" s="174"/>
      <c r="BR314" s="312"/>
    </row>
    <row r="315" spans="1:70" s="122" customFormat="1" ht="18.75" hidden="1" x14ac:dyDescent="0.25">
      <c r="A315" s="181"/>
      <c r="B315" s="182"/>
      <c r="C315" s="182"/>
      <c r="D315" s="182"/>
      <c r="E315" s="183" t="s">
        <v>47</v>
      </c>
      <c r="F315" s="184"/>
      <c r="G315" s="185"/>
      <c r="H315" s="186"/>
      <c r="I315" s="140"/>
      <c r="J315" s="140"/>
      <c r="K315" s="140"/>
      <c r="L315" s="187">
        <v>95172.32</v>
      </c>
      <c r="M315" s="188"/>
      <c r="N315" s="188"/>
      <c r="O315" s="189"/>
      <c r="P315" s="163"/>
      <c r="Q315" s="163"/>
      <c r="R315" s="163"/>
      <c r="S315" s="163"/>
      <c r="T315" s="163"/>
      <c r="U315" s="163"/>
      <c r="V315" s="123"/>
      <c r="W315" s="124"/>
      <c r="X315" s="125"/>
      <c r="Y315" s="126"/>
      <c r="Z315" s="291"/>
      <c r="BP315" s="166"/>
      <c r="BQ315" s="174"/>
      <c r="BR315" s="312"/>
    </row>
    <row r="316" spans="1:70" s="122" customFormat="1" ht="67.5" x14ac:dyDescent="0.25">
      <c r="A316" s="242" t="s">
        <v>623</v>
      </c>
      <c r="B316" s="243" t="s">
        <v>1701</v>
      </c>
      <c r="C316" s="368" t="s">
        <v>1828</v>
      </c>
      <c r="D316" s="368"/>
      <c r="E316" s="368"/>
      <c r="F316" s="244" t="s">
        <v>184</v>
      </c>
      <c r="G316" s="245">
        <v>34</v>
      </c>
      <c r="H316" s="171">
        <v>10293.31</v>
      </c>
      <c r="I316" s="171"/>
      <c r="J316" s="171">
        <v>10293.31</v>
      </c>
      <c r="K316" s="172" t="s">
        <v>42</v>
      </c>
      <c r="L316" s="171">
        <v>2995764.94</v>
      </c>
      <c r="M316" s="171"/>
      <c r="N316" s="173"/>
      <c r="O316" s="171">
        <v>2995764.94</v>
      </c>
      <c r="P316" s="163">
        <v>1.052</v>
      </c>
      <c r="Q316" s="163">
        <v>1.0209999999999999</v>
      </c>
      <c r="R316" s="163">
        <v>1.0349999999999999</v>
      </c>
      <c r="S316" s="163">
        <v>1.0249999999999999</v>
      </c>
      <c r="T316" s="163">
        <v>1.02</v>
      </c>
      <c r="U316" s="163">
        <v>1.03</v>
      </c>
      <c r="V316" s="248">
        <f t="shared" si="13"/>
        <v>3586334.7751575219</v>
      </c>
      <c r="W316" s="249">
        <v>1.2</v>
      </c>
      <c r="X316" s="250">
        <f t="shared" si="14"/>
        <v>4303601.7301890263</v>
      </c>
      <c r="Y316" s="251">
        <f t="shared" si="15"/>
        <v>126576.52147614783</v>
      </c>
      <c r="Z316" s="292"/>
      <c r="BP316" s="166"/>
      <c r="BQ316" s="174" t="s">
        <v>1828</v>
      </c>
      <c r="BR316" s="312"/>
    </row>
    <row r="317" spans="1:70" s="122" customFormat="1" ht="18.75" hidden="1" x14ac:dyDescent="0.25">
      <c r="A317" s="175"/>
      <c r="B317" s="176"/>
      <c r="C317" s="177" t="s">
        <v>1829</v>
      </c>
      <c r="D317" s="178"/>
      <c r="E317" s="178"/>
      <c r="F317" s="179"/>
      <c r="G317" s="178"/>
      <c r="H317" s="178"/>
      <c r="I317" s="178"/>
      <c r="J317" s="178"/>
      <c r="K317" s="178"/>
      <c r="L317" s="178"/>
      <c r="M317" s="178"/>
      <c r="N317" s="178"/>
      <c r="O317" s="180"/>
      <c r="P317" s="163"/>
      <c r="Q317" s="163"/>
      <c r="R317" s="163"/>
      <c r="S317" s="163"/>
      <c r="T317" s="163"/>
      <c r="U317" s="163"/>
      <c r="V317" s="123"/>
      <c r="W317" s="124"/>
      <c r="X317" s="125"/>
      <c r="Y317" s="126"/>
      <c r="Z317" s="291"/>
      <c r="BP317" s="166"/>
      <c r="BQ317" s="174"/>
      <c r="BR317" s="312"/>
    </row>
    <row r="318" spans="1:70" s="122" customFormat="1" ht="67.5" x14ac:dyDescent="0.25">
      <c r="A318" s="242" t="s">
        <v>627</v>
      </c>
      <c r="B318" s="243" t="s">
        <v>1701</v>
      </c>
      <c r="C318" s="368" t="s">
        <v>1830</v>
      </c>
      <c r="D318" s="368"/>
      <c r="E318" s="368"/>
      <c r="F318" s="244" t="s">
        <v>184</v>
      </c>
      <c r="G318" s="245">
        <v>42</v>
      </c>
      <c r="H318" s="171">
        <v>10295.65</v>
      </c>
      <c r="I318" s="171"/>
      <c r="J318" s="171">
        <v>10295.65</v>
      </c>
      <c r="K318" s="172" t="s">
        <v>42</v>
      </c>
      <c r="L318" s="171">
        <v>3701492.09</v>
      </c>
      <c r="M318" s="171"/>
      <c r="N318" s="173"/>
      <c r="O318" s="171">
        <v>3701492.09</v>
      </c>
      <c r="P318" s="163">
        <v>1.052</v>
      </c>
      <c r="Q318" s="163">
        <v>1.0209999999999999</v>
      </c>
      <c r="R318" s="163">
        <v>1.0349999999999999</v>
      </c>
      <c r="S318" s="163">
        <v>1.0249999999999999</v>
      </c>
      <c r="T318" s="163">
        <v>1.02</v>
      </c>
      <c r="U318" s="163">
        <v>1.03</v>
      </c>
      <c r="V318" s="248">
        <f t="shared" si="13"/>
        <v>4431185.3794301683</v>
      </c>
      <c r="W318" s="249">
        <v>1.2</v>
      </c>
      <c r="X318" s="250">
        <f t="shared" si="14"/>
        <v>5317422.4553162018</v>
      </c>
      <c r="Y318" s="251">
        <f t="shared" si="15"/>
        <v>126605.29655514767</v>
      </c>
      <c r="BP318" s="166"/>
      <c r="BQ318" s="174" t="s">
        <v>1830</v>
      </c>
      <c r="BR318" s="312"/>
    </row>
    <row r="319" spans="1:70" s="122" customFormat="1" ht="18.75" hidden="1" x14ac:dyDescent="0.25">
      <c r="A319" s="175"/>
      <c r="B319" s="176"/>
      <c r="C319" s="177" t="s">
        <v>1831</v>
      </c>
      <c r="D319" s="178"/>
      <c r="E319" s="178"/>
      <c r="F319" s="179"/>
      <c r="G319" s="178"/>
      <c r="H319" s="178"/>
      <c r="I319" s="178"/>
      <c r="J319" s="178"/>
      <c r="K319" s="178"/>
      <c r="L319" s="178"/>
      <c r="M319" s="178"/>
      <c r="N319" s="178"/>
      <c r="O319" s="180"/>
      <c r="P319" s="163"/>
      <c r="Q319" s="163"/>
      <c r="R319" s="163"/>
      <c r="S319" s="163"/>
      <c r="T319" s="163"/>
      <c r="U319" s="163"/>
      <c r="V319" s="123"/>
      <c r="W319" s="124"/>
      <c r="X319" s="125"/>
      <c r="Y319" s="126"/>
      <c r="Z319" s="292"/>
      <c r="BP319" s="166"/>
      <c r="BQ319" s="174"/>
      <c r="BR319" s="312"/>
    </row>
    <row r="320" spans="1:70" s="122" customFormat="1" ht="67.5" x14ac:dyDescent="0.25">
      <c r="A320" s="242" t="s">
        <v>629</v>
      </c>
      <c r="B320" s="243" t="s">
        <v>1791</v>
      </c>
      <c r="C320" s="368" t="s">
        <v>1832</v>
      </c>
      <c r="D320" s="368"/>
      <c r="E320" s="368"/>
      <c r="F320" s="244" t="s">
        <v>437</v>
      </c>
      <c r="G320" s="245">
        <v>564</v>
      </c>
      <c r="H320" s="171">
        <v>1995.72</v>
      </c>
      <c r="I320" s="171"/>
      <c r="J320" s="171">
        <v>1995.72</v>
      </c>
      <c r="K320" s="172" t="s">
        <v>42</v>
      </c>
      <c r="L320" s="171">
        <v>9635016.8399999999</v>
      </c>
      <c r="M320" s="171"/>
      <c r="N320" s="173"/>
      <c r="O320" s="171">
        <v>9635016.8399999999</v>
      </c>
      <c r="P320" s="163">
        <v>1.052</v>
      </c>
      <c r="Q320" s="163">
        <v>1.0209999999999999</v>
      </c>
      <c r="R320" s="163">
        <v>1.0349999999999999</v>
      </c>
      <c r="S320" s="163">
        <v>1.0249999999999999</v>
      </c>
      <c r="T320" s="163">
        <v>1.02</v>
      </c>
      <c r="U320" s="163">
        <v>1.03</v>
      </c>
      <c r="V320" s="248">
        <f t="shared" si="13"/>
        <v>11534414.963985903</v>
      </c>
      <c r="W320" s="249">
        <v>1.2</v>
      </c>
      <c r="X320" s="250">
        <f t="shared" si="14"/>
        <v>13841297.956783084</v>
      </c>
      <c r="Y320" s="251">
        <f t="shared" si="15"/>
        <v>24541.308434012561</v>
      </c>
      <c r="Z320" s="291"/>
      <c r="BP320" s="166"/>
      <c r="BQ320" s="174" t="s">
        <v>1832</v>
      </c>
      <c r="BR320" s="312"/>
    </row>
    <row r="321" spans="1:70" s="122" customFormat="1" ht="67.5" x14ac:dyDescent="0.25">
      <c r="A321" s="242" t="s">
        <v>633</v>
      </c>
      <c r="B321" s="243" t="s">
        <v>1833</v>
      </c>
      <c r="C321" s="368" t="s">
        <v>1834</v>
      </c>
      <c r="D321" s="368"/>
      <c r="E321" s="368"/>
      <c r="F321" s="244" t="s">
        <v>184</v>
      </c>
      <c r="G321" s="245">
        <v>2</v>
      </c>
      <c r="H321" s="171">
        <v>2130.7199999999998</v>
      </c>
      <c r="I321" s="171"/>
      <c r="J321" s="171">
        <v>2130.7199999999998</v>
      </c>
      <c r="K321" s="172" t="s">
        <v>42</v>
      </c>
      <c r="L321" s="171">
        <v>36477.93</v>
      </c>
      <c r="M321" s="171"/>
      <c r="N321" s="173"/>
      <c r="O321" s="171">
        <v>36477.93</v>
      </c>
      <c r="P321" s="163">
        <v>1.052</v>
      </c>
      <c r="Q321" s="163">
        <v>1.0209999999999999</v>
      </c>
      <c r="R321" s="163">
        <v>1.0349999999999999</v>
      </c>
      <c r="S321" s="163">
        <v>1.0249999999999999</v>
      </c>
      <c r="T321" s="163">
        <v>1.02</v>
      </c>
      <c r="U321" s="163">
        <v>1.03</v>
      </c>
      <c r="V321" s="248">
        <f t="shared" si="13"/>
        <v>43669.003244547552</v>
      </c>
      <c r="W321" s="249">
        <v>1.2</v>
      </c>
      <c r="X321" s="250">
        <f t="shared" si="14"/>
        <v>52402.803893457058</v>
      </c>
      <c r="Y321" s="251">
        <f t="shared" si="15"/>
        <v>26201.401946728529</v>
      </c>
      <c r="BP321" s="166"/>
      <c r="BQ321" s="174" t="s">
        <v>1834</v>
      </c>
      <c r="BR321" s="312"/>
    </row>
    <row r="322" spans="1:70" s="122" customFormat="1" ht="67.5" x14ac:dyDescent="0.25">
      <c r="A322" s="242" t="s">
        <v>636</v>
      </c>
      <c r="B322" s="243" t="s">
        <v>1833</v>
      </c>
      <c r="C322" s="368" t="s">
        <v>1835</v>
      </c>
      <c r="D322" s="368"/>
      <c r="E322" s="368"/>
      <c r="F322" s="244" t="s">
        <v>184</v>
      </c>
      <c r="G322" s="245">
        <v>9</v>
      </c>
      <c r="H322" s="171">
        <v>2746.62</v>
      </c>
      <c r="I322" s="171"/>
      <c r="J322" s="171">
        <v>2746.62</v>
      </c>
      <c r="K322" s="172" t="s">
        <v>42</v>
      </c>
      <c r="L322" s="171">
        <v>211599.6</v>
      </c>
      <c r="M322" s="171"/>
      <c r="N322" s="173"/>
      <c r="O322" s="171">
        <v>211599.6</v>
      </c>
      <c r="P322" s="163">
        <v>1.052</v>
      </c>
      <c r="Q322" s="163">
        <v>1.0209999999999999</v>
      </c>
      <c r="R322" s="163">
        <v>1.0349999999999999</v>
      </c>
      <c r="S322" s="163">
        <v>1.0249999999999999</v>
      </c>
      <c r="T322" s="163">
        <v>1.02</v>
      </c>
      <c r="U322" s="163">
        <v>1.03</v>
      </c>
      <c r="V322" s="248">
        <f t="shared" si="13"/>
        <v>253313.26692454767</v>
      </c>
      <c r="W322" s="249">
        <v>1.2</v>
      </c>
      <c r="X322" s="250">
        <f t="shared" si="14"/>
        <v>303975.92030945717</v>
      </c>
      <c r="Y322" s="251">
        <f t="shared" si="15"/>
        <v>33775.102256606355</v>
      </c>
      <c r="Z322" s="213"/>
      <c r="BP322" s="166"/>
      <c r="BQ322" s="174" t="s">
        <v>1835</v>
      </c>
      <c r="BR322" s="312"/>
    </row>
    <row r="323" spans="1:70" s="122" customFormat="1" ht="67.5" x14ac:dyDescent="0.25">
      <c r="A323" s="242" t="s">
        <v>641</v>
      </c>
      <c r="B323" s="243" t="s">
        <v>1701</v>
      </c>
      <c r="C323" s="368" t="s">
        <v>1836</v>
      </c>
      <c r="D323" s="368"/>
      <c r="E323" s="368"/>
      <c r="F323" s="244" t="s">
        <v>437</v>
      </c>
      <c r="G323" s="245">
        <v>1</v>
      </c>
      <c r="H323" s="171">
        <v>4747.92</v>
      </c>
      <c r="I323" s="171"/>
      <c r="J323" s="171">
        <v>4747.92</v>
      </c>
      <c r="K323" s="172" t="s">
        <v>42</v>
      </c>
      <c r="L323" s="171">
        <v>40642.199999999997</v>
      </c>
      <c r="M323" s="171"/>
      <c r="N323" s="173"/>
      <c r="O323" s="171">
        <v>40642.199999999997</v>
      </c>
      <c r="P323" s="163">
        <v>1.052</v>
      </c>
      <c r="Q323" s="163">
        <v>1.0209999999999999</v>
      </c>
      <c r="R323" s="163">
        <v>1.0349999999999999</v>
      </c>
      <c r="S323" s="163">
        <v>1.0249999999999999</v>
      </c>
      <c r="T323" s="163">
        <v>1.02</v>
      </c>
      <c r="U323" s="163">
        <v>1.03</v>
      </c>
      <c r="V323" s="248">
        <f t="shared" si="13"/>
        <v>48654.196213040341</v>
      </c>
      <c r="W323" s="249">
        <v>1.2</v>
      </c>
      <c r="X323" s="250">
        <f t="shared" si="14"/>
        <v>58385.035455648409</v>
      </c>
      <c r="Y323" s="251">
        <f t="shared" si="15"/>
        <v>58385.035455648409</v>
      </c>
      <c r="Z323" s="213"/>
      <c r="BP323" s="166"/>
      <c r="BQ323" s="174" t="s">
        <v>1836</v>
      </c>
      <c r="BR323" s="312"/>
    </row>
    <row r="324" spans="1:70" s="122" customFormat="1" ht="67.5" x14ac:dyDescent="0.25">
      <c r="A324" s="242" t="s">
        <v>644</v>
      </c>
      <c r="B324" s="243" t="s">
        <v>1701</v>
      </c>
      <c r="C324" s="368" t="s">
        <v>1837</v>
      </c>
      <c r="D324" s="368"/>
      <c r="E324" s="368"/>
      <c r="F324" s="244" t="s">
        <v>437</v>
      </c>
      <c r="G324" s="245">
        <v>5</v>
      </c>
      <c r="H324" s="171">
        <v>5849.63</v>
      </c>
      <c r="I324" s="171"/>
      <c r="J324" s="171">
        <v>5849.63</v>
      </c>
      <c r="K324" s="172" t="s">
        <v>42</v>
      </c>
      <c r="L324" s="171">
        <v>250364.16</v>
      </c>
      <c r="M324" s="171"/>
      <c r="N324" s="173"/>
      <c r="O324" s="171">
        <v>250364.16</v>
      </c>
      <c r="P324" s="163">
        <v>1.052</v>
      </c>
      <c r="Q324" s="163">
        <v>1.0209999999999999</v>
      </c>
      <c r="R324" s="163">
        <v>1.0349999999999999</v>
      </c>
      <c r="S324" s="163">
        <v>1.0249999999999999</v>
      </c>
      <c r="T324" s="163">
        <v>1.02</v>
      </c>
      <c r="U324" s="163">
        <v>1.03</v>
      </c>
      <c r="V324" s="248">
        <f t="shared" si="13"/>
        <v>299719.67475562409</v>
      </c>
      <c r="W324" s="249">
        <v>1.2</v>
      </c>
      <c r="X324" s="250">
        <f t="shared" si="14"/>
        <v>359663.60970674892</v>
      </c>
      <c r="Y324" s="251">
        <f t="shared" si="15"/>
        <v>71932.721941349781</v>
      </c>
      <c r="Z324" s="213"/>
      <c r="BP324" s="166"/>
      <c r="BQ324" s="174" t="s">
        <v>1837</v>
      </c>
      <c r="BR324" s="312"/>
    </row>
    <row r="325" spans="1:70" s="122" customFormat="1" ht="67.5" hidden="1" x14ac:dyDescent="0.25">
      <c r="A325" s="167" t="s">
        <v>647</v>
      </c>
      <c r="B325" s="168" t="s">
        <v>534</v>
      </c>
      <c r="C325" s="370" t="s">
        <v>535</v>
      </c>
      <c r="D325" s="370"/>
      <c r="E325" s="370"/>
      <c r="F325" s="169" t="s">
        <v>174</v>
      </c>
      <c r="G325" s="203">
        <v>1.85</v>
      </c>
      <c r="H325" s="171" t="s">
        <v>536</v>
      </c>
      <c r="I325" s="171" t="s">
        <v>58</v>
      </c>
      <c r="J325" s="171">
        <v>2.4700000000000002</v>
      </c>
      <c r="K325" s="172" t="s">
        <v>42</v>
      </c>
      <c r="L325" s="171">
        <v>1817.81</v>
      </c>
      <c r="M325" s="171">
        <v>1713.59</v>
      </c>
      <c r="N325" s="173" t="s">
        <v>1838</v>
      </c>
      <c r="O325" s="171">
        <v>39.11</v>
      </c>
      <c r="P325" s="163">
        <v>1.052</v>
      </c>
      <c r="Q325" s="163">
        <v>1.0209999999999999</v>
      </c>
      <c r="R325" s="163">
        <v>1.0349999999999999</v>
      </c>
      <c r="S325" s="163">
        <v>1.0249999999999999</v>
      </c>
      <c r="T325" s="163">
        <v>1.02</v>
      </c>
      <c r="U325" s="163">
        <v>1.03</v>
      </c>
      <c r="V325" s="123">
        <f t="shared" si="13"/>
        <v>46.819946112464578</v>
      </c>
      <c r="W325" s="124">
        <v>1.2</v>
      </c>
      <c r="X325" s="125">
        <f t="shared" si="14"/>
        <v>56.183935334957489</v>
      </c>
      <c r="Y325" s="126">
        <f t="shared" si="15"/>
        <v>30.369694775652697</v>
      </c>
      <c r="Z325" s="213"/>
      <c r="BP325" s="166"/>
      <c r="BQ325" s="174" t="s">
        <v>535</v>
      </c>
      <c r="BR325" s="312"/>
    </row>
    <row r="326" spans="1:70" s="122" customFormat="1" ht="18.75" hidden="1" x14ac:dyDescent="0.25">
      <c r="A326" s="175"/>
      <c r="B326" s="176"/>
      <c r="C326" s="177" t="s">
        <v>1839</v>
      </c>
      <c r="D326" s="178"/>
      <c r="E326" s="178"/>
      <c r="F326" s="179"/>
      <c r="G326" s="178"/>
      <c r="H326" s="178"/>
      <c r="I326" s="178"/>
      <c r="J326" s="178"/>
      <c r="K326" s="178"/>
      <c r="L326" s="178"/>
      <c r="M326" s="178"/>
      <c r="N326" s="178"/>
      <c r="O326" s="180"/>
      <c r="P326" s="163"/>
      <c r="Q326" s="163"/>
      <c r="R326" s="163"/>
      <c r="S326" s="163"/>
      <c r="T326" s="163"/>
      <c r="U326" s="163"/>
      <c r="V326" s="123"/>
      <c r="W326" s="124"/>
      <c r="X326" s="125"/>
      <c r="Y326" s="126"/>
      <c r="Z326" s="213"/>
      <c r="BP326" s="166"/>
      <c r="BQ326" s="174"/>
      <c r="BR326" s="312"/>
    </row>
    <row r="327" spans="1:70" s="122" customFormat="1" ht="18.75" hidden="1" x14ac:dyDescent="0.25">
      <c r="A327" s="181"/>
      <c r="B327" s="182"/>
      <c r="C327" s="182"/>
      <c r="D327" s="182"/>
      <c r="E327" s="183" t="s">
        <v>1840</v>
      </c>
      <c r="F327" s="184"/>
      <c r="G327" s="185"/>
      <c r="H327" s="186"/>
      <c r="I327" s="140"/>
      <c r="J327" s="140"/>
      <c r="K327" s="140"/>
      <c r="L327" s="187">
        <v>1673.8</v>
      </c>
      <c r="M327" s="188"/>
      <c r="N327" s="188"/>
      <c r="O327" s="189"/>
      <c r="P327" s="163"/>
      <c r="Q327" s="163"/>
      <c r="R327" s="163"/>
      <c r="S327" s="163"/>
      <c r="T327" s="163"/>
      <c r="U327" s="163"/>
      <c r="V327" s="123"/>
      <c r="W327" s="124"/>
      <c r="X327" s="125"/>
      <c r="Y327" s="126"/>
      <c r="Z327" s="213"/>
      <c r="BP327" s="166"/>
      <c r="BQ327" s="174"/>
      <c r="BR327" s="312"/>
    </row>
    <row r="328" spans="1:70" s="122" customFormat="1" ht="18.75" hidden="1" x14ac:dyDescent="0.25">
      <c r="A328" s="181"/>
      <c r="B328" s="182"/>
      <c r="C328" s="182"/>
      <c r="D328" s="182"/>
      <c r="E328" s="183" t="s">
        <v>1841</v>
      </c>
      <c r="F328" s="184"/>
      <c r="G328" s="185"/>
      <c r="H328" s="186"/>
      <c r="I328" s="140"/>
      <c r="J328" s="140"/>
      <c r="K328" s="140"/>
      <c r="L328" s="187">
        <v>880.04</v>
      </c>
      <c r="M328" s="188"/>
      <c r="N328" s="188"/>
      <c r="O328" s="189"/>
      <c r="P328" s="163"/>
      <c r="Q328" s="163"/>
      <c r="R328" s="163"/>
      <c r="S328" s="163"/>
      <c r="T328" s="163"/>
      <c r="U328" s="163"/>
      <c r="V328" s="123"/>
      <c r="W328" s="124"/>
      <c r="X328" s="125"/>
      <c r="Y328" s="126"/>
      <c r="Z328" s="213"/>
      <c r="BP328" s="166"/>
      <c r="BQ328" s="174"/>
      <c r="BR328" s="312"/>
    </row>
    <row r="329" spans="1:70" s="122" customFormat="1" ht="18.75" hidden="1" x14ac:dyDescent="0.25">
      <c r="A329" s="181"/>
      <c r="B329" s="182"/>
      <c r="C329" s="182"/>
      <c r="D329" s="182"/>
      <c r="E329" s="183" t="s">
        <v>47</v>
      </c>
      <c r="F329" s="184"/>
      <c r="G329" s="185"/>
      <c r="H329" s="186"/>
      <c r="I329" s="140"/>
      <c r="J329" s="140"/>
      <c r="K329" s="140"/>
      <c r="L329" s="187">
        <v>4371.6499999999996</v>
      </c>
      <c r="M329" s="188"/>
      <c r="N329" s="188"/>
      <c r="O329" s="189"/>
      <c r="P329" s="163"/>
      <c r="Q329" s="163"/>
      <c r="R329" s="163"/>
      <c r="S329" s="163"/>
      <c r="T329" s="163"/>
      <c r="U329" s="163"/>
      <c r="V329" s="123"/>
      <c r="W329" s="124"/>
      <c r="X329" s="125"/>
      <c r="Y329" s="126"/>
      <c r="Z329" s="213"/>
      <c r="BP329" s="166"/>
      <c r="BQ329" s="174"/>
      <c r="BR329" s="312"/>
    </row>
    <row r="330" spans="1:70" s="122" customFormat="1" ht="67.5" x14ac:dyDescent="0.25">
      <c r="A330" s="242" t="s">
        <v>652</v>
      </c>
      <c r="B330" s="243" t="s">
        <v>1715</v>
      </c>
      <c r="C330" s="368" t="s">
        <v>1842</v>
      </c>
      <c r="D330" s="368"/>
      <c r="E330" s="368"/>
      <c r="F330" s="244" t="s">
        <v>437</v>
      </c>
      <c r="G330" s="245">
        <v>30</v>
      </c>
      <c r="H330" s="171">
        <v>865.94</v>
      </c>
      <c r="I330" s="171"/>
      <c r="J330" s="171">
        <v>865.94</v>
      </c>
      <c r="K330" s="172" t="s">
        <v>42</v>
      </c>
      <c r="L330" s="171">
        <v>222373.39</v>
      </c>
      <c r="M330" s="171"/>
      <c r="N330" s="173"/>
      <c r="O330" s="171">
        <v>222373.39</v>
      </c>
      <c r="P330" s="163">
        <v>1.052</v>
      </c>
      <c r="Q330" s="163">
        <v>1.0209999999999999</v>
      </c>
      <c r="R330" s="163">
        <v>1.0349999999999999</v>
      </c>
      <c r="S330" s="163">
        <v>1.0249999999999999</v>
      </c>
      <c r="T330" s="163">
        <v>1.02</v>
      </c>
      <c r="U330" s="163">
        <v>1.03</v>
      </c>
      <c r="V330" s="248">
        <f t="shared" si="13"/>
        <v>266210.94698660367</v>
      </c>
      <c r="W330" s="249">
        <v>1.2</v>
      </c>
      <c r="X330" s="250">
        <f t="shared" si="14"/>
        <v>319453.1363839244</v>
      </c>
      <c r="Y330" s="251">
        <f t="shared" si="15"/>
        <v>10648.437879464147</v>
      </c>
      <c r="Z330" s="213"/>
      <c r="BP330" s="166"/>
      <c r="BQ330" s="174" t="s">
        <v>1842</v>
      </c>
      <c r="BR330" s="312"/>
    </row>
    <row r="331" spans="1:70" s="122" customFormat="1" ht="67.5" x14ac:dyDescent="0.25">
      <c r="A331" s="242" t="s">
        <v>660</v>
      </c>
      <c r="B331" s="243" t="s">
        <v>1715</v>
      </c>
      <c r="C331" s="368" t="s">
        <v>1843</v>
      </c>
      <c r="D331" s="368"/>
      <c r="E331" s="368"/>
      <c r="F331" s="244" t="s">
        <v>437</v>
      </c>
      <c r="G331" s="245">
        <v>75</v>
      </c>
      <c r="H331" s="171">
        <v>781.62</v>
      </c>
      <c r="I331" s="171"/>
      <c r="J331" s="171">
        <v>781.62</v>
      </c>
      <c r="K331" s="172" t="s">
        <v>42</v>
      </c>
      <c r="L331" s="171">
        <v>501800.04</v>
      </c>
      <c r="M331" s="171"/>
      <c r="N331" s="173"/>
      <c r="O331" s="171">
        <v>501800.04</v>
      </c>
      <c r="P331" s="163">
        <v>1.052</v>
      </c>
      <c r="Q331" s="163">
        <v>1.0209999999999999</v>
      </c>
      <c r="R331" s="163">
        <v>1.0349999999999999</v>
      </c>
      <c r="S331" s="163">
        <v>1.0249999999999999</v>
      </c>
      <c r="T331" s="163">
        <v>1.02</v>
      </c>
      <c r="U331" s="163">
        <v>1.03</v>
      </c>
      <c r="V331" s="248">
        <f t="shared" si="13"/>
        <v>600722.34293102962</v>
      </c>
      <c r="W331" s="249">
        <v>1.2</v>
      </c>
      <c r="X331" s="250">
        <f t="shared" si="14"/>
        <v>720866.81151723547</v>
      </c>
      <c r="Y331" s="251">
        <f t="shared" si="15"/>
        <v>9611.5574868964723</v>
      </c>
      <c r="Z331" s="213"/>
      <c r="BP331" s="166"/>
      <c r="BQ331" s="174" t="s">
        <v>1843</v>
      </c>
      <c r="BR331" s="312"/>
    </row>
    <row r="332" spans="1:70" s="122" customFormat="1" ht="67.5" x14ac:dyDescent="0.25">
      <c r="A332" s="242" t="s">
        <v>662</v>
      </c>
      <c r="B332" s="243" t="s">
        <v>1715</v>
      </c>
      <c r="C332" s="368" t="s">
        <v>1844</v>
      </c>
      <c r="D332" s="368"/>
      <c r="E332" s="368"/>
      <c r="F332" s="244" t="s">
        <v>437</v>
      </c>
      <c r="G332" s="245">
        <v>80</v>
      </c>
      <c r="H332" s="171">
        <v>372.35</v>
      </c>
      <c r="I332" s="171"/>
      <c r="J332" s="171">
        <v>372.35</v>
      </c>
      <c r="K332" s="172" t="s">
        <v>42</v>
      </c>
      <c r="L332" s="171">
        <v>254985.28</v>
      </c>
      <c r="M332" s="171"/>
      <c r="N332" s="173"/>
      <c r="O332" s="171">
        <v>254985.28</v>
      </c>
      <c r="P332" s="163">
        <v>1.052</v>
      </c>
      <c r="Q332" s="163">
        <v>1.0209999999999999</v>
      </c>
      <c r="R332" s="163">
        <v>1.0349999999999999</v>
      </c>
      <c r="S332" s="163">
        <v>1.0249999999999999</v>
      </c>
      <c r="T332" s="163">
        <v>1.02</v>
      </c>
      <c r="U332" s="163">
        <v>1.03</v>
      </c>
      <c r="V332" s="248">
        <f t="shared" si="13"/>
        <v>305251.77880520828</v>
      </c>
      <c r="W332" s="249">
        <v>1.2</v>
      </c>
      <c r="X332" s="250">
        <f t="shared" si="14"/>
        <v>366302.13456624991</v>
      </c>
      <c r="Y332" s="251">
        <f t="shared" si="15"/>
        <v>4578.7766820781235</v>
      </c>
      <c r="Z332" s="213"/>
      <c r="BP332" s="166"/>
      <c r="BQ332" s="174" t="s">
        <v>1844</v>
      </c>
      <c r="BR332" s="312"/>
    </row>
    <row r="333" spans="1:70" s="122" customFormat="1" ht="67.5" hidden="1" x14ac:dyDescent="0.25">
      <c r="A333" s="167" t="s">
        <v>669</v>
      </c>
      <c r="B333" s="168" t="s">
        <v>372</v>
      </c>
      <c r="C333" s="370" t="s">
        <v>373</v>
      </c>
      <c r="D333" s="370"/>
      <c r="E333" s="370"/>
      <c r="F333" s="169" t="s">
        <v>374</v>
      </c>
      <c r="G333" s="313">
        <v>3.9748199999999998</v>
      </c>
      <c r="H333" s="171" t="s">
        <v>1696</v>
      </c>
      <c r="I333" s="171" t="s">
        <v>376</v>
      </c>
      <c r="J333" s="171">
        <v>57.29</v>
      </c>
      <c r="K333" s="172" t="s">
        <v>42</v>
      </c>
      <c r="L333" s="171">
        <v>128119.6</v>
      </c>
      <c r="M333" s="171">
        <v>104114.42</v>
      </c>
      <c r="N333" s="173" t="s">
        <v>1845</v>
      </c>
      <c r="O333" s="171">
        <v>1949.6</v>
      </c>
      <c r="P333" s="163">
        <v>1.052</v>
      </c>
      <c r="Q333" s="163">
        <v>1.0209999999999999</v>
      </c>
      <c r="R333" s="163">
        <v>1.0349999999999999</v>
      </c>
      <c r="S333" s="163">
        <v>1.0249999999999999</v>
      </c>
      <c r="T333" s="163">
        <v>1.02</v>
      </c>
      <c r="U333" s="163">
        <v>1.03</v>
      </c>
      <c r="V333" s="123">
        <f t="shared" si="13"/>
        <v>2333.934209687061</v>
      </c>
      <c r="W333" s="124">
        <v>1.2</v>
      </c>
      <c r="X333" s="125">
        <f t="shared" si="14"/>
        <v>2800.7210516244731</v>
      </c>
      <c r="Y333" s="126">
        <f t="shared" si="15"/>
        <v>704.61581948980665</v>
      </c>
      <c r="Z333" s="213"/>
      <c r="BP333" s="166"/>
      <c r="BQ333" s="174" t="s">
        <v>373</v>
      </c>
      <c r="BR333" s="312"/>
    </row>
    <row r="334" spans="1:70" s="122" customFormat="1" ht="18.75" hidden="1" x14ac:dyDescent="0.25">
      <c r="A334" s="175"/>
      <c r="B334" s="176"/>
      <c r="C334" s="177" t="s">
        <v>1846</v>
      </c>
      <c r="D334" s="178"/>
      <c r="E334" s="178"/>
      <c r="F334" s="179"/>
      <c r="G334" s="178"/>
      <c r="H334" s="178"/>
      <c r="I334" s="178"/>
      <c r="J334" s="178"/>
      <c r="K334" s="178"/>
      <c r="L334" s="178"/>
      <c r="M334" s="178"/>
      <c r="N334" s="178"/>
      <c r="O334" s="180"/>
      <c r="P334" s="163"/>
      <c r="Q334" s="163"/>
      <c r="R334" s="163"/>
      <c r="S334" s="163"/>
      <c r="T334" s="163"/>
      <c r="U334" s="163"/>
      <c r="V334" s="123"/>
      <c r="W334" s="124"/>
      <c r="X334" s="125"/>
      <c r="Y334" s="126"/>
      <c r="Z334" s="213"/>
      <c r="BP334" s="166"/>
      <c r="BQ334" s="174"/>
      <c r="BR334" s="312"/>
    </row>
    <row r="335" spans="1:70" s="122" customFormat="1" ht="18.75" hidden="1" x14ac:dyDescent="0.25">
      <c r="A335" s="181"/>
      <c r="B335" s="182"/>
      <c r="C335" s="182"/>
      <c r="D335" s="182"/>
      <c r="E335" s="183" t="s">
        <v>1847</v>
      </c>
      <c r="F335" s="184"/>
      <c r="G335" s="185"/>
      <c r="H335" s="186"/>
      <c r="I335" s="140"/>
      <c r="J335" s="140"/>
      <c r="K335" s="140"/>
      <c r="L335" s="187">
        <v>104053.8</v>
      </c>
      <c r="M335" s="188"/>
      <c r="N335" s="188"/>
      <c r="O335" s="189"/>
      <c r="P335" s="163"/>
      <c r="Q335" s="163"/>
      <c r="R335" s="163"/>
      <c r="S335" s="163"/>
      <c r="T335" s="163"/>
      <c r="U335" s="163"/>
      <c r="V335" s="123"/>
      <c r="W335" s="124"/>
      <c r="X335" s="125"/>
      <c r="Y335" s="126"/>
      <c r="Z335" s="213"/>
      <c r="BP335" s="166"/>
      <c r="BQ335" s="174"/>
      <c r="BR335" s="312"/>
    </row>
    <row r="336" spans="1:70" s="122" customFormat="1" ht="18.75" hidden="1" x14ac:dyDescent="0.25">
      <c r="A336" s="181"/>
      <c r="B336" s="182"/>
      <c r="C336" s="182"/>
      <c r="D336" s="182"/>
      <c r="E336" s="183" t="s">
        <v>1848</v>
      </c>
      <c r="F336" s="184"/>
      <c r="G336" s="185"/>
      <c r="H336" s="186"/>
      <c r="I336" s="140"/>
      <c r="J336" s="140"/>
      <c r="K336" s="140"/>
      <c r="L336" s="187">
        <v>54708.7</v>
      </c>
      <c r="M336" s="188"/>
      <c r="N336" s="188"/>
      <c r="O336" s="189"/>
      <c r="P336" s="163"/>
      <c r="Q336" s="163"/>
      <c r="R336" s="163"/>
      <c r="S336" s="163"/>
      <c r="T336" s="163"/>
      <c r="U336" s="163"/>
      <c r="V336" s="123"/>
      <c r="W336" s="124"/>
      <c r="X336" s="125"/>
      <c r="Y336" s="126"/>
      <c r="Z336" s="213"/>
      <c r="BP336" s="166"/>
      <c r="BQ336" s="174"/>
      <c r="BR336" s="312"/>
    </row>
    <row r="337" spans="1:70" s="122" customFormat="1" ht="18.75" hidden="1" x14ac:dyDescent="0.25">
      <c r="A337" s="181"/>
      <c r="B337" s="182"/>
      <c r="C337" s="182"/>
      <c r="D337" s="182"/>
      <c r="E337" s="183" t="s">
        <v>47</v>
      </c>
      <c r="F337" s="184"/>
      <c r="G337" s="185"/>
      <c r="H337" s="186"/>
      <c r="I337" s="140"/>
      <c r="J337" s="140"/>
      <c r="K337" s="140"/>
      <c r="L337" s="187">
        <v>286882.09999999998</v>
      </c>
      <c r="M337" s="188"/>
      <c r="N337" s="188"/>
      <c r="O337" s="189"/>
      <c r="P337" s="163"/>
      <c r="Q337" s="163"/>
      <c r="R337" s="163"/>
      <c r="S337" s="163"/>
      <c r="T337" s="163"/>
      <c r="U337" s="163"/>
      <c r="V337" s="123"/>
      <c r="W337" s="124"/>
      <c r="X337" s="125"/>
      <c r="Y337" s="126"/>
      <c r="Z337" s="213"/>
      <c r="BP337" s="166"/>
      <c r="BQ337" s="174"/>
      <c r="BR337" s="312"/>
    </row>
    <row r="338" spans="1:70" s="122" customFormat="1" ht="67.5" x14ac:dyDescent="0.25">
      <c r="A338" s="242" t="s">
        <v>671</v>
      </c>
      <c r="B338" s="243" t="s">
        <v>1701</v>
      </c>
      <c r="C338" s="368" t="s">
        <v>1849</v>
      </c>
      <c r="D338" s="368"/>
      <c r="E338" s="368"/>
      <c r="F338" s="244" t="s">
        <v>184</v>
      </c>
      <c r="G338" s="245">
        <v>47</v>
      </c>
      <c r="H338" s="171">
        <v>11149.45</v>
      </c>
      <c r="I338" s="171"/>
      <c r="J338" s="171">
        <v>11149.45</v>
      </c>
      <c r="K338" s="172" t="s">
        <v>42</v>
      </c>
      <c r="L338" s="171">
        <v>4485646.72</v>
      </c>
      <c r="M338" s="171"/>
      <c r="N338" s="173"/>
      <c r="O338" s="171">
        <v>4485646.72</v>
      </c>
      <c r="P338" s="163">
        <v>1.052</v>
      </c>
      <c r="Q338" s="163">
        <v>1.0209999999999999</v>
      </c>
      <c r="R338" s="163">
        <v>1.0349999999999999</v>
      </c>
      <c r="S338" s="163">
        <v>1.0249999999999999</v>
      </c>
      <c r="T338" s="163">
        <v>1.02</v>
      </c>
      <c r="U338" s="163">
        <v>1.03</v>
      </c>
      <c r="V338" s="248">
        <f t="shared" si="13"/>
        <v>5369924.2574777156</v>
      </c>
      <c r="W338" s="249">
        <v>1.2</v>
      </c>
      <c r="X338" s="250">
        <f t="shared" si="14"/>
        <v>6443909.1089732582</v>
      </c>
      <c r="Y338" s="251">
        <f t="shared" si="15"/>
        <v>137104.4491270906</v>
      </c>
      <c r="Z338" s="213"/>
      <c r="BP338" s="166"/>
      <c r="BQ338" s="174" t="s">
        <v>1849</v>
      </c>
      <c r="BR338" s="312"/>
    </row>
    <row r="339" spans="1:70" s="122" customFormat="1" ht="18.75" hidden="1" x14ac:dyDescent="0.25">
      <c r="A339" s="175"/>
      <c r="B339" s="176"/>
      <c r="C339" s="177" t="s">
        <v>1850</v>
      </c>
      <c r="D339" s="178"/>
      <c r="E339" s="178"/>
      <c r="F339" s="179"/>
      <c r="G339" s="178"/>
      <c r="H339" s="178"/>
      <c r="I339" s="178"/>
      <c r="J339" s="178"/>
      <c r="K339" s="178"/>
      <c r="L339" s="178"/>
      <c r="M339" s="178"/>
      <c r="N339" s="178"/>
      <c r="O339" s="180"/>
      <c r="P339" s="163"/>
      <c r="Q339" s="163"/>
      <c r="R339" s="163"/>
      <c r="S339" s="163"/>
      <c r="T339" s="163"/>
      <c r="U339" s="163"/>
      <c r="V339" s="123"/>
      <c r="W339" s="124"/>
      <c r="X339" s="125"/>
      <c r="Y339" s="126"/>
      <c r="Z339" s="213"/>
      <c r="BP339" s="166"/>
      <c r="BQ339" s="174"/>
      <c r="BR339" s="312"/>
    </row>
    <row r="340" spans="1:70" s="122" customFormat="1" ht="67.5" x14ac:dyDescent="0.25">
      <c r="A340" s="242" t="s">
        <v>674</v>
      </c>
      <c r="B340" s="243" t="s">
        <v>1701</v>
      </c>
      <c r="C340" s="368" t="s">
        <v>1851</v>
      </c>
      <c r="D340" s="368"/>
      <c r="E340" s="368"/>
      <c r="F340" s="244" t="s">
        <v>184</v>
      </c>
      <c r="G340" s="245">
        <v>340</v>
      </c>
      <c r="H340" s="171">
        <v>11149.45</v>
      </c>
      <c r="I340" s="171"/>
      <c r="J340" s="171">
        <v>11149.45</v>
      </c>
      <c r="K340" s="172" t="s">
        <v>42</v>
      </c>
      <c r="L340" s="171">
        <v>32449359.280000001</v>
      </c>
      <c r="M340" s="171"/>
      <c r="N340" s="173"/>
      <c r="O340" s="171">
        <v>32449359.280000001</v>
      </c>
      <c r="P340" s="163">
        <v>1.052</v>
      </c>
      <c r="Q340" s="163">
        <v>1.0209999999999999</v>
      </c>
      <c r="R340" s="163">
        <v>1.0349999999999999</v>
      </c>
      <c r="S340" s="163">
        <v>1.0249999999999999</v>
      </c>
      <c r="T340" s="163">
        <v>1.02</v>
      </c>
      <c r="U340" s="163">
        <v>1.03</v>
      </c>
      <c r="V340" s="248">
        <f t="shared" si="13"/>
        <v>38846260.620649509</v>
      </c>
      <c r="W340" s="249">
        <v>1.2</v>
      </c>
      <c r="X340" s="250">
        <f t="shared" si="14"/>
        <v>46615512.744779408</v>
      </c>
      <c r="Y340" s="251">
        <f t="shared" si="15"/>
        <v>137104.44924935119</v>
      </c>
      <c r="Z340" s="213"/>
      <c r="BP340" s="166"/>
      <c r="BQ340" s="174" t="s">
        <v>1851</v>
      </c>
      <c r="BR340" s="312"/>
    </row>
    <row r="341" spans="1:70" s="122" customFormat="1" ht="18.75" hidden="1" x14ac:dyDescent="0.25">
      <c r="A341" s="175"/>
      <c r="B341" s="176"/>
      <c r="C341" s="177" t="s">
        <v>1852</v>
      </c>
      <c r="D341" s="178"/>
      <c r="E341" s="178"/>
      <c r="F341" s="179"/>
      <c r="G341" s="178"/>
      <c r="H341" s="178"/>
      <c r="I341" s="178"/>
      <c r="J341" s="178"/>
      <c r="K341" s="178"/>
      <c r="L341" s="178"/>
      <c r="M341" s="178"/>
      <c r="N341" s="178"/>
      <c r="O341" s="180"/>
      <c r="P341" s="163"/>
      <c r="Q341" s="163"/>
      <c r="R341" s="163"/>
      <c r="S341" s="163"/>
      <c r="T341" s="163"/>
      <c r="U341" s="163"/>
      <c r="V341" s="123"/>
      <c r="W341" s="124"/>
      <c r="X341" s="125"/>
      <c r="Y341" s="126"/>
      <c r="Z341" s="213"/>
      <c r="BP341" s="166"/>
      <c r="BQ341" s="174"/>
      <c r="BR341" s="312"/>
    </row>
    <row r="342" spans="1:70" s="122" customFormat="1" ht="67.5" x14ac:dyDescent="0.25">
      <c r="A342" s="242" t="s">
        <v>683</v>
      </c>
      <c r="B342" s="243" t="s">
        <v>1701</v>
      </c>
      <c r="C342" s="368" t="s">
        <v>1853</v>
      </c>
      <c r="D342" s="368"/>
      <c r="E342" s="368"/>
      <c r="F342" s="244" t="s">
        <v>184</v>
      </c>
      <c r="G342" s="245">
        <v>23</v>
      </c>
      <c r="H342" s="171">
        <v>4240.3900000000003</v>
      </c>
      <c r="I342" s="171"/>
      <c r="J342" s="171">
        <v>4240.3900000000003</v>
      </c>
      <c r="K342" s="172" t="s">
        <v>42</v>
      </c>
      <c r="L342" s="171">
        <v>834847.98</v>
      </c>
      <c r="M342" s="171"/>
      <c r="N342" s="173"/>
      <c r="O342" s="171">
        <v>834847.98</v>
      </c>
      <c r="P342" s="163">
        <v>1.052</v>
      </c>
      <c r="Q342" s="163">
        <v>1.0209999999999999</v>
      </c>
      <c r="R342" s="163">
        <v>1.0349999999999999</v>
      </c>
      <c r="S342" s="163">
        <v>1.0249999999999999</v>
      </c>
      <c r="T342" s="163">
        <v>1.02</v>
      </c>
      <c r="U342" s="163">
        <v>1.03</v>
      </c>
      <c r="V342" s="248">
        <f t="shared" si="13"/>
        <v>999425.65675530292</v>
      </c>
      <c r="W342" s="249">
        <v>1.2</v>
      </c>
      <c r="X342" s="250">
        <f t="shared" si="14"/>
        <v>1199310.7881063635</v>
      </c>
      <c r="Y342" s="251">
        <f t="shared" si="15"/>
        <v>52143.947308972325</v>
      </c>
      <c r="Z342" s="213"/>
      <c r="BP342" s="166"/>
      <c r="BQ342" s="174" t="s">
        <v>1853</v>
      </c>
      <c r="BR342" s="312"/>
    </row>
    <row r="343" spans="1:70" s="122" customFormat="1" ht="18.75" hidden="1" x14ac:dyDescent="0.25">
      <c r="A343" s="175"/>
      <c r="B343" s="176"/>
      <c r="C343" s="177" t="s">
        <v>1854</v>
      </c>
      <c r="D343" s="178"/>
      <c r="E343" s="178"/>
      <c r="F343" s="179"/>
      <c r="G343" s="178"/>
      <c r="H343" s="178"/>
      <c r="I343" s="178"/>
      <c r="J343" s="178"/>
      <c r="K343" s="178"/>
      <c r="L343" s="178"/>
      <c r="M343" s="178"/>
      <c r="N343" s="178"/>
      <c r="O343" s="180"/>
      <c r="P343" s="163"/>
      <c r="Q343" s="163"/>
      <c r="R343" s="163"/>
      <c r="S343" s="163"/>
      <c r="T343" s="163"/>
      <c r="U343" s="163"/>
      <c r="V343" s="123"/>
      <c r="W343" s="124"/>
      <c r="X343" s="125"/>
      <c r="Y343" s="126"/>
      <c r="Z343" s="213"/>
      <c r="BP343" s="166"/>
      <c r="BQ343" s="174"/>
      <c r="BR343" s="312"/>
    </row>
    <row r="344" spans="1:70" s="122" customFormat="1" ht="67.5" x14ac:dyDescent="0.25">
      <c r="A344" s="242" t="s">
        <v>685</v>
      </c>
      <c r="B344" s="243" t="s">
        <v>1833</v>
      </c>
      <c r="C344" s="368" t="s">
        <v>1855</v>
      </c>
      <c r="D344" s="368"/>
      <c r="E344" s="368"/>
      <c r="F344" s="244" t="s">
        <v>184</v>
      </c>
      <c r="G344" s="245">
        <v>3</v>
      </c>
      <c r="H344" s="171">
        <v>4546.59</v>
      </c>
      <c r="I344" s="171"/>
      <c r="J344" s="171">
        <v>4546.59</v>
      </c>
      <c r="K344" s="172" t="s">
        <v>42</v>
      </c>
      <c r="L344" s="171">
        <v>116756.43</v>
      </c>
      <c r="M344" s="171"/>
      <c r="N344" s="173"/>
      <c r="O344" s="171">
        <v>116756.43</v>
      </c>
      <c r="P344" s="163">
        <v>1.052</v>
      </c>
      <c r="Q344" s="163">
        <v>1.0209999999999999</v>
      </c>
      <c r="R344" s="163">
        <v>1.0349999999999999</v>
      </c>
      <c r="S344" s="163">
        <v>1.0249999999999999</v>
      </c>
      <c r="T344" s="163">
        <v>1.02</v>
      </c>
      <c r="U344" s="163">
        <v>1.03</v>
      </c>
      <c r="V344" s="248">
        <f t="shared" si="13"/>
        <v>139773.19767025675</v>
      </c>
      <c r="W344" s="249">
        <v>1.2</v>
      </c>
      <c r="X344" s="250">
        <f t="shared" si="14"/>
        <v>167727.8372043081</v>
      </c>
      <c r="Y344" s="251">
        <f t="shared" si="15"/>
        <v>55909.279068102704</v>
      </c>
      <c r="Z344" s="213"/>
      <c r="BP344" s="166"/>
      <c r="BQ344" s="174" t="s">
        <v>1855</v>
      </c>
      <c r="BR344" s="312"/>
    </row>
    <row r="345" spans="1:70" s="122" customFormat="1" ht="67.5" x14ac:dyDescent="0.25">
      <c r="A345" s="242" t="s">
        <v>688</v>
      </c>
      <c r="B345" s="243" t="s">
        <v>1701</v>
      </c>
      <c r="C345" s="368" t="s">
        <v>1709</v>
      </c>
      <c r="D345" s="368"/>
      <c r="E345" s="368"/>
      <c r="F345" s="244" t="s">
        <v>437</v>
      </c>
      <c r="G345" s="245">
        <v>1</v>
      </c>
      <c r="H345" s="171">
        <v>4115.3</v>
      </c>
      <c r="I345" s="171"/>
      <c r="J345" s="171">
        <v>4115.3</v>
      </c>
      <c r="K345" s="172" t="s">
        <v>42</v>
      </c>
      <c r="L345" s="171">
        <v>35226.97</v>
      </c>
      <c r="M345" s="171"/>
      <c r="N345" s="173"/>
      <c r="O345" s="171">
        <v>35226.97</v>
      </c>
      <c r="P345" s="163">
        <v>1.052</v>
      </c>
      <c r="Q345" s="163">
        <v>1.0209999999999999</v>
      </c>
      <c r="R345" s="163">
        <v>1.0349999999999999</v>
      </c>
      <c r="S345" s="163">
        <v>1.0249999999999999</v>
      </c>
      <c r="T345" s="163">
        <v>1.02</v>
      </c>
      <c r="U345" s="163">
        <v>1.03</v>
      </c>
      <c r="V345" s="248">
        <f t="shared" si="13"/>
        <v>42171.435364495177</v>
      </c>
      <c r="W345" s="249">
        <v>1.2</v>
      </c>
      <c r="X345" s="250">
        <f t="shared" si="14"/>
        <v>50605.722437394208</v>
      </c>
      <c r="Y345" s="251">
        <f t="shared" si="15"/>
        <v>50605.722437394208</v>
      </c>
      <c r="Z345" s="213"/>
      <c r="BP345" s="166"/>
      <c r="BQ345" s="174" t="s">
        <v>1709</v>
      </c>
      <c r="BR345" s="312"/>
    </row>
    <row r="346" spans="1:70" s="122" customFormat="1" ht="67.5" x14ac:dyDescent="0.25">
      <c r="A346" s="242" t="s">
        <v>690</v>
      </c>
      <c r="B346" s="243" t="s">
        <v>1833</v>
      </c>
      <c r="C346" s="368" t="s">
        <v>1856</v>
      </c>
      <c r="D346" s="368"/>
      <c r="E346" s="368"/>
      <c r="F346" s="244" t="s">
        <v>184</v>
      </c>
      <c r="G346" s="245">
        <v>2</v>
      </c>
      <c r="H346" s="171">
        <v>1170.25</v>
      </c>
      <c r="I346" s="171"/>
      <c r="J346" s="171">
        <v>1170.25</v>
      </c>
      <c r="K346" s="172" t="s">
        <v>42</v>
      </c>
      <c r="L346" s="171">
        <v>20034.68</v>
      </c>
      <c r="M346" s="171"/>
      <c r="N346" s="173"/>
      <c r="O346" s="171">
        <v>20034.68</v>
      </c>
      <c r="P346" s="163">
        <v>1.052</v>
      </c>
      <c r="Q346" s="163">
        <v>1.0209999999999999</v>
      </c>
      <c r="R346" s="163">
        <v>1.0349999999999999</v>
      </c>
      <c r="S346" s="163">
        <v>1.0249999999999999</v>
      </c>
      <c r="T346" s="163">
        <v>1.02</v>
      </c>
      <c r="U346" s="163">
        <v>1.03</v>
      </c>
      <c r="V346" s="248">
        <f t="shared" si="13"/>
        <v>23984.214727191811</v>
      </c>
      <c r="W346" s="249">
        <v>1.2</v>
      </c>
      <c r="X346" s="250">
        <f t="shared" si="14"/>
        <v>28781.057672630173</v>
      </c>
      <c r="Y346" s="251">
        <f t="shared" si="15"/>
        <v>14390.528836315087</v>
      </c>
      <c r="Z346" s="213"/>
      <c r="BP346" s="166"/>
      <c r="BQ346" s="174" t="s">
        <v>1856</v>
      </c>
      <c r="BR346" s="312"/>
    </row>
    <row r="347" spans="1:70" s="122" customFormat="1" ht="67.5" x14ac:dyDescent="0.25">
      <c r="A347" s="242" t="s">
        <v>695</v>
      </c>
      <c r="B347" s="243" t="s">
        <v>1833</v>
      </c>
      <c r="C347" s="368" t="s">
        <v>1857</v>
      </c>
      <c r="D347" s="368"/>
      <c r="E347" s="368"/>
      <c r="F347" s="244" t="s">
        <v>184</v>
      </c>
      <c r="G347" s="245">
        <v>14</v>
      </c>
      <c r="H347" s="171">
        <v>1821.18</v>
      </c>
      <c r="I347" s="171"/>
      <c r="J347" s="171">
        <v>1821.18</v>
      </c>
      <c r="K347" s="172" t="s">
        <v>42</v>
      </c>
      <c r="L347" s="171">
        <v>218250.21</v>
      </c>
      <c r="M347" s="171"/>
      <c r="N347" s="173"/>
      <c r="O347" s="171">
        <v>218250.21</v>
      </c>
      <c r="P347" s="163">
        <v>1.052</v>
      </c>
      <c r="Q347" s="163">
        <v>1.0209999999999999</v>
      </c>
      <c r="R347" s="163">
        <v>1.0349999999999999</v>
      </c>
      <c r="S347" s="163">
        <v>1.0249999999999999</v>
      </c>
      <c r="T347" s="163">
        <v>1.02</v>
      </c>
      <c r="U347" s="163">
        <v>1.03</v>
      </c>
      <c r="V347" s="248">
        <f t="shared" si="13"/>
        <v>261274.94429133413</v>
      </c>
      <c r="W347" s="249">
        <v>1.2</v>
      </c>
      <c r="X347" s="250">
        <f t="shared" si="14"/>
        <v>313529.93314960093</v>
      </c>
      <c r="Y347" s="251">
        <f t="shared" si="15"/>
        <v>22394.995224971495</v>
      </c>
      <c r="Z347" s="213"/>
      <c r="BP347" s="166"/>
      <c r="BQ347" s="174" t="s">
        <v>1857</v>
      </c>
      <c r="BR347" s="312"/>
    </row>
    <row r="348" spans="1:70" s="122" customFormat="1" ht="67.5" x14ac:dyDescent="0.25">
      <c r="A348" s="242" t="s">
        <v>698</v>
      </c>
      <c r="B348" s="243" t="s">
        <v>1701</v>
      </c>
      <c r="C348" s="368" t="s">
        <v>1858</v>
      </c>
      <c r="D348" s="368"/>
      <c r="E348" s="368"/>
      <c r="F348" s="244" t="s">
        <v>437</v>
      </c>
      <c r="G348" s="245">
        <v>2</v>
      </c>
      <c r="H348" s="171">
        <v>4115.3</v>
      </c>
      <c r="I348" s="171"/>
      <c r="J348" s="171">
        <v>4115.3</v>
      </c>
      <c r="K348" s="172" t="s">
        <v>42</v>
      </c>
      <c r="L348" s="171">
        <v>70453.94</v>
      </c>
      <c r="M348" s="171"/>
      <c r="N348" s="173"/>
      <c r="O348" s="171">
        <v>70453.94</v>
      </c>
      <c r="P348" s="163">
        <v>1.052</v>
      </c>
      <c r="Q348" s="163">
        <v>1.0209999999999999</v>
      </c>
      <c r="R348" s="163">
        <v>1.0349999999999999</v>
      </c>
      <c r="S348" s="163">
        <v>1.0249999999999999</v>
      </c>
      <c r="T348" s="163">
        <v>1.02</v>
      </c>
      <c r="U348" s="163">
        <v>1.03</v>
      </c>
      <c r="V348" s="248">
        <f t="shared" si="13"/>
        <v>84342.870728990354</v>
      </c>
      <c r="W348" s="249">
        <v>1.2</v>
      </c>
      <c r="X348" s="250">
        <f t="shared" si="14"/>
        <v>101211.44487478842</v>
      </c>
      <c r="Y348" s="251">
        <f t="shared" si="15"/>
        <v>50605.722437394208</v>
      </c>
      <c r="Z348" s="213"/>
      <c r="BP348" s="166"/>
      <c r="BQ348" s="174" t="s">
        <v>1858</v>
      </c>
      <c r="BR348" s="312"/>
    </row>
    <row r="349" spans="1:70" s="122" customFormat="1" ht="67.5" x14ac:dyDescent="0.25">
      <c r="A349" s="242" t="s">
        <v>700</v>
      </c>
      <c r="B349" s="243" t="s">
        <v>1701</v>
      </c>
      <c r="C349" s="368" t="s">
        <v>1859</v>
      </c>
      <c r="D349" s="368"/>
      <c r="E349" s="368"/>
      <c r="F349" s="244" t="s">
        <v>184</v>
      </c>
      <c r="G349" s="245">
        <v>1059</v>
      </c>
      <c r="H349" s="171">
        <v>415.9</v>
      </c>
      <c r="I349" s="171"/>
      <c r="J349" s="171">
        <v>415.9</v>
      </c>
      <c r="K349" s="172" t="s">
        <v>42</v>
      </c>
      <c r="L349" s="171">
        <v>3770150.14</v>
      </c>
      <c r="M349" s="171"/>
      <c r="N349" s="173"/>
      <c r="O349" s="171">
        <v>3770150.14</v>
      </c>
      <c r="P349" s="163">
        <v>1.052</v>
      </c>
      <c r="Q349" s="163">
        <v>1.0209999999999999</v>
      </c>
      <c r="R349" s="163">
        <v>1.0349999999999999</v>
      </c>
      <c r="S349" s="163">
        <v>1.0249999999999999</v>
      </c>
      <c r="T349" s="163">
        <v>1.02</v>
      </c>
      <c r="U349" s="163">
        <v>1.03</v>
      </c>
      <c r="V349" s="248">
        <f t="shared" si="13"/>
        <v>4513378.3275556332</v>
      </c>
      <c r="W349" s="249">
        <v>1.2</v>
      </c>
      <c r="X349" s="250">
        <f t="shared" si="14"/>
        <v>5416053.9930667598</v>
      </c>
      <c r="Y349" s="251">
        <f t="shared" si="15"/>
        <v>5114.3097196097824</v>
      </c>
      <c r="Z349" s="213"/>
      <c r="BP349" s="166"/>
      <c r="BQ349" s="174" t="s">
        <v>1859</v>
      </c>
      <c r="BR349" s="312"/>
    </row>
    <row r="350" spans="1:70" s="122" customFormat="1" ht="67.5" x14ac:dyDescent="0.25">
      <c r="A350" s="242" t="s">
        <v>702</v>
      </c>
      <c r="B350" s="243" t="s">
        <v>1701</v>
      </c>
      <c r="C350" s="368" t="s">
        <v>1860</v>
      </c>
      <c r="D350" s="368"/>
      <c r="E350" s="368"/>
      <c r="F350" s="244" t="s">
        <v>184</v>
      </c>
      <c r="G350" s="245">
        <v>600</v>
      </c>
      <c r="H350" s="171">
        <v>131.83000000000001</v>
      </c>
      <c r="I350" s="171"/>
      <c r="J350" s="171">
        <v>131.83000000000001</v>
      </c>
      <c r="K350" s="172" t="s">
        <v>42</v>
      </c>
      <c r="L350" s="171">
        <v>677078.88</v>
      </c>
      <c r="M350" s="171"/>
      <c r="N350" s="173"/>
      <c r="O350" s="171">
        <v>677078.88</v>
      </c>
      <c r="P350" s="163">
        <v>1.052</v>
      </c>
      <c r="Q350" s="163">
        <v>1.0209999999999999</v>
      </c>
      <c r="R350" s="163">
        <v>1.0349999999999999</v>
      </c>
      <c r="S350" s="163">
        <v>1.0249999999999999</v>
      </c>
      <c r="T350" s="163">
        <v>1.02</v>
      </c>
      <c r="U350" s="163">
        <v>1.03</v>
      </c>
      <c r="V350" s="248">
        <f t="shared" si="13"/>
        <v>810554.76030395983</v>
      </c>
      <c r="W350" s="249">
        <v>1.2</v>
      </c>
      <c r="X350" s="250">
        <f t="shared" si="14"/>
        <v>972665.71236475173</v>
      </c>
      <c r="Y350" s="251">
        <f t="shared" si="15"/>
        <v>1621.1095206079196</v>
      </c>
      <c r="Z350" s="213"/>
      <c r="BP350" s="166"/>
      <c r="BQ350" s="174" t="s">
        <v>1860</v>
      </c>
      <c r="BR350" s="312"/>
    </row>
    <row r="351" spans="1:70" s="122" customFormat="1" ht="67.5" hidden="1" x14ac:dyDescent="0.25">
      <c r="A351" s="167" t="s">
        <v>705</v>
      </c>
      <c r="B351" s="168" t="s">
        <v>534</v>
      </c>
      <c r="C351" s="370" t="s">
        <v>535</v>
      </c>
      <c r="D351" s="370"/>
      <c r="E351" s="370"/>
      <c r="F351" s="169" t="s">
        <v>174</v>
      </c>
      <c r="G351" s="203">
        <v>7.97</v>
      </c>
      <c r="H351" s="171" t="s">
        <v>536</v>
      </c>
      <c r="I351" s="171" t="s">
        <v>58</v>
      </c>
      <c r="J351" s="171">
        <v>2.4700000000000002</v>
      </c>
      <c r="K351" s="172" t="s">
        <v>42</v>
      </c>
      <c r="L351" s="171">
        <v>7831.36</v>
      </c>
      <c r="M351" s="171">
        <v>7382.33</v>
      </c>
      <c r="N351" s="173" t="s">
        <v>1861</v>
      </c>
      <c r="O351" s="171">
        <v>168.51</v>
      </c>
      <c r="P351" s="163">
        <v>1.052</v>
      </c>
      <c r="Q351" s="163">
        <v>1.0209999999999999</v>
      </c>
      <c r="R351" s="163">
        <v>1.0349999999999999</v>
      </c>
      <c r="S351" s="163">
        <v>1.0249999999999999</v>
      </c>
      <c r="T351" s="163">
        <v>1.02</v>
      </c>
      <c r="U351" s="163">
        <v>1.03</v>
      </c>
      <c r="V351" s="123">
        <f t="shared" si="13"/>
        <v>201.72920274639236</v>
      </c>
      <c r="W351" s="124">
        <v>1.2</v>
      </c>
      <c r="X351" s="125">
        <f t="shared" si="14"/>
        <v>242.07504329567081</v>
      </c>
      <c r="Y351" s="126">
        <f t="shared" si="15"/>
        <v>30.37328021275669</v>
      </c>
      <c r="Z351" s="213"/>
      <c r="BP351" s="166"/>
      <c r="BQ351" s="174" t="s">
        <v>535</v>
      </c>
      <c r="BR351" s="312"/>
    </row>
    <row r="352" spans="1:70" s="122" customFormat="1" ht="18.75" hidden="1" x14ac:dyDescent="0.25">
      <c r="A352" s="175"/>
      <c r="B352" s="176"/>
      <c r="C352" s="177" t="s">
        <v>1862</v>
      </c>
      <c r="D352" s="178"/>
      <c r="E352" s="178"/>
      <c r="F352" s="179"/>
      <c r="G352" s="178"/>
      <c r="H352" s="178"/>
      <c r="I352" s="178"/>
      <c r="J352" s="178"/>
      <c r="K352" s="178"/>
      <c r="L352" s="178"/>
      <c r="M352" s="178"/>
      <c r="N352" s="178"/>
      <c r="O352" s="180"/>
      <c r="P352" s="163"/>
      <c r="Q352" s="163"/>
      <c r="R352" s="163"/>
      <c r="S352" s="163"/>
      <c r="T352" s="163"/>
      <c r="U352" s="163"/>
      <c r="V352" s="123"/>
      <c r="W352" s="124"/>
      <c r="X352" s="125"/>
      <c r="Y352" s="126"/>
      <c r="Z352" s="213"/>
      <c r="BP352" s="166"/>
      <c r="BQ352" s="174"/>
      <c r="BR352" s="312"/>
    </row>
    <row r="353" spans="1:70" s="122" customFormat="1" ht="18.75" hidden="1" x14ac:dyDescent="0.25">
      <c r="A353" s="181"/>
      <c r="B353" s="182"/>
      <c r="C353" s="182"/>
      <c r="D353" s="182"/>
      <c r="E353" s="183" t="s">
        <v>1863</v>
      </c>
      <c r="F353" s="184"/>
      <c r="G353" s="185"/>
      <c r="H353" s="186"/>
      <c r="I353" s="140"/>
      <c r="J353" s="140"/>
      <c r="K353" s="140"/>
      <c r="L353" s="187">
        <v>7210.93</v>
      </c>
      <c r="M353" s="188"/>
      <c r="N353" s="188"/>
      <c r="O353" s="189"/>
      <c r="P353" s="163"/>
      <c r="Q353" s="163"/>
      <c r="R353" s="163"/>
      <c r="S353" s="163"/>
      <c r="T353" s="163"/>
      <c r="U353" s="163"/>
      <c r="V353" s="123"/>
      <c r="W353" s="124"/>
      <c r="X353" s="125"/>
      <c r="Y353" s="126"/>
      <c r="Z353" s="213"/>
      <c r="BP353" s="166"/>
      <c r="BQ353" s="174"/>
      <c r="BR353" s="312"/>
    </row>
    <row r="354" spans="1:70" s="122" customFormat="1" ht="18.75" hidden="1" x14ac:dyDescent="0.25">
      <c r="A354" s="181"/>
      <c r="B354" s="182"/>
      <c r="C354" s="182"/>
      <c r="D354" s="182"/>
      <c r="E354" s="183" t="s">
        <v>1864</v>
      </c>
      <c r="F354" s="184"/>
      <c r="G354" s="185"/>
      <c r="H354" s="186"/>
      <c r="I354" s="140"/>
      <c r="J354" s="140"/>
      <c r="K354" s="140"/>
      <c r="L354" s="187">
        <v>3791.31</v>
      </c>
      <c r="M354" s="188"/>
      <c r="N354" s="188"/>
      <c r="O354" s="189"/>
      <c r="P354" s="163"/>
      <c r="Q354" s="163"/>
      <c r="R354" s="163"/>
      <c r="S354" s="163"/>
      <c r="T354" s="163"/>
      <c r="U354" s="163"/>
      <c r="V354" s="123"/>
      <c r="W354" s="124"/>
      <c r="X354" s="125"/>
      <c r="Y354" s="126"/>
      <c r="Z354" s="213"/>
      <c r="BP354" s="166"/>
      <c r="BQ354" s="174"/>
      <c r="BR354" s="312"/>
    </row>
    <row r="355" spans="1:70" s="122" customFormat="1" ht="18.75" hidden="1" x14ac:dyDescent="0.25">
      <c r="A355" s="181"/>
      <c r="B355" s="182"/>
      <c r="C355" s="182"/>
      <c r="D355" s="182"/>
      <c r="E355" s="183" t="s">
        <v>47</v>
      </c>
      <c r="F355" s="184"/>
      <c r="G355" s="185"/>
      <c r="H355" s="186"/>
      <c r="I355" s="140"/>
      <c r="J355" s="140"/>
      <c r="K355" s="140"/>
      <c r="L355" s="187">
        <v>18833.599999999999</v>
      </c>
      <c r="M355" s="188"/>
      <c r="N355" s="188"/>
      <c r="O355" s="189"/>
      <c r="P355" s="163"/>
      <c r="Q355" s="163"/>
      <c r="R355" s="163"/>
      <c r="S355" s="163"/>
      <c r="T355" s="163"/>
      <c r="U355" s="163"/>
      <c r="V355" s="123"/>
      <c r="W355" s="124"/>
      <c r="X355" s="125"/>
      <c r="Y355" s="126"/>
      <c r="Z355" s="213"/>
      <c r="BP355" s="166"/>
      <c r="BQ355" s="174"/>
      <c r="BR355" s="312"/>
    </row>
    <row r="356" spans="1:70" s="122" customFormat="1" ht="67.5" x14ac:dyDescent="0.25">
      <c r="A356" s="242" t="s">
        <v>707</v>
      </c>
      <c r="B356" s="243" t="s">
        <v>1715</v>
      </c>
      <c r="C356" s="368" t="s">
        <v>1865</v>
      </c>
      <c r="D356" s="368"/>
      <c r="E356" s="368"/>
      <c r="F356" s="244" t="s">
        <v>437</v>
      </c>
      <c r="G356" s="245">
        <v>797</v>
      </c>
      <c r="H356" s="171">
        <v>291.27</v>
      </c>
      <c r="I356" s="171"/>
      <c r="J356" s="171">
        <v>291.27</v>
      </c>
      <c r="K356" s="172" t="s">
        <v>42</v>
      </c>
      <c r="L356" s="171">
        <v>1987137.15</v>
      </c>
      <c r="M356" s="171"/>
      <c r="N356" s="173"/>
      <c r="O356" s="171">
        <v>1987137.15</v>
      </c>
      <c r="P356" s="163">
        <v>1.052</v>
      </c>
      <c r="Q356" s="163">
        <v>1.0209999999999999</v>
      </c>
      <c r="R356" s="163">
        <v>1.0349999999999999</v>
      </c>
      <c r="S356" s="163">
        <v>1.0249999999999999</v>
      </c>
      <c r="T356" s="163">
        <v>1.02</v>
      </c>
      <c r="U356" s="163">
        <v>1.03</v>
      </c>
      <c r="V356" s="248">
        <f t="shared" ref="V356:V415" si="16">O356*P356*Q356*R356*S356*T356*U356</f>
        <v>2378871.242165084</v>
      </c>
      <c r="W356" s="249">
        <v>1.2</v>
      </c>
      <c r="X356" s="250">
        <f t="shared" ref="X356:X415" si="17">V356*W356</f>
        <v>2854645.4905981007</v>
      </c>
      <c r="Y356" s="251">
        <f t="shared" ref="Y356:Y415" si="18">X356/G356</f>
        <v>3581.7383821808039</v>
      </c>
      <c r="Z356" s="213"/>
      <c r="BP356" s="166"/>
      <c r="BQ356" s="174" t="s">
        <v>1865</v>
      </c>
      <c r="BR356" s="312"/>
    </row>
    <row r="357" spans="1:70" s="122" customFormat="1" ht="67.5" x14ac:dyDescent="0.25">
      <c r="A357" s="242" t="s">
        <v>710</v>
      </c>
      <c r="B357" s="243" t="s">
        <v>1866</v>
      </c>
      <c r="C357" s="368" t="s">
        <v>1867</v>
      </c>
      <c r="D357" s="368"/>
      <c r="E357" s="368"/>
      <c r="F357" s="244" t="s">
        <v>437</v>
      </c>
      <c r="G357" s="245">
        <v>12</v>
      </c>
      <c r="H357" s="171">
        <v>1341.71</v>
      </c>
      <c r="I357" s="171"/>
      <c r="J357" s="171">
        <v>1341.71</v>
      </c>
      <c r="K357" s="172" t="s">
        <v>42</v>
      </c>
      <c r="L357" s="171">
        <v>137820.45000000001</v>
      </c>
      <c r="M357" s="171"/>
      <c r="N357" s="173"/>
      <c r="O357" s="171">
        <v>137820.45000000001</v>
      </c>
      <c r="P357" s="163">
        <v>1.052</v>
      </c>
      <c r="Q357" s="163">
        <v>1.0209999999999999</v>
      </c>
      <c r="R357" s="163">
        <v>1.0349999999999999</v>
      </c>
      <c r="S357" s="163">
        <v>1.0249999999999999</v>
      </c>
      <c r="T357" s="163">
        <v>1.02</v>
      </c>
      <c r="U357" s="163">
        <v>1.03</v>
      </c>
      <c r="V357" s="248">
        <f t="shared" si="16"/>
        <v>164989.67123998003</v>
      </c>
      <c r="W357" s="249">
        <v>1.2</v>
      </c>
      <c r="X357" s="250">
        <f t="shared" si="17"/>
        <v>197987.60548797602</v>
      </c>
      <c r="Y357" s="251">
        <f t="shared" si="18"/>
        <v>16498.967123998002</v>
      </c>
      <c r="Z357" s="213"/>
      <c r="BP357" s="166"/>
      <c r="BQ357" s="174" t="s">
        <v>1867</v>
      </c>
      <c r="BR357" s="312"/>
    </row>
    <row r="358" spans="1:70" s="122" customFormat="1" ht="67.5" hidden="1" x14ac:dyDescent="0.25">
      <c r="A358" s="167" t="s">
        <v>713</v>
      </c>
      <c r="B358" s="168" t="s">
        <v>418</v>
      </c>
      <c r="C358" s="370" t="s">
        <v>419</v>
      </c>
      <c r="D358" s="370"/>
      <c r="E358" s="370"/>
      <c r="F358" s="169" t="s">
        <v>174</v>
      </c>
      <c r="G358" s="170">
        <v>2.1</v>
      </c>
      <c r="H358" s="171" t="s">
        <v>420</v>
      </c>
      <c r="I358" s="171" t="s">
        <v>421</v>
      </c>
      <c r="J358" s="171">
        <v>77.400000000000006</v>
      </c>
      <c r="K358" s="172" t="s">
        <v>42</v>
      </c>
      <c r="L358" s="171">
        <v>28047.03</v>
      </c>
      <c r="M358" s="171">
        <v>22548.03</v>
      </c>
      <c r="N358" s="173" t="s">
        <v>1868</v>
      </c>
      <c r="O358" s="171">
        <v>1391.34</v>
      </c>
      <c r="P358" s="163">
        <v>1.052</v>
      </c>
      <c r="Q358" s="163">
        <v>1.0209999999999999</v>
      </c>
      <c r="R358" s="163">
        <v>1.0349999999999999</v>
      </c>
      <c r="S358" s="163">
        <v>1.0249999999999999</v>
      </c>
      <c r="T358" s="163">
        <v>1.02</v>
      </c>
      <c r="U358" s="163">
        <v>1.03</v>
      </c>
      <c r="V358" s="123">
        <f t="shared" si="16"/>
        <v>1665.62167793701</v>
      </c>
      <c r="W358" s="124">
        <v>1.2</v>
      </c>
      <c r="X358" s="125">
        <f t="shared" si="17"/>
        <v>1998.7460135244119</v>
      </c>
      <c r="Y358" s="126">
        <f t="shared" si="18"/>
        <v>951.78381596400561</v>
      </c>
      <c r="Z358" s="213"/>
      <c r="BP358" s="166"/>
      <c r="BQ358" s="174" t="s">
        <v>419</v>
      </c>
      <c r="BR358" s="312"/>
    </row>
    <row r="359" spans="1:70" s="122" customFormat="1" ht="18.75" hidden="1" x14ac:dyDescent="0.25">
      <c r="A359" s="175"/>
      <c r="B359" s="176"/>
      <c r="C359" s="177" t="s">
        <v>1869</v>
      </c>
      <c r="D359" s="178"/>
      <c r="E359" s="178"/>
      <c r="F359" s="179"/>
      <c r="G359" s="178"/>
      <c r="H359" s="178"/>
      <c r="I359" s="178"/>
      <c r="J359" s="178"/>
      <c r="K359" s="178"/>
      <c r="L359" s="178"/>
      <c r="M359" s="178"/>
      <c r="N359" s="178"/>
      <c r="O359" s="180"/>
      <c r="P359" s="163"/>
      <c r="Q359" s="163"/>
      <c r="R359" s="163"/>
      <c r="S359" s="163"/>
      <c r="T359" s="163"/>
      <c r="U359" s="163"/>
      <c r="V359" s="123"/>
      <c r="W359" s="124"/>
      <c r="X359" s="125"/>
      <c r="Y359" s="126"/>
      <c r="Z359" s="213"/>
      <c r="BP359" s="166"/>
      <c r="BQ359" s="174"/>
      <c r="BR359" s="312"/>
    </row>
    <row r="360" spans="1:70" s="122" customFormat="1" ht="18.75" hidden="1" x14ac:dyDescent="0.25">
      <c r="A360" s="181"/>
      <c r="B360" s="182"/>
      <c r="C360" s="182"/>
      <c r="D360" s="182"/>
      <c r="E360" s="183" t="s">
        <v>1870</v>
      </c>
      <c r="F360" s="184"/>
      <c r="G360" s="185"/>
      <c r="H360" s="186"/>
      <c r="I360" s="140"/>
      <c r="J360" s="140"/>
      <c r="K360" s="140"/>
      <c r="L360" s="187">
        <v>21884.78</v>
      </c>
      <c r="M360" s="188"/>
      <c r="N360" s="188"/>
      <c r="O360" s="189"/>
      <c r="P360" s="163"/>
      <c r="Q360" s="163"/>
      <c r="R360" s="163"/>
      <c r="S360" s="163"/>
      <c r="T360" s="163"/>
      <c r="U360" s="163"/>
      <c r="V360" s="123"/>
      <c r="W360" s="124"/>
      <c r="X360" s="125"/>
      <c r="Y360" s="126"/>
      <c r="Z360" s="213"/>
      <c r="BP360" s="166"/>
      <c r="BQ360" s="174"/>
      <c r="BR360" s="312"/>
    </row>
    <row r="361" spans="1:70" s="122" customFormat="1" ht="18.75" hidden="1" x14ac:dyDescent="0.25">
      <c r="A361" s="181"/>
      <c r="B361" s="182"/>
      <c r="C361" s="182"/>
      <c r="D361" s="182"/>
      <c r="E361" s="183" t="s">
        <v>1871</v>
      </c>
      <c r="F361" s="184"/>
      <c r="G361" s="185"/>
      <c r="H361" s="186"/>
      <c r="I361" s="140"/>
      <c r="J361" s="140"/>
      <c r="K361" s="140"/>
      <c r="L361" s="187">
        <v>11506.43</v>
      </c>
      <c r="M361" s="188"/>
      <c r="N361" s="188"/>
      <c r="O361" s="189"/>
      <c r="P361" s="163"/>
      <c r="Q361" s="163"/>
      <c r="R361" s="163"/>
      <c r="S361" s="163"/>
      <c r="T361" s="163"/>
      <c r="U361" s="163"/>
      <c r="V361" s="123"/>
      <c r="W361" s="124"/>
      <c r="X361" s="125"/>
      <c r="Y361" s="126"/>
      <c r="Z361" s="213"/>
      <c r="BP361" s="166"/>
      <c r="BQ361" s="174"/>
      <c r="BR361" s="312"/>
    </row>
    <row r="362" spans="1:70" s="122" customFormat="1" ht="18.75" hidden="1" x14ac:dyDescent="0.25">
      <c r="A362" s="181"/>
      <c r="B362" s="182"/>
      <c r="C362" s="182"/>
      <c r="D362" s="182"/>
      <c r="E362" s="183" t="s">
        <v>47</v>
      </c>
      <c r="F362" s="184"/>
      <c r="G362" s="185"/>
      <c r="H362" s="186"/>
      <c r="I362" s="140"/>
      <c r="J362" s="140"/>
      <c r="K362" s="140"/>
      <c r="L362" s="187">
        <v>61438.239999999998</v>
      </c>
      <c r="M362" s="188"/>
      <c r="N362" s="188"/>
      <c r="O362" s="189"/>
      <c r="P362" s="163"/>
      <c r="Q362" s="163"/>
      <c r="R362" s="163"/>
      <c r="S362" s="163"/>
      <c r="T362" s="163"/>
      <c r="U362" s="163"/>
      <c r="V362" s="123"/>
      <c r="W362" s="124"/>
      <c r="X362" s="125"/>
      <c r="Y362" s="126"/>
      <c r="Z362" s="213"/>
      <c r="BP362" s="166"/>
      <c r="BQ362" s="174"/>
      <c r="BR362" s="312"/>
    </row>
    <row r="363" spans="1:70" s="122" customFormat="1" ht="67.5" x14ac:dyDescent="0.25">
      <c r="A363" s="242" t="s">
        <v>1872</v>
      </c>
      <c r="B363" s="243" t="s">
        <v>1734</v>
      </c>
      <c r="C363" s="368" t="s">
        <v>1873</v>
      </c>
      <c r="D363" s="368"/>
      <c r="E363" s="368"/>
      <c r="F363" s="244" t="s">
        <v>437</v>
      </c>
      <c r="G363" s="245">
        <v>65</v>
      </c>
      <c r="H363" s="171">
        <v>299.2</v>
      </c>
      <c r="I363" s="171"/>
      <c r="J363" s="171">
        <v>299.2</v>
      </c>
      <c r="K363" s="172" t="s">
        <v>42</v>
      </c>
      <c r="L363" s="171">
        <v>166474.88</v>
      </c>
      <c r="M363" s="171"/>
      <c r="N363" s="173"/>
      <c r="O363" s="171">
        <v>166474.88</v>
      </c>
      <c r="P363" s="163">
        <v>1.052</v>
      </c>
      <c r="Q363" s="163">
        <v>1.0209999999999999</v>
      </c>
      <c r="R363" s="163">
        <v>1.0349999999999999</v>
      </c>
      <c r="S363" s="163">
        <v>1.0249999999999999</v>
      </c>
      <c r="T363" s="163">
        <v>1.02</v>
      </c>
      <c r="U363" s="163">
        <v>1.03</v>
      </c>
      <c r="V363" s="248">
        <f t="shared" si="16"/>
        <v>199292.88955967801</v>
      </c>
      <c r="W363" s="249">
        <v>1.2</v>
      </c>
      <c r="X363" s="250">
        <f t="shared" si="17"/>
        <v>239151.46747161361</v>
      </c>
      <c r="Y363" s="251">
        <f t="shared" si="18"/>
        <v>3679.2533457171326</v>
      </c>
      <c r="Z363" s="213"/>
      <c r="BP363" s="166"/>
      <c r="BQ363" s="174" t="s">
        <v>1873</v>
      </c>
      <c r="BR363" s="312"/>
    </row>
    <row r="364" spans="1:70" s="122" customFormat="1" ht="67.5" x14ac:dyDescent="0.25">
      <c r="A364" s="242" t="s">
        <v>724</v>
      </c>
      <c r="B364" s="243" t="s">
        <v>1734</v>
      </c>
      <c r="C364" s="368" t="s">
        <v>1735</v>
      </c>
      <c r="D364" s="368"/>
      <c r="E364" s="368"/>
      <c r="F364" s="244" t="s">
        <v>437</v>
      </c>
      <c r="G364" s="245">
        <v>30</v>
      </c>
      <c r="H364" s="171">
        <v>199.47</v>
      </c>
      <c r="I364" s="171"/>
      <c r="J364" s="171">
        <v>199.47</v>
      </c>
      <c r="K364" s="172" t="s">
        <v>42</v>
      </c>
      <c r="L364" s="171">
        <v>51223.9</v>
      </c>
      <c r="M364" s="171"/>
      <c r="N364" s="173"/>
      <c r="O364" s="171">
        <v>51223.9</v>
      </c>
      <c r="P364" s="163">
        <v>1.052</v>
      </c>
      <c r="Q364" s="163">
        <v>1.0209999999999999</v>
      </c>
      <c r="R364" s="163">
        <v>1.0349999999999999</v>
      </c>
      <c r="S364" s="163">
        <v>1.0249999999999999</v>
      </c>
      <c r="T364" s="163">
        <v>1.02</v>
      </c>
      <c r="U364" s="163">
        <v>1.03</v>
      </c>
      <c r="V364" s="248">
        <f t="shared" si="16"/>
        <v>61321.91863130335</v>
      </c>
      <c r="W364" s="249">
        <v>1.2</v>
      </c>
      <c r="X364" s="250">
        <f t="shared" si="17"/>
        <v>73586.302357564011</v>
      </c>
      <c r="Y364" s="251">
        <f t="shared" si="18"/>
        <v>2452.8767452521338</v>
      </c>
      <c r="Z364" s="213"/>
      <c r="BP364" s="166"/>
      <c r="BQ364" s="174" t="s">
        <v>1735</v>
      </c>
      <c r="BR364" s="312"/>
    </row>
    <row r="365" spans="1:70" s="122" customFormat="1" ht="67.5" x14ac:dyDescent="0.25">
      <c r="A365" s="242" t="s">
        <v>1874</v>
      </c>
      <c r="B365" s="243" t="s">
        <v>1734</v>
      </c>
      <c r="C365" s="368" t="s">
        <v>1736</v>
      </c>
      <c r="D365" s="368"/>
      <c r="E365" s="368"/>
      <c r="F365" s="244" t="s">
        <v>437</v>
      </c>
      <c r="G365" s="245">
        <v>85</v>
      </c>
      <c r="H365" s="171">
        <v>145.88</v>
      </c>
      <c r="I365" s="171"/>
      <c r="J365" s="171">
        <v>145.88</v>
      </c>
      <c r="K365" s="172" t="s">
        <v>42</v>
      </c>
      <c r="L365" s="171">
        <v>106142.29</v>
      </c>
      <c r="M365" s="171"/>
      <c r="N365" s="173"/>
      <c r="O365" s="171">
        <v>106142.29</v>
      </c>
      <c r="P365" s="163">
        <v>1.052</v>
      </c>
      <c r="Q365" s="163">
        <v>1.0209999999999999</v>
      </c>
      <c r="R365" s="163">
        <v>1.0349999999999999</v>
      </c>
      <c r="S365" s="163">
        <v>1.0249999999999999</v>
      </c>
      <c r="T365" s="163">
        <v>1.02</v>
      </c>
      <c r="U365" s="163">
        <v>1.03</v>
      </c>
      <c r="V365" s="248">
        <f t="shared" si="16"/>
        <v>127066.64019569388</v>
      </c>
      <c r="W365" s="249">
        <v>1.2</v>
      </c>
      <c r="X365" s="250">
        <f t="shared" si="17"/>
        <v>152479.96823483266</v>
      </c>
      <c r="Y365" s="251">
        <f t="shared" si="18"/>
        <v>1793.8819792333254</v>
      </c>
      <c r="Z365" s="213"/>
      <c r="BP365" s="166"/>
      <c r="BQ365" s="174" t="s">
        <v>1736</v>
      </c>
      <c r="BR365" s="312"/>
    </row>
    <row r="366" spans="1:70" s="122" customFormat="1" ht="67.5" x14ac:dyDescent="0.25">
      <c r="A366" s="242" t="s">
        <v>1875</v>
      </c>
      <c r="B366" s="243" t="s">
        <v>1734</v>
      </c>
      <c r="C366" s="368" t="s">
        <v>1876</v>
      </c>
      <c r="D366" s="368"/>
      <c r="E366" s="368"/>
      <c r="F366" s="244" t="s">
        <v>437</v>
      </c>
      <c r="G366" s="245">
        <v>30</v>
      </c>
      <c r="H366" s="171">
        <v>891.23</v>
      </c>
      <c r="I366" s="171"/>
      <c r="J366" s="171">
        <v>891.23</v>
      </c>
      <c r="K366" s="172" t="s">
        <v>42</v>
      </c>
      <c r="L366" s="171">
        <v>228867.86</v>
      </c>
      <c r="M366" s="171"/>
      <c r="N366" s="173"/>
      <c r="O366" s="171">
        <v>228867.86</v>
      </c>
      <c r="P366" s="163">
        <v>1.052</v>
      </c>
      <c r="Q366" s="163">
        <v>1.0209999999999999</v>
      </c>
      <c r="R366" s="163">
        <v>1.0349999999999999</v>
      </c>
      <c r="S366" s="163">
        <v>1.0249999999999999</v>
      </c>
      <c r="T366" s="163">
        <v>1.02</v>
      </c>
      <c r="U366" s="163">
        <v>1.03</v>
      </c>
      <c r="V366" s="248">
        <f t="shared" si="16"/>
        <v>273985.70370941155</v>
      </c>
      <c r="W366" s="249">
        <v>1.2</v>
      </c>
      <c r="X366" s="250">
        <f t="shared" si="17"/>
        <v>328782.84445129387</v>
      </c>
      <c r="Y366" s="251">
        <f t="shared" si="18"/>
        <v>10959.428148376463</v>
      </c>
      <c r="Z366" s="213"/>
      <c r="BP366" s="166"/>
      <c r="BQ366" s="174" t="s">
        <v>1876</v>
      </c>
      <c r="BR366" s="312"/>
    </row>
    <row r="367" spans="1:70" s="122" customFormat="1" ht="67.5" x14ac:dyDescent="0.25">
      <c r="A367" s="242" t="s">
        <v>736</v>
      </c>
      <c r="B367" s="243" t="s">
        <v>1737</v>
      </c>
      <c r="C367" s="368" t="s">
        <v>1738</v>
      </c>
      <c r="D367" s="368"/>
      <c r="E367" s="368"/>
      <c r="F367" s="244" t="s">
        <v>265</v>
      </c>
      <c r="G367" s="245">
        <v>360</v>
      </c>
      <c r="H367" s="171">
        <v>269.10000000000002</v>
      </c>
      <c r="I367" s="171"/>
      <c r="J367" s="171">
        <v>269.10000000000002</v>
      </c>
      <c r="K367" s="172" t="s">
        <v>42</v>
      </c>
      <c r="L367" s="171">
        <v>829258.56</v>
      </c>
      <c r="M367" s="171"/>
      <c r="N367" s="173"/>
      <c r="O367" s="171">
        <v>829258.56</v>
      </c>
      <c r="P367" s="163">
        <v>1.052</v>
      </c>
      <c r="Q367" s="163">
        <v>1.0209999999999999</v>
      </c>
      <c r="R367" s="163">
        <v>1.0349999999999999</v>
      </c>
      <c r="S367" s="163">
        <v>1.0249999999999999</v>
      </c>
      <c r="T367" s="163">
        <v>1.02</v>
      </c>
      <c r="U367" s="163">
        <v>1.03</v>
      </c>
      <c r="V367" s="248">
        <f t="shared" si="16"/>
        <v>992734.3669777544</v>
      </c>
      <c r="W367" s="249">
        <v>1.2</v>
      </c>
      <c r="X367" s="250">
        <f t="shared" si="17"/>
        <v>1191281.2403733053</v>
      </c>
      <c r="Y367" s="251">
        <f t="shared" si="18"/>
        <v>3309.1145565925149</v>
      </c>
      <c r="Z367" s="213"/>
      <c r="BP367" s="166"/>
      <c r="BQ367" s="174" t="s">
        <v>1738</v>
      </c>
      <c r="BR367" s="312"/>
    </row>
    <row r="368" spans="1:70" s="122" customFormat="1" ht="67.5" x14ac:dyDescent="0.25">
      <c r="A368" s="242" t="s">
        <v>746</v>
      </c>
      <c r="B368" s="243" t="s">
        <v>1791</v>
      </c>
      <c r="C368" s="368" t="s">
        <v>1877</v>
      </c>
      <c r="D368" s="368"/>
      <c r="E368" s="368"/>
      <c r="F368" s="244" t="s">
        <v>437</v>
      </c>
      <c r="G368" s="245">
        <v>2408</v>
      </c>
      <c r="H368" s="171">
        <v>8.49</v>
      </c>
      <c r="I368" s="171"/>
      <c r="J368" s="171">
        <v>8.49</v>
      </c>
      <c r="K368" s="172" t="s">
        <v>42</v>
      </c>
      <c r="L368" s="171">
        <v>174999.96</v>
      </c>
      <c r="M368" s="171"/>
      <c r="N368" s="173"/>
      <c r="O368" s="171">
        <v>174999.96</v>
      </c>
      <c r="P368" s="163">
        <v>1.052</v>
      </c>
      <c r="Q368" s="163">
        <v>1.0209999999999999</v>
      </c>
      <c r="R368" s="163">
        <v>1.0349999999999999</v>
      </c>
      <c r="S368" s="163">
        <v>1.0249999999999999</v>
      </c>
      <c r="T368" s="163">
        <v>1.02</v>
      </c>
      <c r="U368" s="163">
        <v>1.03</v>
      </c>
      <c r="V368" s="248">
        <f t="shared" si="16"/>
        <v>209498.56039078129</v>
      </c>
      <c r="W368" s="249">
        <v>1.2</v>
      </c>
      <c r="X368" s="250">
        <f t="shared" si="17"/>
        <v>251398.27246893753</v>
      </c>
      <c r="Y368" s="251">
        <f t="shared" si="18"/>
        <v>104.40127594224981</v>
      </c>
      <c r="Z368" s="213"/>
      <c r="BP368" s="166"/>
      <c r="BQ368" s="174" t="s">
        <v>1877</v>
      </c>
      <c r="BR368" s="312"/>
    </row>
    <row r="369" spans="1:70" s="122" customFormat="1" ht="67.5" x14ac:dyDescent="0.25">
      <c r="A369" s="242" t="s">
        <v>1878</v>
      </c>
      <c r="B369" s="243" t="s">
        <v>1743</v>
      </c>
      <c r="C369" s="368" t="s">
        <v>1744</v>
      </c>
      <c r="D369" s="368"/>
      <c r="E369" s="368"/>
      <c r="F369" s="244" t="s">
        <v>437</v>
      </c>
      <c r="G369" s="245">
        <v>360</v>
      </c>
      <c r="H369" s="171">
        <v>70.83</v>
      </c>
      <c r="I369" s="171"/>
      <c r="J369" s="171">
        <v>70.83</v>
      </c>
      <c r="K369" s="172" t="s">
        <v>42</v>
      </c>
      <c r="L369" s="171">
        <v>218269.73</v>
      </c>
      <c r="M369" s="171"/>
      <c r="N369" s="173"/>
      <c r="O369" s="171">
        <v>218269.73</v>
      </c>
      <c r="P369" s="163">
        <v>1.052</v>
      </c>
      <c r="Q369" s="163">
        <v>1.0209999999999999</v>
      </c>
      <c r="R369" s="163">
        <v>1.0349999999999999</v>
      </c>
      <c r="S369" s="163">
        <v>1.0249999999999999</v>
      </c>
      <c r="T369" s="163">
        <v>1.02</v>
      </c>
      <c r="U369" s="163">
        <v>1.03</v>
      </c>
      <c r="V369" s="248">
        <f t="shared" si="16"/>
        <v>261298.31236466867</v>
      </c>
      <c r="W369" s="249">
        <v>1.2</v>
      </c>
      <c r="X369" s="250">
        <f t="shared" si="17"/>
        <v>313557.97483760241</v>
      </c>
      <c r="Y369" s="251">
        <f t="shared" si="18"/>
        <v>870.99437454889562</v>
      </c>
      <c r="Z369" s="213"/>
      <c r="BP369" s="166"/>
      <c r="BQ369" s="174" t="s">
        <v>1744</v>
      </c>
      <c r="BR369" s="312"/>
    </row>
    <row r="370" spans="1:70" s="122" customFormat="1" ht="67.5" x14ac:dyDescent="0.25">
      <c r="A370" s="242" t="s">
        <v>753</v>
      </c>
      <c r="B370" s="243" t="s">
        <v>1745</v>
      </c>
      <c r="C370" s="368" t="s">
        <v>1746</v>
      </c>
      <c r="D370" s="368"/>
      <c r="E370" s="368"/>
      <c r="F370" s="244" t="s">
        <v>437</v>
      </c>
      <c r="G370" s="245">
        <v>60</v>
      </c>
      <c r="H370" s="171">
        <v>55.53</v>
      </c>
      <c r="I370" s="171"/>
      <c r="J370" s="171">
        <v>55.53</v>
      </c>
      <c r="K370" s="172" t="s">
        <v>42</v>
      </c>
      <c r="L370" s="171">
        <v>28520.21</v>
      </c>
      <c r="M370" s="171"/>
      <c r="N370" s="173"/>
      <c r="O370" s="171">
        <v>28520.21</v>
      </c>
      <c r="P370" s="163">
        <v>1.052</v>
      </c>
      <c r="Q370" s="163">
        <v>1.0209999999999999</v>
      </c>
      <c r="R370" s="163">
        <v>1.0349999999999999</v>
      </c>
      <c r="S370" s="163">
        <v>1.0249999999999999</v>
      </c>
      <c r="T370" s="163">
        <v>1.02</v>
      </c>
      <c r="U370" s="163">
        <v>1.03</v>
      </c>
      <c r="V370" s="248">
        <f t="shared" si="16"/>
        <v>34142.538872824683</v>
      </c>
      <c r="W370" s="249">
        <v>1.2</v>
      </c>
      <c r="X370" s="250">
        <f t="shared" si="17"/>
        <v>40971.046647389616</v>
      </c>
      <c r="Y370" s="251">
        <f t="shared" si="18"/>
        <v>682.85077745649357</v>
      </c>
      <c r="Z370" s="213"/>
      <c r="BP370" s="166"/>
      <c r="BQ370" s="174" t="s">
        <v>1746</v>
      </c>
      <c r="BR370" s="312"/>
    </row>
    <row r="371" spans="1:70" s="122" customFormat="1" ht="45" x14ac:dyDescent="0.25">
      <c r="A371" s="242" t="s">
        <v>755</v>
      </c>
      <c r="B371" s="243" t="s">
        <v>1741</v>
      </c>
      <c r="C371" s="368" t="s">
        <v>1742</v>
      </c>
      <c r="D371" s="368"/>
      <c r="E371" s="368"/>
      <c r="F371" s="244" t="s">
        <v>437</v>
      </c>
      <c r="G371" s="245">
        <v>1802</v>
      </c>
      <c r="H371" s="171">
        <v>1075.32</v>
      </c>
      <c r="I371" s="171"/>
      <c r="J371" s="171">
        <v>1075.32</v>
      </c>
      <c r="K371" s="172"/>
      <c r="L371" s="171">
        <v>1937726.64</v>
      </c>
      <c r="M371" s="171"/>
      <c r="N371" s="173"/>
      <c r="O371" s="171">
        <v>1937726.64</v>
      </c>
      <c r="P371" s="163">
        <v>1.052</v>
      </c>
      <c r="Q371" s="163">
        <v>1.0209999999999999</v>
      </c>
      <c r="R371" s="163">
        <v>1.0349999999999999</v>
      </c>
      <c r="S371" s="163">
        <v>1.0249999999999999</v>
      </c>
      <c r="T371" s="163">
        <v>1.02</v>
      </c>
      <c r="U371" s="163">
        <v>1.03</v>
      </c>
      <c r="V371" s="248">
        <f t="shared" si="16"/>
        <v>2319720.1959981341</v>
      </c>
      <c r="W371" s="249">
        <v>1.2</v>
      </c>
      <c r="X371" s="250">
        <f t="shared" si="17"/>
        <v>2783664.2351977606</v>
      </c>
      <c r="Y371" s="251">
        <f t="shared" si="18"/>
        <v>1544.7637265248395</v>
      </c>
      <c r="Z371" s="213"/>
      <c r="BP371" s="166"/>
      <c r="BQ371" s="174" t="s">
        <v>1742</v>
      </c>
      <c r="BR371" s="312"/>
    </row>
    <row r="372" spans="1:70" s="122" customFormat="1" ht="67.5" x14ac:dyDescent="0.25">
      <c r="A372" s="242" t="s">
        <v>758</v>
      </c>
      <c r="B372" s="243" t="s">
        <v>1741</v>
      </c>
      <c r="C372" s="368" t="s">
        <v>1879</v>
      </c>
      <c r="D372" s="368"/>
      <c r="E372" s="368"/>
      <c r="F372" s="244" t="s">
        <v>437</v>
      </c>
      <c r="G372" s="245">
        <v>120</v>
      </c>
      <c r="H372" s="171">
        <v>32.25</v>
      </c>
      <c r="I372" s="171"/>
      <c r="J372" s="171">
        <v>32.25</v>
      </c>
      <c r="K372" s="172" t="s">
        <v>42</v>
      </c>
      <c r="L372" s="171">
        <v>33127.199999999997</v>
      </c>
      <c r="M372" s="171"/>
      <c r="N372" s="173"/>
      <c r="O372" s="171">
        <v>33127.199999999997</v>
      </c>
      <c r="P372" s="163">
        <v>1.052</v>
      </c>
      <c r="Q372" s="163">
        <v>1.0209999999999999</v>
      </c>
      <c r="R372" s="163">
        <v>1.0349999999999999</v>
      </c>
      <c r="S372" s="163">
        <v>1.0249999999999999</v>
      </c>
      <c r="T372" s="163">
        <v>1.02</v>
      </c>
      <c r="U372" s="163">
        <v>1.03</v>
      </c>
      <c r="V372" s="248">
        <f t="shared" si="16"/>
        <v>39657.727406209051</v>
      </c>
      <c r="W372" s="249">
        <v>1.2</v>
      </c>
      <c r="X372" s="250">
        <f t="shared" si="17"/>
        <v>47589.272887450861</v>
      </c>
      <c r="Y372" s="251">
        <f t="shared" si="18"/>
        <v>396.57727406209051</v>
      </c>
      <c r="Z372" s="213"/>
      <c r="BP372" s="166"/>
      <c r="BQ372" s="174" t="s">
        <v>1879</v>
      </c>
      <c r="BR372" s="312"/>
    </row>
    <row r="373" spans="1:70" s="122" customFormat="1" ht="67.5" x14ac:dyDescent="0.25">
      <c r="A373" s="242" t="s">
        <v>1880</v>
      </c>
      <c r="B373" s="243" t="s">
        <v>1701</v>
      </c>
      <c r="C373" s="368" t="s">
        <v>1770</v>
      </c>
      <c r="D373" s="368"/>
      <c r="E373" s="368"/>
      <c r="F373" s="244" t="s">
        <v>437</v>
      </c>
      <c r="G373" s="245">
        <v>375</v>
      </c>
      <c r="H373" s="171">
        <v>72.86</v>
      </c>
      <c r="I373" s="171"/>
      <c r="J373" s="171">
        <v>72.86</v>
      </c>
      <c r="K373" s="172" t="s">
        <v>42</v>
      </c>
      <c r="L373" s="171">
        <v>233880.6</v>
      </c>
      <c r="M373" s="171"/>
      <c r="N373" s="173"/>
      <c r="O373" s="171">
        <v>233880.6</v>
      </c>
      <c r="P373" s="163">
        <v>1.052</v>
      </c>
      <c r="Q373" s="163">
        <v>1.0209999999999999</v>
      </c>
      <c r="R373" s="163">
        <v>1.0349999999999999</v>
      </c>
      <c r="S373" s="163">
        <v>1.0249999999999999</v>
      </c>
      <c r="T373" s="163">
        <v>1.02</v>
      </c>
      <c r="U373" s="163">
        <v>1.03</v>
      </c>
      <c r="V373" s="248">
        <f t="shared" si="16"/>
        <v>279986.62973027054</v>
      </c>
      <c r="W373" s="249">
        <v>1.2</v>
      </c>
      <c r="X373" s="250">
        <f t="shared" si="17"/>
        <v>335983.95567632461</v>
      </c>
      <c r="Y373" s="251">
        <f t="shared" si="18"/>
        <v>895.95721513686567</v>
      </c>
      <c r="Z373" s="213"/>
      <c r="BP373" s="166"/>
      <c r="BQ373" s="174" t="s">
        <v>1770</v>
      </c>
      <c r="BR373" s="312"/>
    </row>
    <row r="374" spans="1:70" s="122" customFormat="1" ht="67.5" x14ac:dyDescent="0.25">
      <c r="A374" s="242" t="s">
        <v>763</v>
      </c>
      <c r="B374" s="243" t="s">
        <v>1881</v>
      </c>
      <c r="C374" s="368" t="s">
        <v>1882</v>
      </c>
      <c r="D374" s="368"/>
      <c r="E374" s="368"/>
      <c r="F374" s="244" t="s">
        <v>437</v>
      </c>
      <c r="G374" s="245">
        <v>50</v>
      </c>
      <c r="H374" s="171">
        <v>473.25</v>
      </c>
      <c r="I374" s="171"/>
      <c r="J374" s="171">
        <v>473.25</v>
      </c>
      <c r="K374" s="172" t="s">
        <v>42</v>
      </c>
      <c r="L374" s="171">
        <v>202551</v>
      </c>
      <c r="M374" s="171"/>
      <c r="N374" s="173"/>
      <c r="O374" s="171">
        <v>202551</v>
      </c>
      <c r="P374" s="163">
        <v>1.052</v>
      </c>
      <c r="Q374" s="163">
        <v>1.0209999999999999</v>
      </c>
      <c r="R374" s="163">
        <v>1.0349999999999999</v>
      </c>
      <c r="S374" s="163">
        <v>1.0249999999999999</v>
      </c>
      <c r="T374" s="163">
        <v>1.02</v>
      </c>
      <c r="U374" s="163">
        <v>1.03</v>
      </c>
      <c r="V374" s="248">
        <f t="shared" si="16"/>
        <v>242480.87202827437</v>
      </c>
      <c r="W374" s="249">
        <v>1.2</v>
      </c>
      <c r="X374" s="250">
        <f t="shared" si="17"/>
        <v>290977.04643392924</v>
      </c>
      <c r="Y374" s="251">
        <f t="shared" si="18"/>
        <v>5819.5409286785844</v>
      </c>
      <c r="Z374" s="213"/>
      <c r="BP374" s="166"/>
      <c r="BQ374" s="174" t="s">
        <v>1882</v>
      </c>
      <c r="BR374" s="312"/>
    </row>
    <row r="375" spans="1:70" s="122" customFormat="1" ht="67.5" x14ac:dyDescent="0.25">
      <c r="A375" s="242" t="s">
        <v>771</v>
      </c>
      <c r="B375" s="243" t="s">
        <v>1776</v>
      </c>
      <c r="C375" s="368" t="s">
        <v>1883</v>
      </c>
      <c r="D375" s="368"/>
      <c r="E375" s="368"/>
      <c r="F375" s="244" t="s">
        <v>184</v>
      </c>
      <c r="G375" s="245">
        <v>16308</v>
      </c>
      <c r="H375" s="171">
        <v>4.17</v>
      </c>
      <c r="I375" s="171"/>
      <c r="J375" s="171">
        <v>4.17</v>
      </c>
      <c r="K375" s="172" t="s">
        <v>42</v>
      </c>
      <c r="L375" s="171">
        <v>582117.31999999995</v>
      </c>
      <c r="M375" s="171"/>
      <c r="N375" s="173"/>
      <c r="O375" s="171">
        <v>582117.31999999995</v>
      </c>
      <c r="P375" s="163">
        <v>1.052</v>
      </c>
      <c r="Q375" s="163">
        <v>1.0209999999999999</v>
      </c>
      <c r="R375" s="163">
        <v>1.0349999999999999</v>
      </c>
      <c r="S375" s="163">
        <v>1.0249999999999999</v>
      </c>
      <c r="T375" s="163">
        <v>1.02</v>
      </c>
      <c r="U375" s="163">
        <v>1.03</v>
      </c>
      <c r="V375" s="248">
        <f t="shared" si="16"/>
        <v>696872.96224833291</v>
      </c>
      <c r="W375" s="249">
        <v>1.2</v>
      </c>
      <c r="X375" s="250">
        <f t="shared" si="17"/>
        <v>836247.5546979995</v>
      </c>
      <c r="Y375" s="251">
        <f t="shared" si="18"/>
        <v>51.278363668015665</v>
      </c>
      <c r="Z375" s="213"/>
      <c r="BP375" s="166"/>
      <c r="BQ375" s="174" t="s">
        <v>1883</v>
      </c>
      <c r="BR375" s="312"/>
    </row>
    <row r="376" spans="1:70" s="122" customFormat="1" ht="67.5" x14ac:dyDescent="0.25">
      <c r="A376" s="242" t="s">
        <v>774</v>
      </c>
      <c r="B376" s="243" t="s">
        <v>1778</v>
      </c>
      <c r="C376" s="368" t="s">
        <v>1884</v>
      </c>
      <c r="D376" s="368"/>
      <c r="E376" s="368"/>
      <c r="F376" s="244" t="s">
        <v>184</v>
      </c>
      <c r="G376" s="245">
        <v>16308</v>
      </c>
      <c r="H376" s="171">
        <v>1.17</v>
      </c>
      <c r="I376" s="171"/>
      <c r="J376" s="171">
        <v>1.17</v>
      </c>
      <c r="K376" s="172" t="s">
        <v>42</v>
      </c>
      <c r="L376" s="171">
        <v>163327.88</v>
      </c>
      <c r="M376" s="171"/>
      <c r="N376" s="173"/>
      <c r="O376" s="171">
        <v>163327.88</v>
      </c>
      <c r="P376" s="163">
        <v>1.052</v>
      </c>
      <c r="Q376" s="163">
        <v>1.0209999999999999</v>
      </c>
      <c r="R376" s="163">
        <v>1.0349999999999999</v>
      </c>
      <c r="S376" s="163">
        <v>1.0249999999999999</v>
      </c>
      <c r="T376" s="163">
        <v>1.02</v>
      </c>
      <c r="U376" s="163">
        <v>1.03</v>
      </c>
      <c r="V376" s="248">
        <f t="shared" si="16"/>
        <v>195525.50601542011</v>
      </c>
      <c r="W376" s="249">
        <v>1.2</v>
      </c>
      <c r="X376" s="250">
        <f t="shared" si="17"/>
        <v>234630.60721850413</v>
      </c>
      <c r="Y376" s="251">
        <f t="shared" si="18"/>
        <v>14.387454452937462</v>
      </c>
      <c r="Z376" s="213"/>
      <c r="BP376" s="166"/>
      <c r="BQ376" s="174" t="s">
        <v>1884</v>
      </c>
      <c r="BR376" s="312"/>
    </row>
    <row r="377" spans="1:70" s="122" customFormat="1" ht="67.5" x14ac:dyDescent="0.25">
      <c r="A377" s="242" t="s">
        <v>779</v>
      </c>
      <c r="B377" s="243" t="s">
        <v>1778</v>
      </c>
      <c r="C377" s="368" t="s">
        <v>1885</v>
      </c>
      <c r="D377" s="368"/>
      <c r="E377" s="368"/>
      <c r="F377" s="244" t="s">
        <v>184</v>
      </c>
      <c r="G377" s="245">
        <v>16308</v>
      </c>
      <c r="H377" s="171">
        <v>0.34</v>
      </c>
      <c r="I377" s="171"/>
      <c r="J377" s="171">
        <v>0.34</v>
      </c>
      <c r="K377" s="172" t="s">
        <v>42</v>
      </c>
      <c r="L377" s="171">
        <v>47462.8</v>
      </c>
      <c r="M377" s="171"/>
      <c r="N377" s="173"/>
      <c r="O377" s="171">
        <v>47462.8</v>
      </c>
      <c r="P377" s="163">
        <v>1.052</v>
      </c>
      <c r="Q377" s="163">
        <v>1.0209999999999999</v>
      </c>
      <c r="R377" s="163">
        <v>1.0349999999999999</v>
      </c>
      <c r="S377" s="163">
        <v>1.0249999999999999</v>
      </c>
      <c r="T377" s="163">
        <v>1.02</v>
      </c>
      <c r="U377" s="163">
        <v>1.03</v>
      </c>
      <c r="V377" s="248">
        <f t="shared" si="16"/>
        <v>56819.374542231752</v>
      </c>
      <c r="W377" s="249">
        <v>1.2</v>
      </c>
      <c r="X377" s="250">
        <f t="shared" si="17"/>
        <v>68183.249450678093</v>
      </c>
      <c r="Y377" s="251">
        <f t="shared" si="18"/>
        <v>4.180969429156125</v>
      </c>
      <c r="Z377" s="213"/>
      <c r="BP377" s="166"/>
      <c r="BQ377" s="174" t="s">
        <v>1885</v>
      </c>
      <c r="BR377" s="312"/>
    </row>
    <row r="378" spans="1:70" s="122" customFormat="1" ht="67.5" x14ac:dyDescent="0.25">
      <c r="A378" s="242" t="s">
        <v>788</v>
      </c>
      <c r="B378" s="243" t="s">
        <v>1778</v>
      </c>
      <c r="C378" s="368" t="s">
        <v>1782</v>
      </c>
      <c r="D378" s="368"/>
      <c r="E378" s="368"/>
      <c r="F378" s="244" t="s">
        <v>184</v>
      </c>
      <c r="G378" s="245">
        <v>1080</v>
      </c>
      <c r="H378" s="171">
        <v>2.27</v>
      </c>
      <c r="I378" s="171"/>
      <c r="J378" s="171">
        <v>2.27</v>
      </c>
      <c r="K378" s="172" t="s">
        <v>42</v>
      </c>
      <c r="L378" s="171">
        <v>20985.7</v>
      </c>
      <c r="M378" s="171"/>
      <c r="N378" s="173"/>
      <c r="O378" s="171">
        <v>20985.7</v>
      </c>
      <c r="P378" s="163">
        <v>1.052</v>
      </c>
      <c r="Q378" s="163">
        <v>1.0209999999999999</v>
      </c>
      <c r="R378" s="163">
        <v>1.0349999999999999</v>
      </c>
      <c r="S378" s="163">
        <v>1.0249999999999999</v>
      </c>
      <c r="T378" s="163">
        <v>1.02</v>
      </c>
      <c r="U378" s="163">
        <v>1.03</v>
      </c>
      <c r="V378" s="248">
        <f t="shared" si="16"/>
        <v>25122.713964007875</v>
      </c>
      <c r="W378" s="249">
        <v>1.2</v>
      </c>
      <c r="X378" s="250">
        <f t="shared" si="17"/>
        <v>30147.256756809449</v>
      </c>
      <c r="Y378" s="251">
        <f t="shared" si="18"/>
        <v>27.914126626675415</v>
      </c>
      <c r="Z378" s="213"/>
      <c r="BP378" s="166"/>
      <c r="BQ378" s="174" t="s">
        <v>1782</v>
      </c>
      <c r="BR378" s="312"/>
    </row>
    <row r="379" spans="1:70" s="122" customFormat="1" ht="67.5" x14ac:dyDescent="0.25">
      <c r="A379" s="242" t="s">
        <v>792</v>
      </c>
      <c r="B379" s="243" t="s">
        <v>1780</v>
      </c>
      <c r="C379" s="368" t="s">
        <v>1783</v>
      </c>
      <c r="D379" s="368"/>
      <c r="E379" s="368"/>
      <c r="F379" s="244" t="s">
        <v>184</v>
      </c>
      <c r="G379" s="245">
        <v>1080</v>
      </c>
      <c r="H379" s="171">
        <v>6.11</v>
      </c>
      <c r="I379" s="171"/>
      <c r="J379" s="171">
        <v>6.11</v>
      </c>
      <c r="K379" s="172" t="s">
        <v>42</v>
      </c>
      <c r="L379" s="171">
        <v>56485.73</v>
      </c>
      <c r="M379" s="171"/>
      <c r="N379" s="173"/>
      <c r="O379" s="171">
        <v>56485.73</v>
      </c>
      <c r="P379" s="163">
        <v>1.052</v>
      </c>
      <c r="Q379" s="163">
        <v>1.0209999999999999</v>
      </c>
      <c r="R379" s="163">
        <v>1.0349999999999999</v>
      </c>
      <c r="S379" s="163">
        <v>1.0249999999999999</v>
      </c>
      <c r="T379" s="163">
        <v>1.02</v>
      </c>
      <c r="U379" s="163">
        <v>1.03</v>
      </c>
      <c r="V379" s="248">
        <f t="shared" si="16"/>
        <v>67621.038985508145</v>
      </c>
      <c r="W379" s="249">
        <v>1.2</v>
      </c>
      <c r="X379" s="250">
        <f t="shared" si="17"/>
        <v>81145.246782609771</v>
      </c>
      <c r="Y379" s="251">
        <f t="shared" si="18"/>
        <v>75.134487761675715</v>
      </c>
      <c r="Z379" s="213"/>
      <c r="BP379" s="166"/>
      <c r="BQ379" s="174" t="s">
        <v>1783</v>
      </c>
      <c r="BR379" s="312"/>
    </row>
    <row r="380" spans="1:70" s="122" customFormat="1" ht="67.5" x14ac:dyDescent="0.25">
      <c r="A380" s="242" t="s">
        <v>794</v>
      </c>
      <c r="B380" s="243" t="s">
        <v>1788</v>
      </c>
      <c r="C380" s="368" t="s">
        <v>1789</v>
      </c>
      <c r="D380" s="368"/>
      <c r="E380" s="368"/>
      <c r="F380" s="244" t="s">
        <v>184</v>
      </c>
      <c r="G380" s="245">
        <v>4816</v>
      </c>
      <c r="H380" s="171">
        <v>4.03</v>
      </c>
      <c r="I380" s="171"/>
      <c r="J380" s="171">
        <v>4.03</v>
      </c>
      <c r="K380" s="172" t="s">
        <v>42</v>
      </c>
      <c r="L380" s="171">
        <v>166136.59</v>
      </c>
      <c r="M380" s="171"/>
      <c r="N380" s="173"/>
      <c r="O380" s="171">
        <v>166136.59</v>
      </c>
      <c r="P380" s="163">
        <v>1.052</v>
      </c>
      <c r="Q380" s="163">
        <v>1.0209999999999999</v>
      </c>
      <c r="R380" s="163">
        <v>1.0349999999999999</v>
      </c>
      <c r="S380" s="163">
        <v>1.0249999999999999</v>
      </c>
      <c r="T380" s="163">
        <v>1.02</v>
      </c>
      <c r="U380" s="163">
        <v>1.03</v>
      </c>
      <c r="V380" s="248">
        <f t="shared" si="16"/>
        <v>198887.91079285659</v>
      </c>
      <c r="W380" s="249">
        <v>1.2</v>
      </c>
      <c r="X380" s="250">
        <f t="shared" si="17"/>
        <v>238665.49295142791</v>
      </c>
      <c r="Y380" s="251">
        <f t="shared" si="18"/>
        <v>49.556788403535698</v>
      </c>
      <c r="Z380" s="213"/>
      <c r="BP380" s="166"/>
      <c r="BQ380" s="174" t="s">
        <v>1789</v>
      </c>
      <c r="BR380" s="312"/>
    </row>
    <row r="381" spans="1:70" s="122" customFormat="1" ht="67.5" x14ac:dyDescent="0.25">
      <c r="A381" s="242" t="s">
        <v>796</v>
      </c>
      <c r="B381" s="243" t="s">
        <v>1778</v>
      </c>
      <c r="C381" s="368" t="s">
        <v>1790</v>
      </c>
      <c r="D381" s="368"/>
      <c r="E381" s="368"/>
      <c r="F381" s="244" t="s">
        <v>184</v>
      </c>
      <c r="G381" s="245">
        <v>4816</v>
      </c>
      <c r="H381" s="171">
        <v>2.73</v>
      </c>
      <c r="I381" s="171"/>
      <c r="J381" s="171">
        <v>2.73</v>
      </c>
      <c r="K381" s="172" t="s">
        <v>42</v>
      </c>
      <c r="L381" s="171">
        <v>112544.14</v>
      </c>
      <c r="M381" s="171"/>
      <c r="N381" s="173"/>
      <c r="O381" s="171">
        <v>112544.14</v>
      </c>
      <c r="P381" s="163">
        <v>1.052</v>
      </c>
      <c r="Q381" s="163">
        <v>1.0209999999999999</v>
      </c>
      <c r="R381" s="163">
        <v>1.0349999999999999</v>
      </c>
      <c r="S381" s="163">
        <v>1.0249999999999999</v>
      </c>
      <c r="T381" s="163">
        <v>1.02</v>
      </c>
      <c r="U381" s="163">
        <v>1.03</v>
      </c>
      <c r="V381" s="248">
        <f t="shared" si="16"/>
        <v>134730.51828365301</v>
      </c>
      <c r="W381" s="249">
        <v>1.2</v>
      </c>
      <c r="X381" s="250">
        <f t="shared" si="17"/>
        <v>161676.6219403836</v>
      </c>
      <c r="Y381" s="251">
        <f t="shared" si="18"/>
        <v>33.57072714708962</v>
      </c>
      <c r="Z381" s="213"/>
      <c r="BP381" s="166"/>
      <c r="BQ381" s="174" t="s">
        <v>1790</v>
      </c>
      <c r="BR381" s="312"/>
    </row>
    <row r="382" spans="1:70" s="122" customFormat="1" ht="67.5" x14ac:dyDescent="0.25">
      <c r="A382" s="242" t="s">
        <v>798</v>
      </c>
      <c r="B382" s="243" t="s">
        <v>1816</v>
      </c>
      <c r="C382" s="368" t="s">
        <v>1886</v>
      </c>
      <c r="D382" s="368"/>
      <c r="E382" s="368"/>
      <c r="F382" s="244" t="s">
        <v>184</v>
      </c>
      <c r="G382" s="245">
        <v>80</v>
      </c>
      <c r="H382" s="171">
        <v>318.12</v>
      </c>
      <c r="I382" s="171"/>
      <c r="J382" s="171">
        <v>318.12</v>
      </c>
      <c r="K382" s="172" t="s">
        <v>42</v>
      </c>
      <c r="L382" s="171">
        <v>217848.58</v>
      </c>
      <c r="M382" s="171"/>
      <c r="N382" s="173"/>
      <c r="O382" s="171">
        <v>217848.58</v>
      </c>
      <c r="P382" s="163">
        <v>1.052</v>
      </c>
      <c r="Q382" s="163">
        <v>1.0209999999999999</v>
      </c>
      <c r="R382" s="163">
        <v>1.0349999999999999</v>
      </c>
      <c r="S382" s="163">
        <v>1.0249999999999999</v>
      </c>
      <c r="T382" s="163">
        <v>1.02</v>
      </c>
      <c r="U382" s="163">
        <v>1.03</v>
      </c>
      <c r="V382" s="248">
        <f t="shared" si="16"/>
        <v>260794.13899966577</v>
      </c>
      <c r="W382" s="249">
        <v>1.2</v>
      </c>
      <c r="X382" s="250">
        <f t="shared" si="17"/>
        <v>312952.96679959889</v>
      </c>
      <c r="Y382" s="251">
        <f t="shared" si="18"/>
        <v>3911.9120849949859</v>
      </c>
      <c r="Z382" s="213"/>
      <c r="BP382" s="166"/>
      <c r="BQ382" s="174" t="s">
        <v>1886</v>
      </c>
      <c r="BR382" s="312"/>
    </row>
    <row r="383" spans="1:70" s="122" customFormat="1" ht="67.5" x14ac:dyDescent="0.25">
      <c r="A383" s="242" t="s">
        <v>800</v>
      </c>
      <c r="B383" s="243" t="s">
        <v>1778</v>
      </c>
      <c r="C383" s="368" t="s">
        <v>1822</v>
      </c>
      <c r="D383" s="368"/>
      <c r="E383" s="368"/>
      <c r="F383" s="244" t="s">
        <v>184</v>
      </c>
      <c r="G383" s="245">
        <v>80</v>
      </c>
      <c r="H383" s="171">
        <v>85.17</v>
      </c>
      <c r="I383" s="171"/>
      <c r="J383" s="171">
        <v>85.17</v>
      </c>
      <c r="K383" s="172" t="s">
        <v>42</v>
      </c>
      <c r="L383" s="171">
        <v>58324.42</v>
      </c>
      <c r="M383" s="171"/>
      <c r="N383" s="173"/>
      <c r="O383" s="171">
        <v>58324.42</v>
      </c>
      <c r="P383" s="163">
        <v>1.052</v>
      </c>
      <c r="Q383" s="163">
        <v>1.0209999999999999</v>
      </c>
      <c r="R383" s="163">
        <v>1.0349999999999999</v>
      </c>
      <c r="S383" s="163">
        <v>1.0249999999999999</v>
      </c>
      <c r="T383" s="163">
        <v>1.02</v>
      </c>
      <c r="U383" s="163">
        <v>1.03</v>
      </c>
      <c r="V383" s="248">
        <f t="shared" si="16"/>
        <v>69822.198962944283</v>
      </c>
      <c r="W383" s="249">
        <v>1.2</v>
      </c>
      <c r="X383" s="250">
        <f t="shared" si="17"/>
        <v>83786.638755533131</v>
      </c>
      <c r="Y383" s="251">
        <f t="shared" si="18"/>
        <v>1047.3329844441641</v>
      </c>
      <c r="Z383" s="213"/>
      <c r="BP383" s="166"/>
      <c r="BQ383" s="174" t="s">
        <v>1822</v>
      </c>
      <c r="BR383" s="312"/>
    </row>
    <row r="384" spans="1:70" s="122" customFormat="1" ht="67.5" hidden="1" x14ac:dyDescent="0.25">
      <c r="A384" s="167" t="s">
        <v>802</v>
      </c>
      <c r="B384" s="168" t="s">
        <v>534</v>
      </c>
      <c r="C384" s="370" t="s">
        <v>535</v>
      </c>
      <c r="D384" s="370"/>
      <c r="E384" s="370"/>
      <c r="F384" s="169" t="s">
        <v>174</v>
      </c>
      <c r="G384" s="203">
        <v>0.93</v>
      </c>
      <c r="H384" s="171" t="s">
        <v>536</v>
      </c>
      <c r="I384" s="171" t="s">
        <v>58</v>
      </c>
      <c r="J384" s="171">
        <v>2.4700000000000002</v>
      </c>
      <c r="K384" s="172" t="s">
        <v>42</v>
      </c>
      <c r="L384" s="171">
        <v>913.82</v>
      </c>
      <c r="M384" s="171">
        <v>861.43</v>
      </c>
      <c r="N384" s="173" t="s">
        <v>1887</v>
      </c>
      <c r="O384" s="171">
        <v>19.66</v>
      </c>
      <c r="P384" s="163">
        <v>1.052</v>
      </c>
      <c r="Q384" s="163">
        <v>1.0209999999999999</v>
      </c>
      <c r="R384" s="163">
        <v>1.0349999999999999</v>
      </c>
      <c r="S384" s="163">
        <v>1.0249999999999999</v>
      </c>
      <c r="T384" s="163">
        <v>1.02</v>
      </c>
      <c r="U384" s="163">
        <v>1.03</v>
      </c>
      <c r="V384" s="123">
        <f t="shared" si="16"/>
        <v>23.535672221197991</v>
      </c>
      <c r="W384" s="124">
        <v>1.2</v>
      </c>
      <c r="X384" s="125">
        <f t="shared" si="17"/>
        <v>28.242806665437588</v>
      </c>
      <c r="Y384" s="126">
        <f t="shared" si="18"/>
        <v>30.368609317674824</v>
      </c>
      <c r="Z384" s="213"/>
      <c r="BP384" s="166"/>
      <c r="BQ384" s="174" t="s">
        <v>535</v>
      </c>
      <c r="BR384" s="312"/>
    </row>
    <row r="385" spans="1:70" s="122" customFormat="1" ht="18.75" hidden="1" x14ac:dyDescent="0.25">
      <c r="A385" s="175"/>
      <c r="B385" s="176"/>
      <c r="C385" s="177" t="s">
        <v>1888</v>
      </c>
      <c r="D385" s="178"/>
      <c r="E385" s="178"/>
      <c r="F385" s="179"/>
      <c r="G385" s="178"/>
      <c r="H385" s="178"/>
      <c r="I385" s="178"/>
      <c r="J385" s="178"/>
      <c r="K385" s="178"/>
      <c r="L385" s="178"/>
      <c r="M385" s="178"/>
      <c r="N385" s="178"/>
      <c r="O385" s="180"/>
      <c r="P385" s="163"/>
      <c r="Q385" s="163"/>
      <c r="R385" s="163"/>
      <c r="S385" s="163"/>
      <c r="T385" s="163"/>
      <c r="U385" s="163"/>
      <c r="V385" s="123"/>
      <c r="W385" s="124"/>
      <c r="X385" s="125"/>
      <c r="Y385" s="126"/>
      <c r="Z385" s="213"/>
      <c r="BP385" s="166"/>
      <c r="BQ385" s="174"/>
      <c r="BR385" s="312"/>
    </row>
    <row r="386" spans="1:70" s="122" customFormat="1" ht="18.75" hidden="1" x14ac:dyDescent="0.25">
      <c r="A386" s="181"/>
      <c r="B386" s="182"/>
      <c r="C386" s="182"/>
      <c r="D386" s="182"/>
      <c r="E386" s="183" t="s">
        <v>1889</v>
      </c>
      <c r="F386" s="184"/>
      <c r="G386" s="185"/>
      <c r="H386" s="186"/>
      <c r="I386" s="140"/>
      <c r="J386" s="140"/>
      <c r="K386" s="140"/>
      <c r="L386" s="187">
        <v>841.43</v>
      </c>
      <c r="M386" s="188"/>
      <c r="N386" s="188"/>
      <c r="O386" s="189"/>
      <c r="P386" s="163"/>
      <c r="Q386" s="163"/>
      <c r="R386" s="163"/>
      <c r="S386" s="163"/>
      <c r="T386" s="163"/>
      <c r="U386" s="163"/>
      <c r="V386" s="123"/>
      <c r="W386" s="124"/>
      <c r="X386" s="125"/>
      <c r="Y386" s="126"/>
      <c r="Z386" s="213"/>
      <c r="BP386" s="166"/>
      <c r="BQ386" s="174"/>
      <c r="BR386" s="312"/>
    </row>
    <row r="387" spans="1:70" s="122" customFormat="1" ht="18.75" hidden="1" x14ac:dyDescent="0.25">
      <c r="A387" s="181"/>
      <c r="B387" s="182"/>
      <c r="C387" s="182"/>
      <c r="D387" s="182"/>
      <c r="E387" s="183" t="s">
        <v>1890</v>
      </c>
      <c r="F387" s="184"/>
      <c r="G387" s="185"/>
      <c r="H387" s="186"/>
      <c r="I387" s="140"/>
      <c r="J387" s="140"/>
      <c r="K387" s="140"/>
      <c r="L387" s="187">
        <v>442.4</v>
      </c>
      <c r="M387" s="188"/>
      <c r="N387" s="188"/>
      <c r="O387" s="189"/>
      <c r="P387" s="163"/>
      <c r="Q387" s="163"/>
      <c r="R387" s="163"/>
      <c r="S387" s="163"/>
      <c r="T387" s="163"/>
      <c r="U387" s="163"/>
      <c r="V387" s="123"/>
      <c r="W387" s="124"/>
      <c r="X387" s="125"/>
      <c r="Y387" s="126"/>
      <c r="Z387" s="213"/>
      <c r="BP387" s="166"/>
      <c r="BQ387" s="174"/>
      <c r="BR387" s="312"/>
    </row>
    <row r="388" spans="1:70" s="122" customFormat="1" ht="18.75" hidden="1" x14ac:dyDescent="0.25">
      <c r="A388" s="181"/>
      <c r="B388" s="182"/>
      <c r="C388" s="182"/>
      <c r="D388" s="182"/>
      <c r="E388" s="183" t="s">
        <v>47</v>
      </c>
      <c r="F388" s="184"/>
      <c r="G388" s="185"/>
      <c r="H388" s="186"/>
      <c r="I388" s="140"/>
      <c r="J388" s="140"/>
      <c r="K388" s="140"/>
      <c r="L388" s="187">
        <v>2197.65</v>
      </c>
      <c r="M388" s="188"/>
      <c r="N388" s="188"/>
      <c r="O388" s="189"/>
      <c r="P388" s="163"/>
      <c r="Q388" s="163"/>
      <c r="R388" s="163"/>
      <c r="S388" s="163"/>
      <c r="T388" s="163"/>
      <c r="U388" s="163"/>
      <c r="V388" s="123"/>
      <c r="W388" s="124"/>
      <c r="X388" s="125"/>
      <c r="Y388" s="126"/>
      <c r="Z388" s="213"/>
      <c r="BP388" s="166"/>
      <c r="BQ388" s="174"/>
      <c r="BR388" s="312"/>
    </row>
    <row r="389" spans="1:70" s="122" customFormat="1" ht="67.5" x14ac:dyDescent="0.25">
      <c r="A389" s="242" t="s">
        <v>807</v>
      </c>
      <c r="B389" s="243" t="s">
        <v>1715</v>
      </c>
      <c r="C389" s="368" t="s">
        <v>1891</v>
      </c>
      <c r="D389" s="368"/>
      <c r="E389" s="368"/>
      <c r="F389" s="244" t="s">
        <v>437</v>
      </c>
      <c r="G389" s="245">
        <v>93</v>
      </c>
      <c r="H389" s="171">
        <v>3226.6</v>
      </c>
      <c r="I389" s="171"/>
      <c r="J389" s="171">
        <v>3226.6</v>
      </c>
      <c r="K389" s="172" t="s">
        <v>42</v>
      </c>
      <c r="L389" s="171">
        <v>2568631.73</v>
      </c>
      <c r="M389" s="171"/>
      <c r="N389" s="173"/>
      <c r="O389" s="171">
        <v>2568631.73</v>
      </c>
      <c r="P389" s="163">
        <v>1.052</v>
      </c>
      <c r="Q389" s="163">
        <v>1.0209999999999999</v>
      </c>
      <c r="R389" s="163">
        <v>1.0349999999999999</v>
      </c>
      <c r="S389" s="163">
        <v>1.0249999999999999</v>
      </c>
      <c r="T389" s="163">
        <v>1.02</v>
      </c>
      <c r="U389" s="163">
        <v>1.03</v>
      </c>
      <c r="V389" s="248">
        <f t="shared" si="16"/>
        <v>3074998.7006230289</v>
      </c>
      <c r="W389" s="249">
        <v>1.2</v>
      </c>
      <c r="X389" s="250">
        <f t="shared" si="17"/>
        <v>3689998.4407476345</v>
      </c>
      <c r="Y389" s="251">
        <f t="shared" si="18"/>
        <v>39677.402588684243</v>
      </c>
      <c r="Z389" s="213"/>
      <c r="BP389" s="166"/>
      <c r="BQ389" s="174" t="s">
        <v>1891</v>
      </c>
      <c r="BR389" s="312"/>
    </row>
    <row r="390" spans="1:70" s="122" customFormat="1" ht="67.5" x14ac:dyDescent="0.25">
      <c r="A390" s="242" t="s">
        <v>809</v>
      </c>
      <c r="B390" s="243" t="s">
        <v>1734</v>
      </c>
      <c r="C390" s="368" t="s">
        <v>1798</v>
      </c>
      <c r="D390" s="368"/>
      <c r="E390" s="368"/>
      <c r="F390" s="244" t="s">
        <v>184</v>
      </c>
      <c r="G390" s="245">
        <v>93</v>
      </c>
      <c r="H390" s="171">
        <v>534</v>
      </c>
      <c r="I390" s="171"/>
      <c r="J390" s="171">
        <v>534</v>
      </c>
      <c r="K390" s="172" t="s">
        <v>42</v>
      </c>
      <c r="L390" s="171">
        <v>425106.72</v>
      </c>
      <c r="M390" s="171"/>
      <c r="N390" s="173"/>
      <c r="O390" s="171">
        <v>425106.72</v>
      </c>
      <c r="P390" s="163">
        <v>1.052</v>
      </c>
      <c r="Q390" s="163">
        <v>1.0209999999999999</v>
      </c>
      <c r="R390" s="163">
        <v>1.0349999999999999</v>
      </c>
      <c r="S390" s="163">
        <v>1.0249999999999999</v>
      </c>
      <c r="T390" s="163">
        <v>1.02</v>
      </c>
      <c r="U390" s="163">
        <v>1.03</v>
      </c>
      <c r="V390" s="248">
        <f t="shared" si="16"/>
        <v>508910.09262200363</v>
      </c>
      <c r="W390" s="249">
        <v>1.2</v>
      </c>
      <c r="X390" s="250">
        <f t="shared" si="17"/>
        <v>610692.11114640429</v>
      </c>
      <c r="Y390" s="251">
        <f t="shared" si="18"/>
        <v>6566.5818402839168</v>
      </c>
      <c r="Z390" s="213"/>
      <c r="BP390" s="166"/>
      <c r="BQ390" s="174" t="s">
        <v>1798</v>
      </c>
      <c r="BR390" s="312"/>
    </row>
    <row r="391" spans="1:70" s="122" customFormat="1" ht="67.5" x14ac:dyDescent="0.25">
      <c r="A391" s="242" t="s">
        <v>811</v>
      </c>
      <c r="B391" s="243" t="s">
        <v>1769</v>
      </c>
      <c r="C391" s="368" t="s">
        <v>1799</v>
      </c>
      <c r="D391" s="368"/>
      <c r="E391" s="368"/>
      <c r="F391" s="244" t="s">
        <v>437</v>
      </c>
      <c r="G391" s="245">
        <v>372</v>
      </c>
      <c r="H391" s="171">
        <v>163.74</v>
      </c>
      <c r="I391" s="171"/>
      <c r="J391" s="171">
        <v>163.74</v>
      </c>
      <c r="K391" s="172" t="s">
        <v>42</v>
      </c>
      <c r="L391" s="171">
        <v>521400.56</v>
      </c>
      <c r="M391" s="171"/>
      <c r="N391" s="173"/>
      <c r="O391" s="171">
        <v>521400.56</v>
      </c>
      <c r="P391" s="163">
        <v>1.052</v>
      </c>
      <c r="Q391" s="163">
        <v>1.0209999999999999</v>
      </c>
      <c r="R391" s="163">
        <v>1.0349999999999999</v>
      </c>
      <c r="S391" s="163">
        <v>1.0249999999999999</v>
      </c>
      <c r="T391" s="163">
        <v>1.02</v>
      </c>
      <c r="U391" s="163">
        <v>1.03</v>
      </c>
      <c r="V391" s="248">
        <f t="shared" si="16"/>
        <v>624186.8095681119</v>
      </c>
      <c r="W391" s="249">
        <v>1.2</v>
      </c>
      <c r="X391" s="250">
        <f t="shared" si="17"/>
        <v>749024.17148173426</v>
      </c>
      <c r="Y391" s="251">
        <f t="shared" si="18"/>
        <v>2013.50583731649</v>
      </c>
      <c r="Z391" s="213"/>
      <c r="BP391" s="166"/>
      <c r="BQ391" s="174" t="s">
        <v>1799</v>
      </c>
      <c r="BR391" s="312"/>
    </row>
    <row r="392" spans="1:70" s="122" customFormat="1" ht="67.5" x14ac:dyDescent="0.25">
      <c r="A392" s="242" t="s">
        <v>820</v>
      </c>
      <c r="B392" s="243" t="s">
        <v>1769</v>
      </c>
      <c r="C392" s="368" t="s">
        <v>1800</v>
      </c>
      <c r="D392" s="368"/>
      <c r="E392" s="368"/>
      <c r="F392" s="244" t="s">
        <v>437</v>
      </c>
      <c r="G392" s="245">
        <v>372</v>
      </c>
      <c r="H392" s="171">
        <v>114.93</v>
      </c>
      <c r="I392" s="171"/>
      <c r="J392" s="171">
        <v>114.93</v>
      </c>
      <c r="K392" s="172" t="s">
        <v>42</v>
      </c>
      <c r="L392" s="171">
        <v>365973.9</v>
      </c>
      <c r="M392" s="171"/>
      <c r="N392" s="173"/>
      <c r="O392" s="171">
        <v>365973.9</v>
      </c>
      <c r="P392" s="163">
        <v>1.052</v>
      </c>
      <c r="Q392" s="163">
        <v>1.0209999999999999</v>
      </c>
      <c r="R392" s="163">
        <v>1.0349999999999999</v>
      </c>
      <c r="S392" s="163">
        <v>1.0249999999999999</v>
      </c>
      <c r="T392" s="163">
        <v>1.02</v>
      </c>
      <c r="U392" s="163">
        <v>1.03</v>
      </c>
      <c r="V392" s="248">
        <f t="shared" si="16"/>
        <v>438120.12980231398</v>
      </c>
      <c r="W392" s="249">
        <v>1.2</v>
      </c>
      <c r="X392" s="250">
        <f t="shared" si="17"/>
        <v>525744.15576277673</v>
      </c>
      <c r="Y392" s="251">
        <f t="shared" si="18"/>
        <v>1413.290741297787</v>
      </c>
      <c r="Z392" s="213"/>
      <c r="BP392" s="166"/>
      <c r="BQ392" s="174" t="s">
        <v>1800</v>
      </c>
      <c r="BR392" s="312"/>
    </row>
    <row r="393" spans="1:70" s="122" customFormat="1" ht="67.5" x14ac:dyDescent="0.25">
      <c r="A393" s="242" t="s">
        <v>1892</v>
      </c>
      <c r="B393" s="243" t="s">
        <v>1801</v>
      </c>
      <c r="C393" s="368" t="s">
        <v>1802</v>
      </c>
      <c r="D393" s="368"/>
      <c r="E393" s="368"/>
      <c r="F393" s="244" t="s">
        <v>184</v>
      </c>
      <c r="G393" s="245">
        <v>930</v>
      </c>
      <c r="H393" s="171">
        <v>21.47</v>
      </c>
      <c r="I393" s="171"/>
      <c r="J393" s="171">
        <v>21.47</v>
      </c>
      <c r="K393" s="172" t="s">
        <v>42</v>
      </c>
      <c r="L393" s="171">
        <v>170918.38</v>
      </c>
      <c r="M393" s="171"/>
      <c r="N393" s="173"/>
      <c r="O393" s="171">
        <v>170918.38</v>
      </c>
      <c r="P393" s="163">
        <v>1.052</v>
      </c>
      <c r="Q393" s="163">
        <v>1.0209999999999999</v>
      </c>
      <c r="R393" s="163">
        <v>1.0349999999999999</v>
      </c>
      <c r="S393" s="163">
        <v>1.0249999999999999</v>
      </c>
      <c r="T393" s="163">
        <v>1.02</v>
      </c>
      <c r="U393" s="163">
        <v>1.03</v>
      </c>
      <c r="V393" s="248">
        <f t="shared" si="16"/>
        <v>204612.35850753624</v>
      </c>
      <c r="W393" s="249">
        <v>1.2</v>
      </c>
      <c r="X393" s="250">
        <f t="shared" si="17"/>
        <v>245534.83020904346</v>
      </c>
      <c r="Y393" s="251">
        <f t="shared" si="18"/>
        <v>264.01594646133708</v>
      </c>
      <c r="Z393" s="213"/>
      <c r="BP393" s="166"/>
      <c r="BQ393" s="174" t="s">
        <v>1802</v>
      </c>
      <c r="BR393" s="312"/>
    </row>
    <row r="394" spans="1:70" s="122" customFormat="1" ht="67.5" x14ac:dyDescent="0.25">
      <c r="A394" s="242" t="s">
        <v>825</v>
      </c>
      <c r="B394" s="243" t="s">
        <v>1816</v>
      </c>
      <c r="C394" s="368" t="s">
        <v>1893</v>
      </c>
      <c r="D394" s="368"/>
      <c r="E394" s="368"/>
      <c r="F394" s="244" t="s">
        <v>184</v>
      </c>
      <c r="G394" s="245">
        <v>300</v>
      </c>
      <c r="H394" s="171">
        <v>723.02</v>
      </c>
      <c r="I394" s="171"/>
      <c r="J394" s="171">
        <v>723.02</v>
      </c>
      <c r="K394" s="172" t="s">
        <v>42</v>
      </c>
      <c r="L394" s="171">
        <v>1856715.36</v>
      </c>
      <c r="M394" s="171"/>
      <c r="N394" s="173"/>
      <c r="O394" s="171">
        <v>1856715.36</v>
      </c>
      <c r="P394" s="163">
        <v>1.052</v>
      </c>
      <c r="Q394" s="163">
        <v>1.0209999999999999</v>
      </c>
      <c r="R394" s="163">
        <v>1.0349999999999999</v>
      </c>
      <c r="S394" s="163">
        <v>1.0249999999999999</v>
      </c>
      <c r="T394" s="163">
        <v>1.02</v>
      </c>
      <c r="U394" s="163">
        <v>1.03</v>
      </c>
      <c r="V394" s="248">
        <f t="shared" si="16"/>
        <v>2222738.7650571535</v>
      </c>
      <c r="W394" s="249">
        <v>1.2</v>
      </c>
      <c r="X394" s="250">
        <f t="shared" si="17"/>
        <v>2667286.5180685841</v>
      </c>
      <c r="Y394" s="251">
        <f t="shared" si="18"/>
        <v>8890.9550602286145</v>
      </c>
      <c r="Z394" s="213"/>
      <c r="BP394" s="166"/>
      <c r="BQ394" s="174" t="s">
        <v>1893</v>
      </c>
      <c r="BR394" s="312"/>
    </row>
    <row r="395" spans="1:70" s="122" customFormat="1" ht="67.5" x14ac:dyDescent="0.25">
      <c r="A395" s="242" t="s">
        <v>827</v>
      </c>
      <c r="B395" s="243" t="s">
        <v>1818</v>
      </c>
      <c r="C395" s="368" t="s">
        <v>1819</v>
      </c>
      <c r="D395" s="368"/>
      <c r="E395" s="368"/>
      <c r="F395" s="244" t="s">
        <v>437</v>
      </c>
      <c r="G395" s="245">
        <v>600</v>
      </c>
      <c r="H395" s="171">
        <v>198.9</v>
      </c>
      <c r="I395" s="171"/>
      <c r="J395" s="171">
        <v>198.9</v>
      </c>
      <c r="K395" s="172" t="s">
        <v>42</v>
      </c>
      <c r="L395" s="171">
        <v>1021550.4</v>
      </c>
      <c r="M395" s="171"/>
      <c r="N395" s="173"/>
      <c r="O395" s="171">
        <v>1021550.4</v>
      </c>
      <c r="P395" s="163">
        <v>1.052</v>
      </c>
      <c r="Q395" s="163">
        <v>1.0209999999999999</v>
      </c>
      <c r="R395" s="163">
        <v>1.0349999999999999</v>
      </c>
      <c r="S395" s="163">
        <v>1.0249999999999999</v>
      </c>
      <c r="T395" s="163">
        <v>1.02</v>
      </c>
      <c r="U395" s="163">
        <v>1.03</v>
      </c>
      <c r="V395" s="248">
        <f t="shared" si="16"/>
        <v>1222933.6404798422</v>
      </c>
      <c r="W395" s="249">
        <v>1.2</v>
      </c>
      <c r="X395" s="250">
        <f t="shared" si="17"/>
        <v>1467520.3685758107</v>
      </c>
      <c r="Y395" s="251">
        <f t="shared" si="18"/>
        <v>2445.8672809596846</v>
      </c>
      <c r="Z395" s="213"/>
      <c r="BP395" s="166"/>
      <c r="BQ395" s="174" t="s">
        <v>1819</v>
      </c>
      <c r="BR395" s="312"/>
    </row>
    <row r="396" spans="1:70" s="122" customFormat="1" ht="67.5" x14ac:dyDescent="0.25">
      <c r="A396" s="242" t="s">
        <v>832</v>
      </c>
      <c r="B396" s="243" t="s">
        <v>1816</v>
      </c>
      <c r="C396" s="368" t="s">
        <v>1886</v>
      </c>
      <c r="D396" s="368"/>
      <c r="E396" s="368"/>
      <c r="F396" s="244" t="s">
        <v>184</v>
      </c>
      <c r="G396" s="245">
        <v>1200</v>
      </c>
      <c r="H396" s="171">
        <v>318.12</v>
      </c>
      <c r="I396" s="171"/>
      <c r="J396" s="171">
        <v>318.12</v>
      </c>
      <c r="K396" s="172" t="s">
        <v>42</v>
      </c>
      <c r="L396" s="171">
        <v>3267728.64</v>
      </c>
      <c r="M396" s="171"/>
      <c r="N396" s="173"/>
      <c r="O396" s="171">
        <v>3267728.64</v>
      </c>
      <c r="P396" s="163">
        <v>1.052</v>
      </c>
      <c r="Q396" s="163">
        <v>1.0209999999999999</v>
      </c>
      <c r="R396" s="163">
        <v>1.0349999999999999</v>
      </c>
      <c r="S396" s="163">
        <v>1.0249999999999999</v>
      </c>
      <c r="T396" s="163">
        <v>1.02</v>
      </c>
      <c r="U396" s="163">
        <v>1.03</v>
      </c>
      <c r="V396" s="248">
        <f t="shared" si="16"/>
        <v>3911912.0131668923</v>
      </c>
      <c r="W396" s="249">
        <v>1.2</v>
      </c>
      <c r="X396" s="250">
        <f t="shared" si="17"/>
        <v>4694294.4158002706</v>
      </c>
      <c r="Y396" s="251">
        <f t="shared" si="18"/>
        <v>3911.9120131668924</v>
      </c>
      <c r="Z396" s="213"/>
      <c r="BP396" s="166"/>
      <c r="BQ396" s="174" t="s">
        <v>1886</v>
      </c>
      <c r="BR396" s="312"/>
    </row>
    <row r="397" spans="1:70" s="122" customFormat="1" ht="67.5" x14ac:dyDescent="0.25">
      <c r="A397" s="242" t="s">
        <v>835</v>
      </c>
      <c r="B397" s="243" t="s">
        <v>1778</v>
      </c>
      <c r="C397" s="368" t="s">
        <v>1822</v>
      </c>
      <c r="D397" s="368"/>
      <c r="E397" s="368"/>
      <c r="F397" s="244" t="s">
        <v>184</v>
      </c>
      <c r="G397" s="245">
        <v>600</v>
      </c>
      <c r="H397" s="171">
        <v>85.17</v>
      </c>
      <c r="I397" s="171"/>
      <c r="J397" s="171">
        <v>85.17</v>
      </c>
      <c r="K397" s="172" t="s">
        <v>42</v>
      </c>
      <c r="L397" s="171">
        <v>437433.12</v>
      </c>
      <c r="M397" s="171"/>
      <c r="N397" s="173"/>
      <c r="O397" s="171">
        <v>437433.12</v>
      </c>
      <c r="P397" s="163">
        <v>1.052</v>
      </c>
      <c r="Q397" s="163">
        <v>1.0209999999999999</v>
      </c>
      <c r="R397" s="163">
        <v>1.0349999999999999</v>
      </c>
      <c r="S397" s="163">
        <v>1.0249999999999999</v>
      </c>
      <c r="T397" s="163">
        <v>1.02</v>
      </c>
      <c r="U397" s="163">
        <v>1.03</v>
      </c>
      <c r="V397" s="248">
        <f t="shared" si="16"/>
        <v>523666.45630803506</v>
      </c>
      <c r="W397" s="249">
        <v>1.2</v>
      </c>
      <c r="X397" s="250">
        <f t="shared" si="17"/>
        <v>628399.74756964203</v>
      </c>
      <c r="Y397" s="251">
        <f t="shared" si="18"/>
        <v>1047.33291261607</v>
      </c>
      <c r="Z397" s="213"/>
      <c r="BP397" s="166"/>
      <c r="BQ397" s="174" t="s">
        <v>1822</v>
      </c>
      <c r="BR397" s="312"/>
    </row>
    <row r="398" spans="1:70" s="122" customFormat="1" ht="67.5" hidden="1" x14ac:dyDescent="0.25">
      <c r="A398" s="167" t="s">
        <v>837</v>
      </c>
      <c r="B398" s="168" t="s">
        <v>418</v>
      </c>
      <c r="C398" s="370" t="s">
        <v>419</v>
      </c>
      <c r="D398" s="370"/>
      <c r="E398" s="370"/>
      <c r="F398" s="169" t="s">
        <v>174</v>
      </c>
      <c r="G398" s="170">
        <v>1.4</v>
      </c>
      <c r="H398" s="171" t="s">
        <v>420</v>
      </c>
      <c r="I398" s="171" t="s">
        <v>421</v>
      </c>
      <c r="J398" s="171">
        <v>77.400000000000006</v>
      </c>
      <c r="K398" s="172" t="s">
        <v>42</v>
      </c>
      <c r="L398" s="171">
        <v>18698.02</v>
      </c>
      <c r="M398" s="171">
        <v>15032.02</v>
      </c>
      <c r="N398" s="173" t="s">
        <v>1894</v>
      </c>
      <c r="O398" s="171">
        <v>927.56</v>
      </c>
      <c r="P398" s="163">
        <v>1.052</v>
      </c>
      <c r="Q398" s="163">
        <v>1.0209999999999999</v>
      </c>
      <c r="R398" s="163">
        <v>1.0349999999999999</v>
      </c>
      <c r="S398" s="163">
        <v>1.0249999999999999</v>
      </c>
      <c r="T398" s="163">
        <v>1.02</v>
      </c>
      <c r="U398" s="163">
        <v>1.03</v>
      </c>
      <c r="V398" s="123">
        <f t="shared" si="16"/>
        <v>1110.4144519580063</v>
      </c>
      <c r="W398" s="124">
        <v>1.2</v>
      </c>
      <c r="X398" s="125">
        <f t="shared" si="17"/>
        <v>1332.4973423496076</v>
      </c>
      <c r="Y398" s="126">
        <f t="shared" si="18"/>
        <v>951.7838159640055</v>
      </c>
      <c r="Z398" s="213"/>
      <c r="BP398" s="166"/>
      <c r="BQ398" s="174" t="s">
        <v>419</v>
      </c>
      <c r="BR398" s="312"/>
    </row>
    <row r="399" spans="1:70" s="122" customFormat="1" ht="18.75" hidden="1" x14ac:dyDescent="0.25">
      <c r="A399" s="175"/>
      <c r="B399" s="176"/>
      <c r="C399" s="177" t="s">
        <v>1895</v>
      </c>
      <c r="D399" s="178"/>
      <c r="E399" s="178"/>
      <c r="F399" s="179"/>
      <c r="G399" s="178"/>
      <c r="H399" s="178"/>
      <c r="I399" s="178"/>
      <c r="J399" s="178"/>
      <c r="K399" s="178"/>
      <c r="L399" s="178"/>
      <c r="M399" s="178"/>
      <c r="N399" s="178"/>
      <c r="O399" s="180"/>
      <c r="P399" s="163"/>
      <c r="Q399" s="163"/>
      <c r="R399" s="163"/>
      <c r="S399" s="163"/>
      <c r="T399" s="163"/>
      <c r="U399" s="163"/>
      <c r="V399" s="123"/>
      <c r="W399" s="124"/>
      <c r="X399" s="125"/>
      <c r="Y399" s="126"/>
      <c r="Z399" s="213"/>
      <c r="BP399" s="166"/>
      <c r="BQ399" s="174"/>
      <c r="BR399" s="312"/>
    </row>
    <row r="400" spans="1:70" s="122" customFormat="1" ht="18.75" hidden="1" x14ac:dyDescent="0.25">
      <c r="A400" s="181"/>
      <c r="B400" s="182"/>
      <c r="C400" s="182"/>
      <c r="D400" s="182"/>
      <c r="E400" s="183" t="s">
        <v>1896</v>
      </c>
      <c r="F400" s="184"/>
      <c r="G400" s="185"/>
      <c r="H400" s="186"/>
      <c r="I400" s="140"/>
      <c r="J400" s="140"/>
      <c r="K400" s="140"/>
      <c r="L400" s="187">
        <v>14589.86</v>
      </c>
      <c r="M400" s="188"/>
      <c r="N400" s="188"/>
      <c r="O400" s="189"/>
      <c r="P400" s="163"/>
      <c r="Q400" s="163"/>
      <c r="R400" s="163"/>
      <c r="S400" s="163"/>
      <c r="T400" s="163"/>
      <c r="U400" s="163"/>
      <c r="V400" s="123"/>
      <c r="W400" s="124"/>
      <c r="X400" s="125"/>
      <c r="Y400" s="126"/>
      <c r="Z400" s="213"/>
      <c r="BP400" s="166"/>
      <c r="BQ400" s="174"/>
      <c r="BR400" s="312"/>
    </row>
    <row r="401" spans="1:70" s="122" customFormat="1" ht="18.75" hidden="1" x14ac:dyDescent="0.25">
      <c r="A401" s="181"/>
      <c r="B401" s="182"/>
      <c r="C401" s="182"/>
      <c r="D401" s="182"/>
      <c r="E401" s="183" t="s">
        <v>1897</v>
      </c>
      <c r="F401" s="184"/>
      <c r="G401" s="185"/>
      <c r="H401" s="186"/>
      <c r="I401" s="140"/>
      <c r="J401" s="140"/>
      <c r="K401" s="140"/>
      <c r="L401" s="187">
        <v>7670.96</v>
      </c>
      <c r="M401" s="188"/>
      <c r="N401" s="188"/>
      <c r="O401" s="189"/>
      <c r="P401" s="163"/>
      <c r="Q401" s="163"/>
      <c r="R401" s="163"/>
      <c r="S401" s="163"/>
      <c r="T401" s="163"/>
      <c r="U401" s="163"/>
      <c r="V401" s="123"/>
      <c r="W401" s="124"/>
      <c r="X401" s="125"/>
      <c r="Y401" s="126"/>
      <c r="Z401" s="213"/>
      <c r="BP401" s="166"/>
      <c r="BQ401" s="174"/>
      <c r="BR401" s="312"/>
    </row>
    <row r="402" spans="1:70" s="122" customFormat="1" ht="18.75" hidden="1" x14ac:dyDescent="0.25">
      <c r="A402" s="181"/>
      <c r="B402" s="182"/>
      <c r="C402" s="182"/>
      <c r="D402" s="182"/>
      <c r="E402" s="183" t="s">
        <v>47</v>
      </c>
      <c r="F402" s="184"/>
      <c r="G402" s="185"/>
      <c r="H402" s="186"/>
      <c r="I402" s="140"/>
      <c r="J402" s="140"/>
      <c r="K402" s="140"/>
      <c r="L402" s="187">
        <v>40958.839999999997</v>
      </c>
      <c r="M402" s="188"/>
      <c r="N402" s="188"/>
      <c r="O402" s="189"/>
      <c r="P402" s="163"/>
      <c r="Q402" s="163"/>
      <c r="R402" s="163"/>
      <c r="S402" s="163"/>
      <c r="T402" s="163"/>
      <c r="U402" s="163"/>
      <c r="V402" s="123"/>
      <c r="W402" s="124"/>
      <c r="X402" s="125"/>
      <c r="Y402" s="126"/>
      <c r="Z402" s="213"/>
      <c r="BP402" s="166"/>
      <c r="BQ402" s="174"/>
      <c r="BR402" s="312"/>
    </row>
    <row r="403" spans="1:70" s="122" customFormat="1" ht="67.5" x14ac:dyDescent="0.25">
      <c r="A403" s="242" t="s">
        <v>846</v>
      </c>
      <c r="B403" s="243" t="s">
        <v>1734</v>
      </c>
      <c r="C403" s="368" t="s">
        <v>1807</v>
      </c>
      <c r="D403" s="368"/>
      <c r="E403" s="368"/>
      <c r="F403" s="244" t="s">
        <v>184</v>
      </c>
      <c r="G403" s="245">
        <v>93</v>
      </c>
      <c r="H403" s="171">
        <v>534</v>
      </c>
      <c r="I403" s="171"/>
      <c r="J403" s="171">
        <v>534</v>
      </c>
      <c r="K403" s="172" t="s">
        <v>42</v>
      </c>
      <c r="L403" s="171">
        <v>425106.72</v>
      </c>
      <c r="M403" s="171"/>
      <c r="N403" s="173"/>
      <c r="O403" s="171">
        <v>425106.72</v>
      </c>
      <c r="P403" s="163">
        <v>1.052</v>
      </c>
      <c r="Q403" s="163">
        <v>1.0209999999999999</v>
      </c>
      <c r="R403" s="163">
        <v>1.0349999999999999</v>
      </c>
      <c r="S403" s="163">
        <v>1.0249999999999999</v>
      </c>
      <c r="T403" s="163">
        <v>1.02</v>
      </c>
      <c r="U403" s="163">
        <v>1.03</v>
      </c>
      <c r="V403" s="248">
        <f t="shared" si="16"/>
        <v>508910.09262200363</v>
      </c>
      <c r="W403" s="249">
        <v>1.2</v>
      </c>
      <c r="X403" s="250">
        <f t="shared" si="17"/>
        <v>610692.11114640429</v>
      </c>
      <c r="Y403" s="251">
        <f t="shared" si="18"/>
        <v>6566.5818402839168</v>
      </c>
      <c r="Z403" s="213"/>
      <c r="BP403" s="166"/>
      <c r="BQ403" s="174" t="s">
        <v>1807</v>
      </c>
      <c r="BR403" s="312"/>
    </row>
    <row r="404" spans="1:70" s="122" customFormat="1" ht="67.5" x14ac:dyDescent="0.25">
      <c r="A404" s="242" t="s">
        <v>848</v>
      </c>
      <c r="B404" s="243" t="s">
        <v>1734</v>
      </c>
      <c r="C404" s="368" t="s">
        <v>1809</v>
      </c>
      <c r="D404" s="368"/>
      <c r="E404" s="368"/>
      <c r="F404" s="244" t="s">
        <v>184</v>
      </c>
      <c r="G404" s="245">
        <v>47</v>
      </c>
      <c r="H404" s="171">
        <v>710.86</v>
      </c>
      <c r="I404" s="171"/>
      <c r="J404" s="171">
        <v>710.86</v>
      </c>
      <c r="K404" s="172" t="s">
        <v>42</v>
      </c>
      <c r="L404" s="171">
        <v>285993.2</v>
      </c>
      <c r="M404" s="171"/>
      <c r="N404" s="173"/>
      <c r="O404" s="171">
        <v>285993.2</v>
      </c>
      <c r="P404" s="163">
        <v>1.052</v>
      </c>
      <c r="Q404" s="163">
        <v>1.0209999999999999</v>
      </c>
      <c r="R404" s="163">
        <v>1.0349999999999999</v>
      </c>
      <c r="S404" s="163">
        <v>1.0249999999999999</v>
      </c>
      <c r="T404" s="163">
        <v>1.02</v>
      </c>
      <c r="U404" s="163">
        <v>1.03</v>
      </c>
      <c r="V404" s="248">
        <f t="shared" si="16"/>
        <v>342372.44215114554</v>
      </c>
      <c r="W404" s="249">
        <v>1.2</v>
      </c>
      <c r="X404" s="250">
        <f t="shared" si="17"/>
        <v>410846.93058137462</v>
      </c>
      <c r="Y404" s="251">
        <f t="shared" si="18"/>
        <v>8741.4240549228634</v>
      </c>
      <c r="Z404" s="213"/>
      <c r="BP404" s="166"/>
      <c r="BQ404" s="174" t="s">
        <v>1809</v>
      </c>
      <c r="BR404" s="312"/>
    </row>
    <row r="405" spans="1:70" s="122" customFormat="1" ht="67.5" x14ac:dyDescent="0.25">
      <c r="A405" s="242" t="s">
        <v>857</v>
      </c>
      <c r="B405" s="243" t="s">
        <v>1810</v>
      </c>
      <c r="C405" s="368" t="s">
        <v>1811</v>
      </c>
      <c r="D405" s="368"/>
      <c r="E405" s="368"/>
      <c r="F405" s="244" t="s">
        <v>184</v>
      </c>
      <c r="G405" s="245">
        <v>186</v>
      </c>
      <c r="H405" s="171">
        <v>172.41</v>
      </c>
      <c r="I405" s="171"/>
      <c r="J405" s="171">
        <v>172.41</v>
      </c>
      <c r="K405" s="172" t="s">
        <v>42</v>
      </c>
      <c r="L405" s="171">
        <v>274504.31</v>
      </c>
      <c r="M405" s="171"/>
      <c r="N405" s="173"/>
      <c r="O405" s="171">
        <v>274504.31</v>
      </c>
      <c r="P405" s="163">
        <v>1.052</v>
      </c>
      <c r="Q405" s="163">
        <v>1.0209999999999999</v>
      </c>
      <c r="R405" s="163">
        <v>1.0349999999999999</v>
      </c>
      <c r="S405" s="163">
        <v>1.0249999999999999</v>
      </c>
      <c r="T405" s="163">
        <v>1.02</v>
      </c>
      <c r="U405" s="163">
        <v>1.03</v>
      </c>
      <c r="V405" s="248">
        <f t="shared" si="16"/>
        <v>328618.69091892795</v>
      </c>
      <c r="W405" s="249">
        <v>1.2</v>
      </c>
      <c r="X405" s="250">
        <f t="shared" si="17"/>
        <v>394342.42910271353</v>
      </c>
      <c r="Y405" s="251">
        <f t="shared" si="18"/>
        <v>2120.1205865737288</v>
      </c>
      <c r="Z405" s="213"/>
      <c r="BP405" s="166"/>
      <c r="BQ405" s="174" t="s">
        <v>1811</v>
      </c>
      <c r="BR405" s="312"/>
    </row>
    <row r="406" spans="1:70" s="122" customFormat="1" ht="67.5" x14ac:dyDescent="0.25">
      <c r="A406" s="242" t="s">
        <v>861</v>
      </c>
      <c r="B406" s="243" t="s">
        <v>1801</v>
      </c>
      <c r="C406" s="368" t="s">
        <v>1898</v>
      </c>
      <c r="D406" s="368"/>
      <c r="E406" s="368"/>
      <c r="F406" s="244" t="s">
        <v>184</v>
      </c>
      <c r="G406" s="245">
        <v>187</v>
      </c>
      <c r="H406" s="171">
        <v>24.44</v>
      </c>
      <c r="I406" s="171"/>
      <c r="J406" s="171">
        <v>24.44</v>
      </c>
      <c r="K406" s="172" t="s">
        <v>42</v>
      </c>
      <c r="L406" s="171">
        <v>39121.599999999999</v>
      </c>
      <c r="M406" s="171"/>
      <c r="N406" s="173"/>
      <c r="O406" s="171">
        <v>39121.599999999999</v>
      </c>
      <c r="P406" s="163">
        <v>1.052</v>
      </c>
      <c r="Q406" s="163">
        <v>1.0209999999999999</v>
      </c>
      <c r="R406" s="163">
        <v>1.0349999999999999</v>
      </c>
      <c r="S406" s="163">
        <v>1.0249999999999999</v>
      </c>
      <c r="T406" s="163">
        <v>1.02</v>
      </c>
      <c r="U406" s="163">
        <v>1.03</v>
      </c>
      <c r="V406" s="248">
        <f t="shared" si="16"/>
        <v>46833.832877356021</v>
      </c>
      <c r="W406" s="249">
        <v>1.2</v>
      </c>
      <c r="X406" s="250">
        <f t="shared" si="17"/>
        <v>56200.59945282722</v>
      </c>
      <c r="Y406" s="251">
        <f t="shared" si="18"/>
        <v>300.53796498838085</v>
      </c>
      <c r="Z406" s="213"/>
      <c r="BP406" s="166"/>
      <c r="BQ406" s="174" t="s">
        <v>1898</v>
      </c>
      <c r="BR406" s="312"/>
    </row>
    <row r="407" spans="1:70" s="122" customFormat="1" ht="67.5" x14ac:dyDescent="0.25">
      <c r="A407" s="242" t="s">
        <v>865</v>
      </c>
      <c r="B407" s="243" t="s">
        <v>1801</v>
      </c>
      <c r="C407" s="368" t="s">
        <v>1814</v>
      </c>
      <c r="D407" s="368"/>
      <c r="E407" s="368"/>
      <c r="F407" s="244" t="s">
        <v>184</v>
      </c>
      <c r="G407" s="245">
        <v>279</v>
      </c>
      <c r="H407" s="171">
        <v>10.57</v>
      </c>
      <c r="I407" s="171"/>
      <c r="J407" s="171">
        <v>10.57</v>
      </c>
      <c r="K407" s="172" t="s">
        <v>42</v>
      </c>
      <c r="L407" s="171">
        <v>25243.7</v>
      </c>
      <c r="M407" s="171"/>
      <c r="N407" s="173"/>
      <c r="O407" s="171">
        <v>25243.7</v>
      </c>
      <c r="P407" s="163">
        <v>1.052</v>
      </c>
      <c r="Q407" s="163">
        <v>1.0209999999999999</v>
      </c>
      <c r="R407" s="163">
        <v>1.0349999999999999</v>
      </c>
      <c r="S407" s="163">
        <v>1.0249999999999999</v>
      </c>
      <c r="T407" s="163">
        <v>1.02</v>
      </c>
      <c r="U407" s="163">
        <v>1.03</v>
      </c>
      <c r="V407" s="248">
        <f t="shared" si="16"/>
        <v>30220.114387093381</v>
      </c>
      <c r="W407" s="249">
        <v>1.2</v>
      </c>
      <c r="X407" s="250">
        <f t="shared" si="17"/>
        <v>36264.137264512057</v>
      </c>
      <c r="Y407" s="251">
        <f t="shared" si="18"/>
        <v>129.97898661115434</v>
      </c>
      <c r="Z407" s="213"/>
      <c r="BP407" s="166"/>
      <c r="BQ407" s="174" t="s">
        <v>1814</v>
      </c>
      <c r="BR407" s="312"/>
    </row>
    <row r="408" spans="1:70" s="122" customFormat="1" ht="67.5" x14ac:dyDescent="0.25">
      <c r="A408" s="242" t="s">
        <v>869</v>
      </c>
      <c r="B408" s="243" t="s">
        <v>1899</v>
      </c>
      <c r="C408" s="368" t="s">
        <v>1900</v>
      </c>
      <c r="D408" s="368"/>
      <c r="E408" s="368"/>
      <c r="F408" s="244" t="s">
        <v>265</v>
      </c>
      <c r="G408" s="245">
        <v>270</v>
      </c>
      <c r="H408" s="171">
        <v>34.950000000000003</v>
      </c>
      <c r="I408" s="171"/>
      <c r="J408" s="171">
        <v>34.950000000000003</v>
      </c>
      <c r="K408" s="172" t="s">
        <v>42</v>
      </c>
      <c r="L408" s="171">
        <v>80776.44</v>
      </c>
      <c r="M408" s="171"/>
      <c r="N408" s="173"/>
      <c r="O408" s="171">
        <v>80776.44</v>
      </c>
      <c r="P408" s="163">
        <v>1.052</v>
      </c>
      <c r="Q408" s="163">
        <v>1.0209999999999999</v>
      </c>
      <c r="R408" s="163">
        <v>1.0349999999999999</v>
      </c>
      <c r="S408" s="163">
        <v>1.0249999999999999</v>
      </c>
      <c r="T408" s="163">
        <v>1.02</v>
      </c>
      <c r="U408" s="163">
        <v>1.03</v>
      </c>
      <c r="V408" s="248">
        <f t="shared" si="16"/>
        <v>96700.295780023735</v>
      </c>
      <c r="W408" s="249">
        <v>1.2</v>
      </c>
      <c r="X408" s="250">
        <f t="shared" si="17"/>
        <v>116040.35493602848</v>
      </c>
      <c r="Y408" s="251">
        <f t="shared" si="18"/>
        <v>429.77909235566102</v>
      </c>
      <c r="Z408" s="213"/>
      <c r="BP408" s="166"/>
      <c r="BQ408" s="174" t="s">
        <v>1900</v>
      </c>
      <c r="BR408" s="312"/>
    </row>
    <row r="409" spans="1:70" s="122" customFormat="1" ht="67.5" hidden="1" x14ac:dyDescent="0.25">
      <c r="A409" s="167" t="s">
        <v>1901</v>
      </c>
      <c r="B409" s="168" t="s">
        <v>1747</v>
      </c>
      <c r="C409" s="370" t="s">
        <v>1748</v>
      </c>
      <c r="D409" s="370"/>
      <c r="E409" s="370"/>
      <c r="F409" s="169" t="s">
        <v>238</v>
      </c>
      <c r="G409" s="170">
        <v>0.6</v>
      </c>
      <c r="H409" s="171" t="s">
        <v>1749</v>
      </c>
      <c r="I409" s="171" t="s">
        <v>1750</v>
      </c>
      <c r="J409" s="171">
        <v>358.16</v>
      </c>
      <c r="K409" s="172" t="s">
        <v>42</v>
      </c>
      <c r="L409" s="171">
        <v>13018.03</v>
      </c>
      <c r="M409" s="171">
        <v>9468.42</v>
      </c>
      <c r="N409" s="173" t="s">
        <v>1902</v>
      </c>
      <c r="O409" s="171">
        <v>1839.46</v>
      </c>
      <c r="P409" s="163">
        <v>1.052</v>
      </c>
      <c r="Q409" s="163">
        <v>1.0209999999999999</v>
      </c>
      <c r="R409" s="163">
        <v>1.0349999999999999</v>
      </c>
      <c r="S409" s="163">
        <v>1.0249999999999999</v>
      </c>
      <c r="T409" s="163">
        <v>1.02</v>
      </c>
      <c r="U409" s="163">
        <v>1.03</v>
      </c>
      <c r="V409" s="123">
        <f t="shared" si="16"/>
        <v>2202.0817713125566</v>
      </c>
      <c r="W409" s="124">
        <v>1.2</v>
      </c>
      <c r="X409" s="125">
        <f t="shared" si="17"/>
        <v>2642.4981255750677</v>
      </c>
      <c r="Y409" s="126">
        <f t="shared" si="18"/>
        <v>4404.1635426251132</v>
      </c>
      <c r="Z409" s="213"/>
      <c r="BP409" s="166"/>
      <c r="BQ409" s="174" t="s">
        <v>1748</v>
      </c>
      <c r="BR409" s="312"/>
    </row>
    <row r="410" spans="1:70" s="122" customFormat="1" ht="18.75" hidden="1" x14ac:dyDescent="0.25">
      <c r="A410" s="175"/>
      <c r="B410" s="176"/>
      <c r="C410" s="177" t="s">
        <v>1303</v>
      </c>
      <c r="D410" s="178"/>
      <c r="E410" s="178"/>
      <c r="F410" s="179"/>
      <c r="G410" s="178"/>
      <c r="H410" s="178"/>
      <c r="I410" s="178"/>
      <c r="J410" s="178"/>
      <c r="K410" s="178"/>
      <c r="L410" s="178"/>
      <c r="M410" s="178"/>
      <c r="N410" s="178"/>
      <c r="O410" s="180"/>
      <c r="P410" s="163"/>
      <c r="Q410" s="163"/>
      <c r="R410" s="163"/>
      <c r="S410" s="163"/>
      <c r="T410" s="163"/>
      <c r="U410" s="163"/>
      <c r="V410" s="123"/>
      <c r="W410" s="124"/>
      <c r="X410" s="125"/>
      <c r="Y410" s="126"/>
      <c r="Z410" s="213"/>
      <c r="BP410" s="166"/>
      <c r="BQ410" s="174"/>
      <c r="BR410" s="312"/>
    </row>
    <row r="411" spans="1:70" s="122" customFormat="1" ht="18.75" hidden="1" x14ac:dyDescent="0.25">
      <c r="A411" s="181"/>
      <c r="B411" s="182"/>
      <c r="C411" s="182"/>
      <c r="D411" s="182"/>
      <c r="E411" s="183" t="s">
        <v>1903</v>
      </c>
      <c r="F411" s="184"/>
      <c r="G411" s="185"/>
      <c r="H411" s="186"/>
      <c r="I411" s="140"/>
      <c r="J411" s="140"/>
      <c r="K411" s="140"/>
      <c r="L411" s="187">
        <v>9421.1200000000008</v>
      </c>
      <c r="M411" s="188"/>
      <c r="N411" s="188"/>
      <c r="O411" s="189"/>
      <c r="P411" s="163"/>
      <c r="Q411" s="163"/>
      <c r="R411" s="163"/>
      <c r="S411" s="163"/>
      <c r="T411" s="163"/>
      <c r="U411" s="163"/>
      <c r="V411" s="123"/>
      <c r="W411" s="124"/>
      <c r="X411" s="125"/>
      <c r="Y411" s="126"/>
      <c r="Z411" s="213"/>
      <c r="BP411" s="166"/>
      <c r="BQ411" s="174"/>
      <c r="BR411" s="312"/>
    </row>
    <row r="412" spans="1:70" s="122" customFormat="1" ht="18.75" hidden="1" x14ac:dyDescent="0.25">
      <c r="A412" s="181"/>
      <c r="B412" s="182"/>
      <c r="C412" s="182"/>
      <c r="D412" s="182"/>
      <c r="E412" s="183" t="s">
        <v>1904</v>
      </c>
      <c r="F412" s="184"/>
      <c r="G412" s="185"/>
      <c r="H412" s="186"/>
      <c r="I412" s="140"/>
      <c r="J412" s="140"/>
      <c r="K412" s="140"/>
      <c r="L412" s="187">
        <v>4953.37</v>
      </c>
      <c r="M412" s="188"/>
      <c r="N412" s="188"/>
      <c r="O412" s="189"/>
      <c r="P412" s="163"/>
      <c r="Q412" s="163"/>
      <c r="R412" s="163"/>
      <c r="S412" s="163"/>
      <c r="T412" s="163"/>
      <c r="U412" s="163"/>
      <c r="V412" s="123"/>
      <c r="W412" s="124"/>
      <c r="X412" s="125"/>
      <c r="Y412" s="126"/>
      <c r="Z412" s="213"/>
      <c r="BP412" s="166"/>
      <c r="BQ412" s="174"/>
      <c r="BR412" s="312"/>
    </row>
    <row r="413" spans="1:70" s="122" customFormat="1" ht="18.75" hidden="1" x14ac:dyDescent="0.25">
      <c r="A413" s="181"/>
      <c r="B413" s="182"/>
      <c r="C413" s="182"/>
      <c r="D413" s="182"/>
      <c r="E413" s="183" t="s">
        <v>47</v>
      </c>
      <c r="F413" s="184"/>
      <c r="G413" s="185"/>
      <c r="H413" s="186"/>
      <c r="I413" s="140"/>
      <c r="J413" s="140"/>
      <c r="K413" s="140"/>
      <c r="L413" s="187">
        <v>27392.52</v>
      </c>
      <c r="M413" s="188"/>
      <c r="N413" s="188"/>
      <c r="O413" s="189"/>
      <c r="P413" s="163"/>
      <c r="Q413" s="163"/>
      <c r="R413" s="163"/>
      <c r="S413" s="163"/>
      <c r="T413" s="163"/>
      <c r="U413" s="163"/>
      <c r="V413" s="123"/>
      <c r="W413" s="124"/>
      <c r="X413" s="125"/>
      <c r="Y413" s="126"/>
      <c r="Z413" s="213"/>
      <c r="BP413" s="166"/>
      <c r="BQ413" s="174"/>
      <c r="BR413" s="312"/>
    </row>
    <row r="414" spans="1:70" s="122" customFormat="1" ht="67.5" x14ac:dyDescent="0.25">
      <c r="A414" s="242" t="s">
        <v>880</v>
      </c>
      <c r="B414" s="243" t="s">
        <v>1755</v>
      </c>
      <c r="C414" s="368" t="s">
        <v>1756</v>
      </c>
      <c r="D414" s="368"/>
      <c r="E414" s="368"/>
      <c r="F414" s="244" t="s">
        <v>265</v>
      </c>
      <c r="G414" s="245">
        <v>60</v>
      </c>
      <c r="H414" s="171">
        <v>95.72</v>
      </c>
      <c r="I414" s="171"/>
      <c r="J414" s="171">
        <v>95.72</v>
      </c>
      <c r="K414" s="172" t="s">
        <v>42</v>
      </c>
      <c r="L414" s="171">
        <v>49161.79</v>
      </c>
      <c r="M414" s="171"/>
      <c r="N414" s="173"/>
      <c r="O414" s="171">
        <v>49161.79</v>
      </c>
      <c r="P414" s="163">
        <v>1.052</v>
      </c>
      <c r="Q414" s="163">
        <v>1.0209999999999999</v>
      </c>
      <c r="R414" s="163">
        <v>1.0349999999999999</v>
      </c>
      <c r="S414" s="163">
        <v>1.0249999999999999</v>
      </c>
      <c r="T414" s="163">
        <v>1.02</v>
      </c>
      <c r="U414" s="163">
        <v>1.03</v>
      </c>
      <c r="V414" s="248">
        <f t="shared" si="16"/>
        <v>58853.294773518275</v>
      </c>
      <c r="W414" s="249">
        <v>1.2</v>
      </c>
      <c r="X414" s="250">
        <f t="shared" si="17"/>
        <v>70623.953728221924</v>
      </c>
      <c r="Y414" s="251">
        <f t="shared" si="18"/>
        <v>1177.0658954703654</v>
      </c>
      <c r="Z414" s="213"/>
      <c r="BP414" s="166"/>
      <c r="BQ414" s="174" t="s">
        <v>1756</v>
      </c>
      <c r="BR414" s="312"/>
    </row>
    <row r="415" spans="1:70" s="122" customFormat="1" ht="67.5" hidden="1" x14ac:dyDescent="0.25">
      <c r="A415" s="167" t="s">
        <v>1905</v>
      </c>
      <c r="B415" s="168" t="s">
        <v>1757</v>
      </c>
      <c r="C415" s="370" t="s">
        <v>1758</v>
      </c>
      <c r="D415" s="370"/>
      <c r="E415" s="370"/>
      <c r="F415" s="169" t="s">
        <v>238</v>
      </c>
      <c r="G415" s="170">
        <v>30.3</v>
      </c>
      <c r="H415" s="171" t="s">
        <v>1759</v>
      </c>
      <c r="I415" s="171" t="s">
        <v>1760</v>
      </c>
      <c r="J415" s="171">
        <v>603.04999999999995</v>
      </c>
      <c r="K415" s="172" t="s">
        <v>42</v>
      </c>
      <c r="L415" s="171">
        <v>614510.41</v>
      </c>
      <c r="M415" s="171">
        <v>388572.23</v>
      </c>
      <c r="N415" s="173" t="s">
        <v>1906</v>
      </c>
      <c r="O415" s="171">
        <v>156411.87</v>
      </c>
      <c r="P415" s="163">
        <v>1.052</v>
      </c>
      <c r="Q415" s="163">
        <v>1.0209999999999999</v>
      </c>
      <c r="R415" s="163">
        <v>1.0349999999999999</v>
      </c>
      <c r="S415" s="163">
        <v>1.0249999999999999</v>
      </c>
      <c r="T415" s="163">
        <v>1.02</v>
      </c>
      <c r="U415" s="163">
        <v>1.03</v>
      </c>
      <c r="V415" s="123">
        <f t="shared" si="16"/>
        <v>187246.1090449965</v>
      </c>
      <c r="W415" s="124">
        <v>1.2</v>
      </c>
      <c r="X415" s="125">
        <f t="shared" si="17"/>
        <v>224695.33085399578</v>
      </c>
      <c r="Y415" s="126">
        <f t="shared" si="18"/>
        <v>7415.6874869305539</v>
      </c>
      <c r="Z415" s="213"/>
      <c r="BP415" s="166"/>
      <c r="BQ415" s="174" t="s">
        <v>1758</v>
      </c>
      <c r="BR415" s="312"/>
    </row>
    <row r="416" spans="1:70" s="122" customFormat="1" ht="18.75" hidden="1" x14ac:dyDescent="0.25">
      <c r="A416" s="175"/>
      <c r="B416" s="176"/>
      <c r="C416" s="177" t="s">
        <v>1907</v>
      </c>
      <c r="D416" s="178"/>
      <c r="E416" s="178"/>
      <c r="F416" s="179"/>
      <c r="G416" s="178"/>
      <c r="H416" s="178"/>
      <c r="I416" s="178"/>
      <c r="J416" s="178"/>
      <c r="K416" s="178"/>
      <c r="L416" s="178"/>
      <c r="M416" s="178"/>
      <c r="N416" s="178"/>
      <c r="O416" s="180"/>
      <c r="P416" s="163"/>
      <c r="Q416" s="163"/>
      <c r="R416" s="163"/>
      <c r="S416" s="163"/>
      <c r="T416" s="163"/>
      <c r="U416" s="163"/>
      <c r="V416" s="123"/>
      <c r="W416" s="124"/>
      <c r="X416" s="125"/>
      <c r="Y416" s="126"/>
      <c r="Z416" s="213"/>
      <c r="BP416" s="166"/>
      <c r="BQ416" s="174"/>
      <c r="BR416" s="312"/>
    </row>
    <row r="417" spans="1:70" s="122" customFormat="1" ht="18.75" hidden="1" x14ac:dyDescent="0.25">
      <c r="A417" s="181"/>
      <c r="B417" s="182"/>
      <c r="C417" s="182"/>
      <c r="D417" s="182"/>
      <c r="E417" s="183" t="s">
        <v>1908</v>
      </c>
      <c r="F417" s="184"/>
      <c r="G417" s="185"/>
      <c r="H417" s="186"/>
      <c r="I417" s="140"/>
      <c r="J417" s="140"/>
      <c r="K417" s="140"/>
      <c r="L417" s="187">
        <v>380280.92</v>
      </c>
      <c r="M417" s="188"/>
      <c r="N417" s="188"/>
      <c r="O417" s="189"/>
      <c r="P417" s="163"/>
      <c r="Q417" s="163"/>
      <c r="R417" s="163"/>
      <c r="S417" s="163"/>
      <c r="T417" s="163"/>
      <c r="U417" s="163"/>
      <c r="V417" s="123"/>
      <c r="W417" s="124"/>
      <c r="X417" s="125"/>
      <c r="Y417" s="126"/>
      <c r="Z417" s="213"/>
      <c r="BP417" s="166"/>
      <c r="BQ417" s="174"/>
      <c r="BR417" s="312"/>
    </row>
    <row r="418" spans="1:70" s="122" customFormat="1" ht="18.75" hidden="1" x14ac:dyDescent="0.25">
      <c r="A418" s="181"/>
      <c r="B418" s="182"/>
      <c r="C418" s="182"/>
      <c r="D418" s="182"/>
      <c r="E418" s="183" t="s">
        <v>1909</v>
      </c>
      <c r="F418" s="184"/>
      <c r="G418" s="185"/>
      <c r="H418" s="186"/>
      <c r="I418" s="140"/>
      <c r="J418" s="140"/>
      <c r="K418" s="140"/>
      <c r="L418" s="187">
        <v>199941.52</v>
      </c>
      <c r="M418" s="188"/>
      <c r="N418" s="188"/>
      <c r="O418" s="189"/>
      <c r="P418" s="163"/>
      <c r="Q418" s="163"/>
      <c r="R418" s="163"/>
      <c r="S418" s="163"/>
      <c r="T418" s="163"/>
      <c r="U418" s="163"/>
      <c r="V418" s="123"/>
      <c r="W418" s="124"/>
      <c r="X418" s="125"/>
      <c r="Y418" s="126"/>
      <c r="Z418" s="213"/>
      <c r="BP418" s="166"/>
      <c r="BQ418" s="174"/>
      <c r="BR418" s="312"/>
    </row>
    <row r="419" spans="1:70" s="122" customFormat="1" ht="18.75" hidden="1" x14ac:dyDescent="0.25">
      <c r="A419" s="181"/>
      <c r="B419" s="182"/>
      <c r="C419" s="182"/>
      <c r="D419" s="182"/>
      <c r="E419" s="183" t="s">
        <v>47</v>
      </c>
      <c r="F419" s="184"/>
      <c r="G419" s="185"/>
      <c r="H419" s="186"/>
      <c r="I419" s="140"/>
      <c r="J419" s="140"/>
      <c r="K419" s="140"/>
      <c r="L419" s="187">
        <v>1194732.8500000001</v>
      </c>
      <c r="M419" s="188"/>
      <c r="N419" s="188"/>
      <c r="O419" s="189"/>
      <c r="P419" s="163"/>
      <c r="Q419" s="163"/>
      <c r="R419" s="163"/>
      <c r="S419" s="163"/>
      <c r="T419" s="163"/>
      <c r="U419" s="163"/>
      <c r="V419" s="123"/>
      <c r="W419" s="124"/>
      <c r="X419" s="125"/>
      <c r="Y419" s="126"/>
      <c r="Z419" s="213"/>
      <c r="BP419" s="166"/>
      <c r="BQ419" s="174"/>
      <c r="BR419" s="312"/>
    </row>
    <row r="420" spans="1:70" s="122" customFormat="1" ht="67.5" x14ac:dyDescent="0.25">
      <c r="A420" s="242" t="s">
        <v>893</v>
      </c>
      <c r="B420" s="243" t="s">
        <v>1765</v>
      </c>
      <c r="C420" s="368" t="s">
        <v>1910</v>
      </c>
      <c r="D420" s="368"/>
      <c r="E420" s="368"/>
      <c r="F420" s="244" t="s">
        <v>265</v>
      </c>
      <c r="G420" s="245">
        <v>3030</v>
      </c>
      <c r="H420" s="171">
        <v>360.65</v>
      </c>
      <c r="I420" s="171"/>
      <c r="J420" s="171">
        <v>360.65</v>
      </c>
      <c r="K420" s="172" t="s">
        <v>42</v>
      </c>
      <c r="L420" s="171">
        <v>9354106.9199999999</v>
      </c>
      <c r="M420" s="171"/>
      <c r="N420" s="173"/>
      <c r="O420" s="171">
        <v>9354106.9199999999</v>
      </c>
      <c r="P420" s="163">
        <v>1.052</v>
      </c>
      <c r="Q420" s="163">
        <v>1.0209999999999999</v>
      </c>
      <c r="R420" s="163">
        <v>1.0349999999999999</v>
      </c>
      <c r="S420" s="163">
        <v>1.0249999999999999</v>
      </c>
      <c r="T420" s="163">
        <v>1.02</v>
      </c>
      <c r="U420" s="163">
        <v>1.03</v>
      </c>
      <c r="V420" s="248">
        <f t="shared" ref="V420:V474" si="19">O420*P420*Q420*R420*S420*T420*U420</f>
        <v>11198127.893751778</v>
      </c>
      <c r="W420" s="249">
        <v>1.2</v>
      </c>
      <c r="X420" s="250">
        <f t="shared" ref="X420:X474" si="20">V420*W420</f>
        <v>13437753.472502133</v>
      </c>
      <c r="Y420" s="251">
        <f t="shared" ref="Y420:Y474" si="21">X420/G420</f>
        <v>4434.9021361393179</v>
      </c>
      <c r="Z420" s="213"/>
      <c r="BP420" s="166"/>
      <c r="BQ420" s="174" t="s">
        <v>1910</v>
      </c>
      <c r="BR420" s="312"/>
    </row>
    <row r="421" spans="1:70" s="122" customFormat="1" ht="67.5" x14ac:dyDescent="0.25">
      <c r="A421" s="242" t="s">
        <v>900</v>
      </c>
      <c r="B421" s="243" t="s">
        <v>1911</v>
      </c>
      <c r="C421" s="368" t="s">
        <v>1772</v>
      </c>
      <c r="D421" s="368"/>
      <c r="E421" s="368"/>
      <c r="F421" s="244" t="s">
        <v>437</v>
      </c>
      <c r="G421" s="245">
        <v>6120</v>
      </c>
      <c r="H421" s="171">
        <v>3.91</v>
      </c>
      <c r="I421" s="171"/>
      <c r="J421" s="171">
        <v>3.91</v>
      </c>
      <c r="K421" s="172" t="s">
        <v>42</v>
      </c>
      <c r="L421" s="171">
        <v>204833.95</v>
      </c>
      <c r="M421" s="171"/>
      <c r="N421" s="173"/>
      <c r="O421" s="171">
        <v>204833.95</v>
      </c>
      <c r="P421" s="163">
        <v>1.052</v>
      </c>
      <c r="Q421" s="163">
        <v>1.0209999999999999</v>
      </c>
      <c r="R421" s="163">
        <v>1.0349999999999999</v>
      </c>
      <c r="S421" s="163">
        <v>1.0249999999999999</v>
      </c>
      <c r="T421" s="163">
        <v>1.02</v>
      </c>
      <c r="U421" s="163">
        <v>1.03</v>
      </c>
      <c r="V421" s="248">
        <f t="shared" si="19"/>
        <v>245213.871158355</v>
      </c>
      <c r="W421" s="249">
        <v>1.2</v>
      </c>
      <c r="X421" s="250">
        <f t="shared" si="20"/>
        <v>294256.64539002598</v>
      </c>
      <c r="Y421" s="251">
        <f t="shared" si="21"/>
        <v>48.081151207520584</v>
      </c>
      <c r="Z421" s="213"/>
      <c r="BP421" s="166"/>
      <c r="BQ421" s="174" t="s">
        <v>1772</v>
      </c>
      <c r="BR421" s="312"/>
    </row>
    <row r="422" spans="1:70" s="122" customFormat="1" ht="67.5" x14ac:dyDescent="0.25">
      <c r="A422" s="242" t="s">
        <v>1912</v>
      </c>
      <c r="B422" s="243" t="s">
        <v>1913</v>
      </c>
      <c r="C422" s="368" t="s">
        <v>1784</v>
      </c>
      <c r="D422" s="368"/>
      <c r="E422" s="368"/>
      <c r="F422" s="244" t="s">
        <v>437</v>
      </c>
      <c r="G422" s="245">
        <v>3060</v>
      </c>
      <c r="H422" s="171">
        <v>8.26</v>
      </c>
      <c r="I422" s="171"/>
      <c r="J422" s="171">
        <v>8.26</v>
      </c>
      <c r="K422" s="172" t="s">
        <v>42</v>
      </c>
      <c r="L422" s="171">
        <v>216359.14</v>
      </c>
      <c r="M422" s="171"/>
      <c r="N422" s="173"/>
      <c r="O422" s="171">
        <v>216359.14</v>
      </c>
      <c r="P422" s="163">
        <v>1.052</v>
      </c>
      <c r="Q422" s="163">
        <v>1.0209999999999999</v>
      </c>
      <c r="R422" s="163">
        <v>1.0349999999999999</v>
      </c>
      <c r="S422" s="163">
        <v>1.0249999999999999</v>
      </c>
      <c r="T422" s="163">
        <v>1.02</v>
      </c>
      <c r="U422" s="163">
        <v>1.03</v>
      </c>
      <c r="V422" s="248">
        <f t="shared" si="19"/>
        <v>259011.07838760369</v>
      </c>
      <c r="W422" s="249">
        <v>1.2</v>
      </c>
      <c r="X422" s="250">
        <f t="shared" si="20"/>
        <v>310813.29406512441</v>
      </c>
      <c r="Y422" s="251">
        <f t="shared" si="21"/>
        <v>101.57297191670733</v>
      </c>
      <c r="Z422" s="213"/>
      <c r="BP422" s="166"/>
      <c r="BQ422" s="174" t="s">
        <v>1784</v>
      </c>
      <c r="BR422" s="312"/>
    </row>
    <row r="423" spans="1:70" s="122" customFormat="1" ht="67.5" x14ac:dyDescent="0.25">
      <c r="A423" s="242" t="s">
        <v>907</v>
      </c>
      <c r="B423" s="243" t="s">
        <v>1786</v>
      </c>
      <c r="C423" s="368" t="s">
        <v>1787</v>
      </c>
      <c r="D423" s="368"/>
      <c r="E423" s="368"/>
      <c r="F423" s="244" t="s">
        <v>184</v>
      </c>
      <c r="G423" s="245">
        <v>3060</v>
      </c>
      <c r="H423" s="171">
        <v>3.01</v>
      </c>
      <c r="I423" s="171"/>
      <c r="J423" s="171">
        <v>3.01</v>
      </c>
      <c r="K423" s="172" t="s">
        <v>42</v>
      </c>
      <c r="L423" s="171">
        <v>78842.740000000005</v>
      </c>
      <c r="M423" s="171"/>
      <c r="N423" s="173"/>
      <c r="O423" s="171">
        <v>78842.740000000005</v>
      </c>
      <c r="P423" s="163">
        <v>1.052</v>
      </c>
      <c r="Q423" s="163">
        <v>1.0209999999999999</v>
      </c>
      <c r="R423" s="163">
        <v>1.0349999999999999</v>
      </c>
      <c r="S423" s="163">
        <v>1.0249999999999999</v>
      </c>
      <c r="T423" s="163">
        <v>1.02</v>
      </c>
      <c r="U423" s="163">
        <v>1.03</v>
      </c>
      <c r="V423" s="248">
        <f t="shared" si="19"/>
        <v>94385.396015317208</v>
      </c>
      <c r="W423" s="249">
        <v>1.2</v>
      </c>
      <c r="X423" s="250">
        <f t="shared" si="20"/>
        <v>113262.47521838064</v>
      </c>
      <c r="Y423" s="251">
        <f t="shared" si="21"/>
        <v>37.013880790320471</v>
      </c>
      <c r="Z423" s="213"/>
      <c r="BP423" s="166"/>
      <c r="BQ423" s="174" t="s">
        <v>1787</v>
      </c>
      <c r="BR423" s="312"/>
    </row>
    <row r="424" spans="1:70" s="122" customFormat="1" ht="67.5" x14ac:dyDescent="0.25">
      <c r="A424" s="242" t="s">
        <v>1914</v>
      </c>
      <c r="B424" s="243" t="s">
        <v>1773</v>
      </c>
      <c r="C424" s="368" t="s">
        <v>1774</v>
      </c>
      <c r="D424" s="368"/>
      <c r="E424" s="368"/>
      <c r="F424" s="244" t="s">
        <v>1775</v>
      </c>
      <c r="G424" s="245">
        <v>1050</v>
      </c>
      <c r="H424" s="171">
        <v>1.57</v>
      </c>
      <c r="I424" s="171"/>
      <c r="J424" s="171">
        <v>1.57</v>
      </c>
      <c r="K424" s="172" t="s">
        <v>42</v>
      </c>
      <c r="L424" s="171">
        <v>14111.16</v>
      </c>
      <c r="M424" s="171"/>
      <c r="N424" s="173"/>
      <c r="O424" s="171">
        <v>14111.16</v>
      </c>
      <c r="P424" s="163">
        <v>1.052</v>
      </c>
      <c r="Q424" s="163">
        <v>1.0209999999999999</v>
      </c>
      <c r="R424" s="163">
        <v>1.0349999999999999</v>
      </c>
      <c r="S424" s="163">
        <v>1.0249999999999999</v>
      </c>
      <c r="T424" s="163">
        <v>1.02</v>
      </c>
      <c r="U424" s="163">
        <v>1.03</v>
      </c>
      <c r="V424" s="248">
        <f t="shared" si="19"/>
        <v>16892.962178071222</v>
      </c>
      <c r="W424" s="249">
        <v>1.2</v>
      </c>
      <c r="X424" s="250">
        <f t="shared" si="20"/>
        <v>20271.554613685465</v>
      </c>
      <c r="Y424" s="251">
        <f t="shared" si="21"/>
        <v>19.306242489224253</v>
      </c>
      <c r="Z424" s="213"/>
      <c r="BP424" s="166"/>
      <c r="BQ424" s="174" t="s">
        <v>1774</v>
      </c>
      <c r="BR424" s="312"/>
    </row>
    <row r="425" spans="1:70" s="122" customFormat="1" ht="18.75" hidden="1" x14ac:dyDescent="0.25">
      <c r="A425" s="407" t="s">
        <v>1915</v>
      </c>
      <c r="B425" s="408"/>
      <c r="C425" s="408"/>
      <c r="D425" s="408"/>
      <c r="E425" s="408"/>
      <c r="F425" s="408"/>
      <c r="G425" s="408"/>
      <c r="H425" s="408"/>
      <c r="I425" s="408"/>
      <c r="J425" s="408"/>
      <c r="K425" s="408"/>
      <c r="L425" s="408"/>
      <c r="M425" s="408"/>
      <c r="N425" s="408"/>
      <c r="O425" s="409"/>
      <c r="P425" s="163"/>
      <c r="Q425" s="163"/>
      <c r="R425" s="163"/>
      <c r="S425" s="163"/>
      <c r="T425" s="163"/>
      <c r="U425" s="163"/>
      <c r="V425" s="123"/>
      <c r="W425" s="124"/>
      <c r="X425" s="125"/>
      <c r="Y425" s="126"/>
      <c r="Z425" s="213"/>
      <c r="BP425" s="166"/>
      <c r="BQ425" s="174"/>
      <c r="BR425" s="312" t="s">
        <v>1915</v>
      </c>
    </row>
    <row r="426" spans="1:70" s="122" customFormat="1" ht="67.5" hidden="1" x14ac:dyDescent="0.25">
      <c r="A426" s="167" t="s">
        <v>919</v>
      </c>
      <c r="B426" s="168" t="s">
        <v>1916</v>
      </c>
      <c r="C426" s="370" t="s">
        <v>1917</v>
      </c>
      <c r="D426" s="370"/>
      <c r="E426" s="370"/>
      <c r="F426" s="169" t="s">
        <v>1918</v>
      </c>
      <c r="G426" s="203">
        <v>0.36</v>
      </c>
      <c r="H426" s="171" t="s">
        <v>1919</v>
      </c>
      <c r="I426" s="171"/>
      <c r="J426" s="171"/>
      <c r="K426" s="172" t="s">
        <v>42</v>
      </c>
      <c r="L426" s="171">
        <v>21244.69</v>
      </c>
      <c r="M426" s="171">
        <v>21244.69</v>
      </c>
      <c r="N426" s="173"/>
      <c r="O426" s="171"/>
      <c r="P426" s="163"/>
      <c r="Q426" s="163"/>
      <c r="R426" s="163"/>
      <c r="S426" s="163"/>
      <c r="T426" s="163"/>
      <c r="U426" s="163"/>
      <c r="V426" s="123"/>
      <c r="W426" s="124"/>
      <c r="X426" s="125"/>
      <c r="Y426" s="126"/>
      <c r="Z426" s="213"/>
      <c r="BP426" s="166"/>
      <c r="BQ426" s="174" t="s">
        <v>1917</v>
      </c>
      <c r="BR426" s="312"/>
    </row>
    <row r="427" spans="1:70" s="122" customFormat="1" ht="18.75" hidden="1" x14ac:dyDescent="0.25">
      <c r="A427" s="175"/>
      <c r="B427" s="176"/>
      <c r="C427" s="177" t="s">
        <v>1920</v>
      </c>
      <c r="D427" s="178"/>
      <c r="E427" s="178"/>
      <c r="F427" s="179"/>
      <c r="G427" s="178"/>
      <c r="H427" s="178"/>
      <c r="I427" s="178"/>
      <c r="J427" s="178"/>
      <c r="K427" s="178"/>
      <c r="L427" s="178"/>
      <c r="M427" s="178"/>
      <c r="N427" s="178"/>
      <c r="O427" s="180"/>
      <c r="P427" s="163"/>
      <c r="Q427" s="163"/>
      <c r="R427" s="163"/>
      <c r="S427" s="163"/>
      <c r="T427" s="163"/>
      <c r="U427" s="163"/>
      <c r="V427" s="123"/>
      <c r="W427" s="124"/>
      <c r="X427" s="125"/>
      <c r="Y427" s="126"/>
      <c r="Z427" s="213"/>
      <c r="BP427" s="166"/>
      <c r="BQ427" s="174"/>
      <c r="BR427" s="312"/>
    </row>
    <row r="428" spans="1:70" s="122" customFormat="1" ht="18.75" hidden="1" x14ac:dyDescent="0.25">
      <c r="A428" s="181"/>
      <c r="B428" s="182"/>
      <c r="C428" s="182"/>
      <c r="D428" s="182"/>
      <c r="E428" s="183" t="s">
        <v>1921</v>
      </c>
      <c r="F428" s="184"/>
      <c r="G428" s="185"/>
      <c r="H428" s="186"/>
      <c r="I428" s="140"/>
      <c r="J428" s="140"/>
      <c r="K428" s="140"/>
      <c r="L428" s="187">
        <v>18907.77</v>
      </c>
      <c r="M428" s="188"/>
      <c r="N428" s="188"/>
      <c r="O428" s="189"/>
      <c r="P428" s="163"/>
      <c r="Q428" s="163"/>
      <c r="R428" s="163"/>
      <c r="S428" s="163"/>
      <c r="T428" s="163"/>
      <c r="U428" s="163"/>
      <c r="V428" s="123"/>
      <c r="W428" s="124"/>
      <c r="X428" s="125"/>
      <c r="Y428" s="126"/>
      <c r="Z428" s="213"/>
      <c r="BP428" s="166"/>
      <c r="BQ428" s="174"/>
      <c r="BR428" s="312"/>
    </row>
    <row r="429" spans="1:70" s="122" customFormat="1" ht="18.75" hidden="1" x14ac:dyDescent="0.25">
      <c r="A429" s="181"/>
      <c r="B429" s="182"/>
      <c r="C429" s="182"/>
      <c r="D429" s="182"/>
      <c r="E429" s="183" t="s">
        <v>1922</v>
      </c>
      <c r="F429" s="184"/>
      <c r="G429" s="185"/>
      <c r="H429" s="186"/>
      <c r="I429" s="140"/>
      <c r="J429" s="140"/>
      <c r="K429" s="140"/>
      <c r="L429" s="187">
        <v>8497.8799999999992</v>
      </c>
      <c r="M429" s="188"/>
      <c r="N429" s="188"/>
      <c r="O429" s="189"/>
      <c r="P429" s="163"/>
      <c r="Q429" s="163"/>
      <c r="R429" s="163"/>
      <c r="S429" s="163"/>
      <c r="T429" s="163"/>
      <c r="U429" s="163"/>
      <c r="V429" s="123"/>
      <c r="W429" s="124"/>
      <c r="X429" s="125"/>
      <c r="Y429" s="126"/>
      <c r="Z429" s="213"/>
      <c r="BP429" s="166"/>
      <c r="BQ429" s="174"/>
      <c r="BR429" s="312"/>
    </row>
    <row r="430" spans="1:70" s="122" customFormat="1" ht="18.75" hidden="1" x14ac:dyDescent="0.25">
      <c r="A430" s="181"/>
      <c r="B430" s="182"/>
      <c r="C430" s="182"/>
      <c r="D430" s="182"/>
      <c r="E430" s="183" t="s">
        <v>47</v>
      </c>
      <c r="F430" s="184"/>
      <c r="G430" s="185"/>
      <c r="H430" s="186"/>
      <c r="I430" s="140"/>
      <c r="J430" s="140"/>
      <c r="K430" s="140"/>
      <c r="L430" s="187">
        <v>48650.34</v>
      </c>
      <c r="M430" s="188"/>
      <c r="N430" s="188"/>
      <c r="O430" s="189"/>
      <c r="P430" s="163"/>
      <c r="Q430" s="163"/>
      <c r="R430" s="163"/>
      <c r="S430" s="163"/>
      <c r="T430" s="163"/>
      <c r="U430" s="163"/>
      <c r="V430" s="123"/>
      <c r="W430" s="124"/>
      <c r="X430" s="125"/>
      <c r="Y430" s="126"/>
      <c r="Z430" s="213"/>
      <c r="BP430" s="166"/>
      <c r="BQ430" s="174"/>
      <c r="BR430" s="312"/>
    </row>
    <row r="431" spans="1:70" s="122" customFormat="1" ht="67.5" hidden="1" x14ac:dyDescent="0.25">
      <c r="A431" s="167" t="s">
        <v>923</v>
      </c>
      <c r="B431" s="168" t="s">
        <v>1923</v>
      </c>
      <c r="C431" s="370" t="s">
        <v>1924</v>
      </c>
      <c r="D431" s="370"/>
      <c r="E431" s="370"/>
      <c r="F431" s="169" t="s">
        <v>1918</v>
      </c>
      <c r="G431" s="203">
        <v>0.36</v>
      </c>
      <c r="H431" s="171" t="s">
        <v>1925</v>
      </c>
      <c r="I431" s="171"/>
      <c r="J431" s="171"/>
      <c r="K431" s="172" t="s">
        <v>42</v>
      </c>
      <c r="L431" s="171">
        <v>11738.28</v>
      </c>
      <c r="M431" s="171">
        <v>11738.28</v>
      </c>
      <c r="N431" s="173"/>
      <c r="O431" s="171"/>
      <c r="P431" s="163"/>
      <c r="Q431" s="163"/>
      <c r="R431" s="163"/>
      <c r="S431" s="163"/>
      <c r="T431" s="163"/>
      <c r="U431" s="163"/>
      <c r="V431" s="123"/>
      <c r="W431" s="124"/>
      <c r="X431" s="125"/>
      <c r="Y431" s="126"/>
      <c r="Z431" s="213"/>
      <c r="BP431" s="166"/>
      <c r="BQ431" s="174" t="s">
        <v>1924</v>
      </c>
      <c r="BR431" s="312"/>
    </row>
    <row r="432" spans="1:70" s="122" customFormat="1" ht="18.75" hidden="1" x14ac:dyDescent="0.25">
      <c r="A432" s="181"/>
      <c r="B432" s="182"/>
      <c r="C432" s="182"/>
      <c r="D432" s="182"/>
      <c r="E432" s="183" t="s">
        <v>1926</v>
      </c>
      <c r="F432" s="184"/>
      <c r="G432" s="185"/>
      <c r="H432" s="186"/>
      <c r="I432" s="140"/>
      <c r="J432" s="140"/>
      <c r="K432" s="140"/>
      <c r="L432" s="187">
        <v>10447.07</v>
      </c>
      <c r="M432" s="188"/>
      <c r="N432" s="188"/>
      <c r="O432" s="189"/>
      <c r="P432" s="163"/>
      <c r="Q432" s="163"/>
      <c r="R432" s="163"/>
      <c r="S432" s="163"/>
      <c r="T432" s="163"/>
      <c r="U432" s="163"/>
      <c r="V432" s="123"/>
      <c r="W432" s="124"/>
      <c r="X432" s="125"/>
      <c r="Y432" s="126"/>
      <c r="Z432" s="213"/>
      <c r="BP432" s="166"/>
      <c r="BQ432" s="174"/>
      <c r="BR432" s="312"/>
    </row>
    <row r="433" spans="1:70" s="122" customFormat="1" ht="18.75" hidden="1" x14ac:dyDescent="0.25">
      <c r="A433" s="181"/>
      <c r="B433" s="182"/>
      <c r="C433" s="182"/>
      <c r="D433" s="182"/>
      <c r="E433" s="183" t="s">
        <v>1927</v>
      </c>
      <c r="F433" s="184"/>
      <c r="G433" s="185"/>
      <c r="H433" s="186"/>
      <c r="I433" s="140"/>
      <c r="J433" s="140"/>
      <c r="K433" s="140"/>
      <c r="L433" s="187">
        <v>4695.3100000000004</v>
      </c>
      <c r="M433" s="188"/>
      <c r="N433" s="188"/>
      <c r="O433" s="189"/>
      <c r="P433" s="163"/>
      <c r="Q433" s="163"/>
      <c r="R433" s="163"/>
      <c r="S433" s="163"/>
      <c r="T433" s="163"/>
      <c r="U433" s="163"/>
      <c r="V433" s="123"/>
      <c r="W433" s="124"/>
      <c r="X433" s="125"/>
      <c r="Y433" s="126"/>
      <c r="Z433" s="213"/>
      <c r="BP433" s="166"/>
      <c r="BQ433" s="174"/>
      <c r="BR433" s="312"/>
    </row>
    <row r="434" spans="1:70" s="122" customFormat="1" ht="18.75" hidden="1" x14ac:dyDescent="0.25">
      <c r="A434" s="181"/>
      <c r="B434" s="182"/>
      <c r="C434" s="182"/>
      <c r="D434" s="182"/>
      <c r="E434" s="183" t="s">
        <v>47</v>
      </c>
      <c r="F434" s="184"/>
      <c r="G434" s="185"/>
      <c r="H434" s="186"/>
      <c r="I434" s="140"/>
      <c r="J434" s="140"/>
      <c r="K434" s="140"/>
      <c r="L434" s="187">
        <v>26880.66</v>
      </c>
      <c r="M434" s="188"/>
      <c r="N434" s="188"/>
      <c r="O434" s="189"/>
      <c r="P434" s="163"/>
      <c r="Q434" s="163"/>
      <c r="R434" s="163"/>
      <c r="S434" s="163"/>
      <c r="T434" s="163"/>
      <c r="U434" s="163"/>
      <c r="V434" s="123"/>
      <c r="W434" s="124"/>
      <c r="X434" s="125"/>
      <c r="Y434" s="126"/>
      <c r="Z434" s="213"/>
      <c r="BP434" s="166"/>
      <c r="BQ434" s="174"/>
      <c r="BR434" s="312"/>
    </row>
    <row r="435" spans="1:70" s="122" customFormat="1" ht="67.5" hidden="1" x14ac:dyDescent="0.25">
      <c r="A435" s="167" t="s">
        <v>1928</v>
      </c>
      <c r="B435" s="168" t="s">
        <v>1064</v>
      </c>
      <c r="C435" s="370" t="s">
        <v>1929</v>
      </c>
      <c r="D435" s="370"/>
      <c r="E435" s="370"/>
      <c r="F435" s="169" t="s">
        <v>238</v>
      </c>
      <c r="G435" s="203">
        <v>1.44</v>
      </c>
      <c r="H435" s="171" t="s">
        <v>1066</v>
      </c>
      <c r="I435" s="171" t="s">
        <v>1067</v>
      </c>
      <c r="J435" s="171">
        <v>124.14</v>
      </c>
      <c r="K435" s="172" t="s">
        <v>42</v>
      </c>
      <c r="L435" s="171">
        <v>14181.66</v>
      </c>
      <c r="M435" s="171">
        <v>11042.92</v>
      </c>
      <c r="N435" s="173" t="s">
        <v>1930</v>
      </c>
      <c r="O435" s="171">
        <v>1530.32</v>
      </c>
      <c r="P435" s="163">
        <v>1.052</v>
      </c>
      <c r="Q435" s="163">
        <v>1.0209999999999999</v>
      </c>
      <c r="R435" s="163">
        <v>1.0349999999999999</v>
      </c>
      <c r="S435" s="163">
        <v>1.0249999999999999</v>
      </c>
      <c r="T435" s="163">
        <v>1.02</v>
      </c>
      <c r="U435" s="163">
        <v>1.03</v>
      </c>
      <c r="V435" s="123">
        <f t="shared" si="19"/>
        <v>1831.9994869554278</v>
      </c>
      <c r="W435" s="124">
        <v>1.2</v>
      </c>
      <c r="X435" s="125">
        <f t="shared" si="20"/>
        <v>2198.3993843465132</v>
      </c>
      <c r="Y435" s="126">
        <f t="shared" si="21"/>
        <v>1526.6662391295231</v>
      </c>
      <c r="Z435" s="213"/>
      <c r="BP435" s="166"/>
      <c r="BQ435" s="174" t="s">
        <v>1929</v>
      </c>
      <c r="BR435" s="312"/>
    </row>
    <row r="436" spans="1:70" s="122" customFormat="1" ht="18.75" hidden="1" x14ac:dyDescent="0.25">
      <c r="A436" s="175"/>
      <c r="B436" s="176"/>
      <c r="C436" s="177" t="s">
        <v>1931</v>
      </c>
      <c r="D436" s="178"/>
      <c r="E436" s="178"/>
      <c r="F436" s="179"/>
      <c r="G436" s="178"/>
      <c r="H436" s="178"/>
      <c r="I436" s="178"/>
      <c r="J436" s="178"/>
      <c r="K436" s="178"/>
      <c r="L436" s="178"/>
      <c r="M436" s="178"/>
      <c r="N436" s="178"/>
      <c r="O436" s="180"/>
      <c r="P436" s="163"/>
      <c r="Q436" s="163"/>
      <c r="R436" s="163"/>
      <c r="S436" s="163"/>
      <c r="T436" s="163"/>
      <c r="U436" s="163"/>
      <c r="V436" s="123"/>
      <c r="W436" s="124"/>
      <c r="X436" s="125"/>
      <c r="Y436" s="126"/>
      <c r="Z436" s="213"/>
      <c r="BP436" s="166"/>
      <c r="BQ436" s="174"/>
      <c r="BR436" s="312"/>
    </row>
    <row r="437" spans="1:70" s="122" customFormat="1" ht="18.75" hidden="1" x14ac:dyDescent="0.25">
      <c r="A437" s="181"/>
      <c r="B437" s="182"/>
      <c r="C437" s="182"/>
      <c r="D437" s="182"/>
      <c r="E437" s="183" t="s">
        <v>1932</v>
      </c>
      <c r="F437" s="184"/>
      <c r="G437" s="185"/>
      <c r="H437" s="186"/>
      <c r="I437" s="140"/>
      <c r="J437" s="140"/>
      <c r="K437" s="140"/>
      <c r="L437" s="187">
        <v>10907.06</v>
      </c>
      <c r="M437" s="188"/>
      <c r="N437" s="188"/>
      <c r="O437" s="189"/>
      <c r="P437" s="163"/>
      <c r="Q437" s="163"/>
      <c r="R437" s="163"/>
      <c r="S437" s="163"/>
      <c r="T437" s="163"/>
      <c r="U437" s="163"/>
      <c r="V437" s="123"/>
      <c r="W437" s="124"/>
      <c r="X437" s="125"/>
      <c r="Y437" s="126"/>
      <c r="Z437" s="213"/>
      <c r="BP437" s="166"/>
      <c r="BQ437" s="174"/>
      <c r="BR437" s="312"/>
    </row>
    <row r="438" spans="1:70" s="122" customFormat="1" ht="18.75" hidden="1" x14ac:dyDescent="0.25">
      <c r="A438" s="181"/>
      <c r="B438" s="182"/>
      <c r="C438" s="182"/>
      <c r="D438" s="182"/>
      <c r="E438" s="183" t="s">
        <v>1933</v>
      </c>
      <c r="F438" s="184"/>
      <c r="G438" s="185"/>
      <c r="H438" s="186"/>
      <c r="I438" s="140"/>
      <c r="J438" s="140"/>
      <c r="K438" s="140"/>
      <c r="L438" s="187">
        <v>5734.64</v>
      </c>
      <c r="M438" s="188"/>
      <c r="N438" s="188"/>
      <c r="O438" s="189"/>
      <c r="P438" s="163"/>
      <c r="Q438" s="163"/>
      <c r="R438" s="163"/>
      <c r="S438" s="163"/>
      <c r="T438" s="163"/>
      <c r="U438" s="163"/>
      <c r="V438" s="123"/>
      <c r="W438" s="124"/>
      <c r="X438" s="125"/>
      <c r="Y438" s="126"/>
      <c r="Z438" s="213"/>
      <c r="BP438" s="166"/>
      <c r="BQ438" s="174"/>
      <c r="BR438" s="312"/>
    </row>
    <row r="439" spans="1:70" s="122" customFormat="1" ht="18.75" hidden="1" x14ac:dyDescent="0.25">
      <c r="A439" s="181"/>
      <c r="B439" s="182"/>
      <c r="C439" s="182"/>
      <c r="D439" s="182"/>
      <c r="E439" s="183" t="s">
        <v>47</v>
      </c>
      <c r="F439" s="184"/>
      <c r="G439" s="185"/>
      <c r="H439" s="186"/>
      <c r="I439" s="140"/>
      <c r="J439" s="140"/>
      <c r="K439" s="140"/>
      <c r="L439" s="187">
        <v>30823.360000000001</v>
      </c>
      <c r="M439" s="188"/>
      <c r="N439" s="188"/>
      <c r="O439" s="189"/>
      <c r="P439" s="163"/>
      <c r="Q439" s="163"/>
      <c r="R439" s="163"/>
      <c r="S439" s="163"/>
      <c r="T439" s="163"/>
      <c r="U439" s="163"/>
      <c r="V439" s="123"/>
      <c r="W439" s="124"/>
      <c r="X439" s="125"/>
      <c r="Y439" s="126"/>
      <c r="Z439" s="213"/>
      <c r="BP439" s="166"/>
      <c r="BQ439" s="174"/>
      <c r="BR439" s="312"/>
    </row>
    <row r="440" spans="1:70" s="122" customFormat="1" ht="67.5" hidden="1" x14ac:dyDescent="0.25">
      <c r="A440" s="167" t="s">
        <v>930</v>
      </c>
      <c r="B440" s="168" t="s">
        <v>812</v>
      </c>
      <c r="C440" s="370" t="s">
        <v>813</v>
      </c>
      <c r="D440" s="370"/>
      <c r="E440" s="370"/>
      <c r="F440" s="169" t="s">
        <v>238</v>
      </c>
      <c r="G440" s="203">
        <v>39.17</v>
      </c>
      <c r="H440" s="171" t="s">
        <v>1934</v>
      </c>
      <c r="I440" s="171" t="s">
        <v>815</v>
      </c>
      <c r="J440" s="171">
        <v>22.32</v>
      </c>
      <c r="K440" s="172" t="s">
        <v>42</v>
      </c>
      <c r="L440" s="171">
        <v>441788.07</v>
      </c>
      <c r="M440" s="171">
        <v>385429.27</v>
      </c>
      <c r="N440" s="173" t="s">
        <v>1935</v>
      </c>
      <c r="O440" s="171">
        <v>7483.79</v>
      </c>
      <c r="P440" s="163">
        <v>1.052</v>
      </c>
      <c r="Q440" s="163">
        <v>1.0209999999999999</v>
      </c>
      <c r="R440" s="163">
        <v>1.0349999999999999</v>
      </c>
      <c r="S440" s="163">
        <v>1.0249999999999999</v>
      </c>
      <c r="T440" s="163">
        <v>1.02</v>
      </c>
      <c r="U440" s="163">
        <v>1.03</v>
      </c>
      <c r="V440" s="123">
        <f t="shared" si="19"/>
        <v>8959.1062264638513</v>
      </c>
      <c r="W440" s="124">
        <v>1.2</v>
      </c>
      <c r="X440" s="125">
        <f t="shared" si="20"/>
        <v>10750.92747175662</v>
      </c>
      <c r="Y440" s="126">
        <f t="shared" si="21"/>
        <v>274.46840622304364</v>
      </c>
      <c r="Z440" s="213"/>
      <c r="BP440" s="166"/>
      <c r="BQ440" s="174" t="s">
        <v>813</v>
      </c>
      <c r="BR440" s="312"/>
    </row>
    <row r="441" spans="1:70" s="122" customFormat="1" ht="18.75" hidden="1" x14ac:dyDescent="0.25">
      <c r="A441" s="175"/>
      <c r="B441" s="176"/>
      <c r="C441" s="177" t="s">
        <v>1936</v>
      </c>
      <c r="D441" s="178"/>
      <c r="E441" s="178"/>
      <c r="F441" s="179"/>
      <c r="G441" s="178"/>
      <c r="H441" s="178"/>
      <c r="I441" s="178"/>
      <c r="J441" s="178"/>
      <c r="K441" s="178"/>
      <c r="L441" s="178"/>
      <c r="M441" s="178"/>
      <c r="N441" s="178"/>
      <c r="O441" s="180"/>
      <c r="P441" s="163"/>
      <c r="Q441" s="163"/>
      <c r="R441" s="163"/>
      <c r="S441" s="163"/>
      <c r="T441" s="163"/>
      <c r="U441" s="163"/>
      <c r="V441" s="123"/>
      <c r="W441" s="124"/>
      <c r="X441" s="125"/>
      <c r="Y441" s="126"/>
      <c r="Z441" s="213"/>
      <c r="BP441" s="166"/>
      <c r="BQ441" s="174"/>
      <c r="BR441" s="312"/>
    </row>
    <row r="442" spans="1:70" s="122" customFormat="1" ht="18.75" hidden="1" x14ac:dyDescent="0.25">
      <c r="A442" s="181"/>
      <c r="B442" s="182"/>
      <c r="C442" s="182"/>
      <c r="D442" s="182"/>
      <c r="E442" s="183" t="s">
        <v>1937</v>
      </c>
      <c r="F442" s="184"/>
      <c r="G442" s="185"/>
      <c r="H442" s="186"/>
      <c r="I442" s="140"/>
      <c r="J442" s="140"/>
      <c r="K442" s="140"/>
      <c r="L442" s="187">
        <v>379900.94</v>
      </c>
      <c r="M442" s="188"/>
      <c r="N442" s="188"/>
      <c r="O442" s="189"/>
      <c r="P442" s="163"/>
      <c r="Q442" s="163"/>
      <c r="R442" s="163"/>
      <c r="S442" s="163"/>
      <c r="T442" s="163"/>
      <c r="U442" s="163"/>
      <c r="V442" s="123"/>
      <c r="W442" s="124"/>
      <c r="X442" s="125"/>
      <c r="Y442" s="126"/>
      <c r="Z442" s="213"/>
      <c r="BP442" s="166"/>
      <c r="BQ442" s="174"/>
      <c r="BR442" s="312"/>
    </row>
    <row r="443" spans="1:70" s="122" customFormat="1" ht="18.75" hidden="1" x14ac:dyDescent="0.25">
      <c r="A443" s="181"/>
      <c r="B443" s="182"/>
      <c r="C443" s="182"/>
      <c r="D443" s="182"/>
      <c r="E443" s="183" t="s">
        <v>1938</v>
      </c>
      <c r="F443" s="184"/>
      <c r="G443" s="185"/>
      <c r="H443" s="186"/>
      <c r="I443" s="140"/>
      <c r="J443" s="140"/>
      <c r="K443" s="140"/>
      <c r="L443" s="187">
        <v>199741.73</v>
      </c>
      <c r="M443" s="188"/>
      <c r="N443" s="188"/>
      <c r="O443" s="189"/>
      <c r="P443" s="163"/>
      <c r="Q443" s="163"/>
      <c r="R443" s="163"/>
      <c r="S443" s="163"/>
      <c r="T443" s="163"/>
      <c r="U443" s="163"/>
      <c r="V443" s="123"/>
      <c r="W443" s="124"/>
      <c r="X443" s="125"/>
      <c r="Y443" s="126"/>
      <c r="Z443" s="213"/>
      <c r="BP443" s="166"/>
      <c r="BQ443" s="174"/>
      <c r="BR443" s="312"/>
    </row>
    <row r="444" spans="1:70" s="122" customFormat="1" ht="18.75" hidden="1" x14ac:dyDescent="0.25">
      <c r="A444" s="181"/>
      <c r="B444" s="182"/>
      <c r="C444" s="182"/>
      <c r="D444" s="182"/>
      <c r="E444" s="183" t="s">
        <v>47</v>
      </c>
      <c r="F444" s="184"/>
      <c r="G444" s="185"/>
      <c r="H444" s="186"/>
      <c r="I444" s="140"/>
      <c r="J444" s="140"/>
      <c r="K444" s="140"/>
      <c r="L444" s="187">
        <v>1021430.74</v>
      </c>
      <c r="M444" s="188"/>
      <c r="N444" s="188"/>
      <c r="O444" s="189"/>
      <c r="P444" s="163"/>
      <c r="Q444" s="163"/>
      <c r="R444" s="163"/>
      <c r="S444" s="163"/>
      <c r="T444" s="163"/>
      <c r="U444" s="163"/>
      <c r="V444" s="123"/>
      <c r="W444" s="124"/>
      <c r="X444" s="125"/>
      <c r="Y444" s="126"/>
      <c r="Z444" s="213"/>
      <c r="BP444" s="166"/>
      <c r="BQ444" s="174"/>
      <c r="BR444" s="312"/>
    </row>
    <row r="445" spans="1:70" s="122" customFormat="1" ht="67.5" x14ac:dyDescent="0.25">
      <c r="A445" s="242" t="s">
        <v>932</v>
      </c>
      <c r="B445" s="243" t="s">
        <v>1939</v>
      </c>
      <c r="C445" s="368" t="s">
        <v>822</v>
      </c>
      <c r="D445" s="368"/>
      <c r="E445" s="368"/>
      <c r="F445" s="244" t="s">
        <v>265</v>
      </c>
      <c r="G445" s="245">
        <v>4125</v>
      </c>
      <c r="H445" s="171">
        <v>35.549999999999997</v>
      </c>
      <c r="I445" s="171"/>
      <c r="J445" s="171">
        <v>35.549999999999997</v>
      </c>
      <c r="K445" s="172" t="s">
        <v>42</v>
      </c>
      <c r="L445" s="171">
        <v>1255270.5</v>
      </c>
      <c r="M445" s="171"/>
      <c r="N445" s="173"/>
      <c r="O445" s="171">
        <v>1255270.5</v>
      </c>
      <c r="P445" s="163">
        <v>1.052</v>
      </c>
      <c r="Q445" s="163">
        <v>1.0209999999999999</v>
      </c>
      <c r="R445" s="163">
        <v>1.0349999999999999</v>
      </c>
      <c r="S445" s="163">
        <v>1.0249999999999999</v>
      </c>
      <c r="T445" s="163">
        <v>1.02</v>
      </c>
      <c r="U445" s="163">
        <v>1.03</v>
      </c>
      <c r="V445" s="248">
        <f t="shared" si="19"/>
        <v>1502728.130057951</v>
      </c>
      <c r="W445" s="249">
        <v>1.2</v>
      </c>
      <c r="X445" s="250">
        <f t="shared" si="20"/>
        <v>1803273.7560695412</v>
      </c>
      <c r="Y445" s="251">
        <f t="shared" si="21"/>
        <v>437.15727419867665</v>
      </c>
      <c r="Z445" s="213"/>
      <c r="BP445" s="166"/>
      <c r="BQ445" s="174" t="s">
        <v>822</v>
      </c>
      <c r="BR445" s="312"/>
    </row>
    <row r="446" spans="1:70" s="122" customFormat="1" ht="67.5" x14ac:dyDescent="0.25">
      <c r="A446" s="242" t="s">
        <v>934</v>
      </c>
      <c r="B446" s="243" t="s">
        <v>1940</v>
      </c>
      <c r="C446" s="368" t="s">
        <v>824</v>
      </c>
      <c r="D446" s="368"/>
      <c r="E446" s="368"/>
      <c r="F446" s="244" t="s">
        <v>437</v>
      </c>
      <c r="G446" s="245">
        <v>3600</v>
      </c>
      <c r="H446" s="171">
        <v>48.46</v>
      </c>
      <c r="I446" s="171"/>
      <c r="J446" s="171">
        <v>48.46</v>
      </c>
      <c r="K446" s="172" t="s">
        <v>42</v>
      </c>
      <c r="L446" s="171">
        <v>1493343.36</v>
      </c>
      <c r="M446" s="171"/>
      <c r="N446" s="173"/>
      <c r="O446" s="171">
        <v>1493343.36</v>
      </c>
      <c r="P446" s="163">
        <v>1.052</v>
      </c>
      <c r="Q446" s="163">
        <v>1.0209999999999999</v>
      </c>
      <c r="R446" s="163">
        <v>1.0349999999999999</v>
      </c>
      <c r="S446" s="163">
        <v>1.0249999999999999</v>
      </c>
      <c r="T446" s="163">
        <v>1.02</v>
      </c>
      <c r="U446" s="163">
        <v>1.03</v>
      </c>
      <c r="V446" s="248">
        <f t="shared" si="19"/>
        <v>1787733.4605626899</v>
      </c>
      <c r="W446" s="249">
        <v>1.2</v>
      </c>
      <c r="X446" s="250">
        <f t="shared" si="20"/>
        <v>2145280.1526752277</v>
      </c>
      <c r="Y446" s="251">
        <f t="shared" si="21"/>
        <v>595.91115352089662</v>
      </c>
      <c r="Z446" s="213"/>
      <c r="BP446" s="166"/>
      <c r="BQ446" s="174" t="s">
        <v>824</v>
      </c>
      <c r="BR446" s="312"/>
    </row>
    <row r="447" spans="1:70" s="122" customFormat="1" ht="67.5" hidden="1" x14ac:dyDescent="0.25">
      <c r="A447" s="167" t="s">
        <v>936</v>
      </c>
      <c r="B447" s="168" t="s">
        <v>780</v>
      </c>
      <c r="C447" s="370" t="s">
        <v>781</v>
      </c>
      <c r="D447" s="370"/>
      <c r="E447" s="370"/>
      <c r="F447" s="169" t="s">
        <v>238</v>
      </c>
      <c r="G447" s="202">
        <v>18</v>
      </c>
      <c r="H447" s="171" t="s">
        <v>1941</v>
      </c>
      <c r="I447" s="171" t="s">
        <v>783</v>
      </c>
      <c r="J447" s="171">
        <v>68.31</v>
      </c>
      <c r="K447" s="172" t="s">
        <v>42</v>
      </c>
      <c r="L447" s="171">
        <v>191243.26</v>
      </c>
      <c r="M447" s="171">
        <v>167138.04</v>
      </c>
      <c r="N447" s="173" t="s">
        <v>1942</v>
      </c>
      <c r="O447" s="171">
        <v>10526.75</v>
      </c>
      <c r="P447" s="163">
        <v>1.052</v>
      </c>
      <c r="Q447" s="163">
        <v>1.0209999999999999</v>
      </c>
      <c r="R447" s="163">
        <v>1.0349999999999999</v>
      </c>
      <c r="S447" s="163">
        <v>1.0249999999999999</v>
      </c>
      <c r="T447" s="163">
        <v>1.02</v>
      </c>
      <c r="U447" s="163">
        <v>1.03</v>
      </c>
      <c r="V447" s="123">
        <f t="shared" si="19"/>
        <v>12601.939855264291</v>
      </c>
      <c r="W447" s="124">
        <v>1.2</v>
      </c>
      <c r="X447" s="125">
        <f t="shared" si="20"/>
        <v>15122.327826317149</v>
      </c>
      <c r="Y447" s="126">
        <f t="shared" si="21"/>
        <v>840.12932368428608</v>
      </c>
      <c r="Z447" s="213"/>
      <c r="BP447" s="166"/>
      <c r="BQ447" s="174" t="s">
        <v>781</v>
      </c>
      <c r="BR447" s="312"/>
    </row>
    <row r="448" spans="1:70" s="122" customFormat="1" ht="18.75" hidden="1" x14ac:dyDescent="0.25">
      <c r="A448" s="175"/>
      <c r="B448" s="176"/>
      <c r="C448" s="177" t="s">
        <v>1943</v>
      </c>
      <c r="D448" s="178"/>
      <c r="E448" s="178"/>
      <c r="F448" s="179"/>
      <c r="G448" s="178"/>
      <c r="H448" s="178"/>
      <c r="I448" s="178"/>
      <c r="J448" s="178"/>
      <c r="K448" s="178"/>
      <c r="L448" s="178"/>
      <c r="M448" s="178"/>
      <c r="N448" s="178"/>
      <c r="O448" s="180"/>
      <c r="P448" s="163"/>
      <c r="Q448" s="163"/>
      <c r="R448" s="163"/>
      <c r="S448" s="163"/>
      <c r="T448" s="163"/>
      <c r="U448" s="163"/>
      <c r="V448" s="123"/>
      <c r="W448" s="124"/>
      <c r="X448" s="125"/>
      <c r="Y448" s="126"/>
      <c r="Z448" s="213"/>
      <c r="BP448" s="166"/>
      <c r="BQ448" s="174"/>
      <c r="BR448" s="312"/>
    </row>
    <row r="449" spans="1:70" s="122" customFormat="1" ht="18.75" hidden="1" x14ac:dyDescent="0.25">
      <c r="A449" s="181"/>
      <c r="B449" s="182"/>
      <c r="C449" s="182"/>
      <c r="D449" s="182"/>
      <c r="E449" s="183" t="s">
        <v>1944</v>
      </c>
      <c r="F449" s="184"/>
      <c r="G449" s="185"/>
      <c r="H449" s="186"/>
      <c r="I449" s="140"/>
      <c r="J449" s="140"/>
      <c r="K449" s="140"/>
      <c r="L449" s="187">
        <v>163345.32</v>
      </c>
      <c r="M449" s="188"/>
      <c r="N449" s="188"/>
      <c r="O449" s="189"/>
      <c r="P449" s="163"/>
      <c r="Q449" s="163"/>
      <c r="R449" s="163"/>
      <c r="S449" s="163"/>
      <c r="T449" s="163"/>
      <c r="U449" s="163"/>
      <c r="V449" s="123"/>
      <c r="W449" s="124"/>
      <c r="X449" s="125"/>
      <c r="Y449" s="126"/>
      <c r="Z449" s="213"/>
      <c r="BP449" s="166"/>
      <c r="BQ449" s="174"/>
      <c r="BR449" s="312"/>
    </row>
    <row r="450" spans="1:70" s="122" customFormat="1" ht="18.75" hidden="1" x14ac:dyDescent="0.25">
      <c r="A450" s="181"/>
      <c r="B450" s="182"/>
      <c r="C450" s="182"/>
      <c r="D450" s="182"/>
      <c r="E450" s="183" t="s">
        <v>1945</v>
      </c>
      <c r="F450" s="184"/>
      <c r="G450" s="185"/>
      <c r="H450" s="186"/>
      <c r="I450" s="140"/>
      <c r="J450" s="140"/>
      <c r="K450" s="140"/>
      <c r="L450" s="187">
        <v>85882.59</v>
      </c>
      <c r="M450" s="188"/>
      <c r="N450" s="188"/>
      <c r="O450" s="189"/>
      <c r="P450" s="163"/>
      <c r="Q450" s="163"/>
      <c r="R450" s="163"/>
      <c r="S450" s="163"/>
      <c r="T450" s="163"/>
      <c r="U450" s="163"/>
      <c r="V450" s="123"/>
      <c r="W450" s="124"/>
      <c r="X450" s="125"/>
      <c r="Y450" s="126"/>
      <c r="Z450" s="213"/>
      <c r="BP450" s="166"/>
      <c r="BQ450" s="174"/>
      <c r="BR450" s="312"/>
    </row>
    <row r="451" spans="1:70" s="122" customFormat="1" ht="18.75" hidden="1" x14ac:dyDescent="0.25">
      <c r="A451" s="181"/>
      <c r="B451" s="182"/>
      <c r="C451" s="182"/>
      <c r="D451" s="182"/>
      <c r="E451" s="183" t="s">
        <v>47</v>
      </c>
      <c r="F451" s="184"/>
      <c r="G451" s="185"/>
      <c r="H451" s="186"/>
      <c r="I451" s="140"/>
      <c r="J451" s="140"/>
      <c r="K451" s="140"/>
      <c r="L451" s="187">
        <v>440471.17</v>
      </c>
      <c r="M451" s="188"/>
      <c r="N451" s="188"/>
      <c r="O451" s="189"/>
      <c r="P451" s="163"/>
      <c r="Q451" s="163"/>
      <c r="R451" s="163"/>
      <c r="S451" s="163"/>
      <c r="T451" s="163"/>
      <c r="U451" s="163"/>
      <c r="V451" s="123"/>
      <c r="W451" s="124"/>
      <c r="X451" s="125"/>
      <c r="Y451" s="126"/>
      <c r="Z451" s="213"/>
      <c r="BP451" s="166"/>
      <c r="BQ451" s="174"/>
      <c r="BR451" s="312"/>
    </row>
    <row r="452" spans="1:70" s="122" customFormat="1" ht="67.5" x14ac:dyDescent="0.25">
      <c r="A452" s="242" t="s">
        <v>1946</v>
      </c>
      <c r="B452" s="243" t="s">
        <v>1939</v>
      </c>
      <c r="C452" s="368" t="s">
        <v>1947</v>
      </c>
      <c r="D452" s="368"/>
      <c r="E452" s="368"/>
      <c r="F452" s="244" t="s">
        <v>265</v>
      </c>
      <c r="G452" s="245">
        <v>1800</v>
      </c>
      <c r="H452" s="171">
        <v>10.82</v>
      </c>
      <c r="I452" s="171"/>
      <c r="J452" s="171">
        <v>10.82</v>
      </c>
      <c r="K452" s="172" t="s">
        <v>42</v>
      </c>
      <c r="L452" s="171">
        <v>166714.56</v>
      </c>
      <c r="M452" s="171"/>
      <c r="N452" s="173"/>
      <c r="O452" s="171">
        <v>166714.56</v>
      </c>
      <c r="P452" s="163">
        <v>1.052</v>
      </c>
      <c r="Q452" s="163">
        <v>1.0209999999999999</v>
      </c>
      <c r="R452" s="163">
        <v>1.0349999999999999</v>
      </c>
      <c r="S452" s="163">
        <v>1.0249999999999999</v>
      </c>
      <c r="T452" s="163">
        <v>1.02</v>
      </c>
      <c r="U452" s="163">
        <v>1.03</v>
      </c>
      <c r="V452" s="248">
        <f t="shared" si="19"/>
        <v>199579.81885357306</v>
      </c>
      <c r="W452" s="249">
        <v>1.2</v>
      </c>
      <c r="X452" s="250">
        <f t="shared" si="20"/>
        <v>239495.78262428765</v>
      </c>
      <c r="Y452" s="251">
        <f t="shared" si="21"/>
        <v>133.0532125690487</v>
      </c>
      <c r="Z452" s="213"/>
      <c r="BP452" s="166"/>
      <c r="BQ452" s="174" t="s">
        <v>1947</v>
      </c>
      <c r="BR452" s="312"/>
    </row>
    <row r="453" spans="1:70" s="122" customFormat="1" ht="67.5" x14ac:dyDescent="0.25">
      <c r="A453" s="242" t="s">
        <v>1948</v>
      </c>
      <c r="B453" s="243" t="s">
        <v>1949</v>
      </c>
      <c r="C453" s="368" t="s">
        <v>1950</v>
      </c>
      <c r="D453" s="368"/>
      <c r="E453" s="368"/>
      <c r="F453" s="244" t="s">
        <v>437</v>
      </c>
      <c r="G453" s="245">
        <v>2</v>
      </c>
      <c r="H453" s="171">
        <v>138.32</v>
      </c>
      <c r="I453" s="171"/>
      <c r="J453" s="171">
        <v>138.32</v>
      </c>
      <c r="K453" s="172" t="s">
        <v>42</v>
      </c>
      <c r="L453" s="171">
        <v>2368.04</v>
      </c>
      <c r="M453" s="171"/>
      <c r="N453" s="173"/>
      <c r="O453" s="171">
        <v>2368.04</v>
      </c>
      <c r="P453" s="163">
        <v>1.052</v>
      </c>
      <c r="Q453" s="163">
        <v>1.0209999999999999</v>
      </c>
      <c r="R453" s="163">
        <v>1.0349999999999999</v>
      </c>
      <c r="S453" s="163">
        <v>1.0249999999999999</v>
      </c>
      <c r="T453" s="163">
        <v>1.02</v>
      </c>
      <c r="U453" s="163">
        <v>1.03</v>
      </c>
      <c r="V453" s="248">
        <f t="shared" si="19"/>
        <v>2834.8633390989671</v>
      </c>
      <c r="W453" s="249">
        <v>1.2</v>
      </c>
      <c r="X453" s="250">
        <f t="shared" si="20"/>
        <v>3401.8360069187606</v>
      </c>
      <c r="Y453" s="251">
        <f t="shared" si="21"/>
        <v>1700.9180034593803</v>
      </c>
      <c r="Z453" s="213"/>
      <c r="BP453" s="166"/>
      <c r="BQ453" s="174" t="s">
        <v>1950</v>
      </c>
      <c r="BR453" s="312"/>
    </row>
    <row r="454" spans="1:70" s="122" customFormat="1" ht="67.5" x14ac:dyDescent="0.25">
      <c r="A454" s="242" t="s">
        <v>1951</v>
      </c>
      <c r="B454" s="243" t="s">
        <v>1952</v>
      </c>
      <c r="C454" s="368" t="s">
        <v>1953</v>
      </c>
      <c r="D454" s="368"/>
      <c r="E454" s="368"/>
      <c r="F454" s="244" t="s">
        <v>437</v>
      </c>
      <c r="G454" s="245">
        <v>1800</v>
      </c>
      <c r="H454" s="171">
        <v>49.75</v>
      </c>
      <c r="I454" s="171"/>
      <c r="J454" s="171">
        <v>49.75</v>
      </c>
      <c r="K454" s="172" t="s">
        <v>42</v>
      </c>
      <c r="L454" s="171">
        <v>766548</v>
      </c>
      <c r="M454" s="171"/>
      <c r="N454" s="173"/>
      <c r="O454" s="171">
        <v>766548</v>
      </c>
      <c r="P454" s="163">
        <v>1.052</v>
      </c>
      <c r="Q454" s="163">
        <v>1.0209999999999999</v>
      </c>
      <c r="R454" s="163">
        <v>1.0349999999999999</v>
      </c>
      <c r="S454" s="163">
        <v>1.0249999999999999</v>
      </c>
      <c r="T454" s="163">
        <v>1.02</v>
      </c>
      <c r="U454" s="163">
        <v>1.03</v>
      </c>
      <c r="V454" s="248">
        <f t="shared" si="19"/>
        <v>917661.36672507005</v>
      </c>
      <c r="W454" s="249">
        <v>1.2</v>
      </c>
      <c r="X454" s="250">
        <f t="shared" si="20"/>
        <v>1101193.640070084</v>
      </c>
      <c r="Y454" s="251">
        <f t="shared" si="21"/>
        <v>611.77424448338002</v>
      </c>
      <c r="Z454" s="213"/>
      <c r="BP454" s="166"/>
      <c r="BQ454" s="174" t="s">
        <v>1953</v>
      </c>
      <c r="BR454" s="312"/>
    </row>
    <row r="455" spans="1:70" s="122" customFormat="1" ht="67.5" x14ac:dyDescent="0.25">
      <c r="A455" s="242" t="s">
        <v>1954</v>
      </c>
      <c r="B455" s="243" t="s">
        <v>1955</v>
      </c>
      <c r="C455" s="368" t="s">
        <v>1956</v>
      </c>
      <c r="D455" s="368"/>
      <c r="E455" s="368"/>
      <c r="F455" s="244" t="s">
        <v>437</v>
      </c>
      <c r="G455" s="245">
        <v>100</v>
      </c>
      <c r="H455" s="171">
        <v>49.75</v>
      </c>
      <c r="I455" s="171"/>
      <c r="J455" s="171">
        <v>49.75</v>
      </c>
      <c r="K455" s="172" t="s">
        <v>42</v>
      </c>
      <c r="L455" s="171">
        <v>42586</v>
      </c>
      <c r="M455" s="171"/>
      <c r="N455" s="173"/>
      <c r="O455" s="171">
        <v>42586</v>
      </c>
      <c r="P455" s="163">
        <v>1.052</v>
      </c>
      <c r="Q455" s="163">
        <v>1.0209999999999999</v>
      </c>
      <c r="R455" s="163">
        <v>1.0349999999999999</v>
      </c>
      <c r="S455" s="163">
        <v>1.0249999999999999</v>
      </c>
      <c r="T455" s="163">
        <v>1.02</v>
      </c>
      <c r="U455" s="163">
        <v>1.03</v>
      </c>
      <c r="V455" s="248">
        <f t="shared" si="19"/>
        <v>50981.187040281686</v>
      </c>
      <c r="W455" s="249">
        <v>1.2</v>
      </c>
      <c r="X455" s="250">
        <f t="shared" si="20"/>
        <v>61177.424448338017</v>
      </c>
      <c r="Y455" s="251">
        <f t="shared" si="21"/>
        <v>611.77424448338013</v>
      </c>
      <c r="Z455" s="213"/>
      <c r="BP455" s="166"/>
      <c r="BQ455" s="174" t="s">
        <v>1956</v>
      </c>
      <c r="BR455" s="312"/>
    </row>
    <row r="456" spans="1:70" s="122" customFormat="1" ht="67.5" x14ac:dyDescent="0.25">
      <c r="A456" s="242" t="s">
        <v>1957</v>
      </c>
      <c r="B456" s="243" t="s">
        <v>1958</v>
      </c>
      <c r="C456" s="368" t="s">
        <v>797</v>
      </c>
      <c r="D456" s="368"/>
      <c r="E456" s="368"/>
      <c r="F456" s="244" t="s">
        <v>437</v>
      </c>
      <c r="G456" s="245">
        <v>22</v>
      </c>
      <c r="H456" s="171">
        <v>48.95</v>
      </c>
      <c r="I456" s="171"/>
      <c r="J456" s="171">
        <v>48.95</v>
      </c>
      <c r="K456" s="172" t="s">
        <v>42</v>
      </c>
      <c r="L456" s="171">
        <v>9218.26</v>
      </c>
      <c r="M456" s="171"/>
      <c r="N456" s="173"/>
      <c r="O456" s="171">
        <v>9218.26</v>
      </c>
      <c r="P456" s="163">
        <v>1.052</v>
      </c>
      <c r="Q456" s="163">
        <v>1.0209999999999999</v>
      </c>
      <c r="R456" s="163">
        <v>1.0349999999999999</v>
      </c>
      <c r="S456" s="163">
        <v>1.0249999999999999</v>
      </c>
      <c r="T456" s="163">
        <v>1.02</v>
      </c>
      <c r="U456" s="163">
        <v>1.03</v>
      </c>
      <c r="V456" s="248">
        <f t="shared" si="19"/>
        <v>11035.500804159745</v>
      </c>
      <c r="W456" s="249">
        <v>1.2</v>
      </c>
      <c r="X456" s="250">
        <f t="shared" si="20"/>
        <v>13242.600964991694</v>
      </c>
      <c r="Y456" s="251">
        <f t="shared" si="21"/>
        <v>601.93640749962242</v>
      </c>
      <c r="Z456" s="213"/>
      <c r="BP456" s="166"/>
      <c r="BQ456" s="174" t="s">
        <v>797</v>
      </c>
      <c r="BR456" s="312"/>
    </row>
    <row r="457" spans="1:70" s="122" customFormat="1" ht="67.5" x14ac:dyDescent="0.25">
      <c r="A457" s="242" t="s">
        <v>1959</v>
      </c>
      <c r="B457" s="243" t="s">
        <v>1960</v>
      </c>
      <c r="C457" s="368" t="s">
        <v>1961</v>
      </c>
      <c r="D457" s="368"/>
      <c r="E457" s="368"/>
      <c r="F457" s="244" t="s">
        <v>437</v>
      </c>
      <c r="G457" s="245">
        <v>2</v>
      </c>
      <c r="H457" s="171">
        <v>389.35</v>
      </c>
      <c r="I457" s="171"/>
      <c r="J457" s="171">
        <v>389.35</v>
      </c>
      <c r="K457" s="172" t="s">
        <v>42</v>
      </c>
      <c r="L457" s="171">
        <v>6665.67</v>
      </c>
      <c r="M457" s="171"/>
      <c r="N457" s="173"/>
      <c r="O457" s="171">
        <v>6665.67</v>
      </c>
      <c r="P457" s="163">
        <v>1.052</v>
      </c>
      <c r="Q457" s="163">
        <v>1.0209999999999999</v>
      </c>
      <c r="R457" s="163">
        <v>1.0349999999999999</v>
      </c>
      <c r="S457" s="163">
        <v>1.0249999999999999</v>
      </c>
      <c r="T457" s="163">
        <v>1.02</v>
      </c>
      <c r="U457" s="163">
        <v>1.03</v>
      </c>
      <c r="V457" s="248">
        <f t="shared" si="19"/>
        <v>7979.7062184472452</v>
      </c>
      <c r="W457" s="249">
        <v>1.2</v>
      </c>
      <c r="X457" s="250">
        <f t="shared" si="20"/>
        <v>9575.6474621366942</v>
      </c>
      <c r="Y457" s="251">
        <f t="shared" si="21"/>
        <v>4787.8237310683471</v>
      </c>
      <c r="Z457" s="213"/>
      <c r="BP457" s="166"/>
      <c r="BQ457" s="174" t="s">
        <v>1961</v>
      </c>
      <c r="BR457" s="312"/>
    </row>
    <row r="458" spans="1:70" s="122" customFormat="1" ht="67.5" x14ac:dyDescent="0.25">
      <c r="A458" s="242" t="s">
        <v>1962</v>
      </c>
      <c r="B458" s="243" t="s">
        <v>1958</v>
      </c>
      <c r="C458" s="368" t="s">
        <v>1963</v>
      </c>
      <c r="D458" s="368"/>
      <c r="E458" s="368"/>
      <c r="F458" s="244" t="s">
        <v>437</v>
      </c>
      <c r="G458" s="245">
        <v>50</v>
      </c>
      <c r="H458" s="171">
        <v>14.4</v>
      </c>
      <c r="I458" s="171"/>
      <c r="J458" s="171">
        <v>14.4</v>
      </c>
      <c r="K458" s="172" t="s">
        <v>42</v>
      </c>
      <c r="L458" s="171">
        <v>6163.2</v>
      </c>
      <c r="M458" s="171"/>
      <c r="N458" s="173"/>
      <c r="O458" s="171">
        <v>6163.2</v>
      </c>
      <c r="P458" s="163">
        <v>1.052</v>
      </c>
      <c r="Q458" s="163">
        <v>1.0209999999999999</v>
      </c>
      <c r="R458" s="163">
        <v>1.0349999999999999</v>
      </c>
      <c r="S458" s="163">
        <v>1.0249999999999999</v>
      </c>
      <c r="T458" s="163">
        <v>1.02</v>
      </c>
      <c r="U458" s="163">
        <v>1.03</v>
      </c>
      <c r="V458" s="248">
        <f t="shared" si="19"/>
        <v>7378.18184301564</v>
      </c>
      <c r="W458" s="249">
        <v>1.2</v>
      </c>
      <c r="X458" s="250">
        <f t="shared" si="20"/>
        <v>8853.8182116187672</v>
      </c>
      <c r="Y458" s="251">
        <f t="shared" si="21"/>
        <v>177.07636423237534</v>
      </c>
      <c r="Z458" s="213"/>
      <c r="BP458" s="166"/>
      <c r="BQ458" s="174" t="s">
        <v>1963</v>
      </c>
      <c r="BR458" s="312"/>
    </row>
    <row r="459" spans="1:70" s="122" customFormat="1" ht="67.5" hidden="1" x14ac:dyDescent="0.25">
      <c r="A459" s="167" t="s">
        <v>1964</v>
      </c>
      <c r="B459" s="168" t="s">
        <v>849</v>
      </c>
      <c r="C459" s="370" t="s">
        <v>850</v>
      </c>
      <c r="D459" s="370"/>
      <c r="E459" s="370"/>
      <c r="F459" s="169" t="s">
        <v>520</v>
      </c>
      <c r="G459" s="202">
        <v>4</v>
      </c>
      <c r="H459" s="171" t="s">
        <v>1965</v>
      </c>
      <c r="I459" s="171" t="s">
        <v>852</v>
      </c>
      <c r="J459" s="171">
        <v>11.18</v>
      </c>
      <c r="K459" s="172" t="s">
        <v>42</v>
      </c>
      <c r="L459" s="171">
        <v>23597.279999999999</v>
      </c>
      <c r="M459" s="171">
        <v>19772.060000000001</v>
      </c>
      <c r="N459" s="173" t="s">
        <v>1966</v>
      </c>
      <c r="O459" s="171">
        <v>382.8</v>
      </c>
      <c r="P459" s="163">
        <v>1.052</v>
      </c>
      <c r="Q459" s="163">
        <v>1.0209999999999999</v>
      </c>
      <c r="R459" s="163">
        <v>1.0349999999999999</v>
      </c>
      <c r="S459" s="163">
        <v>1.0249999999999999</v>
      </c>
      <c r="T459" s="163">
        <v>1.02</v>
      </c>
      <c r="U459" s="163">
        <v>1.03</v>
      </c>
      <c r="V459" s="123">
        <f t="shared" si="19"/>
        <v>458.26324141783277</v>
      </c>
      <c r="W459" s="124">
        <v>1.2</v>
      </c>
      <c r="X459" s="125">
        <f t="shared" si="20"/>
        <v>549.91588970139935</v>
      </c>
      <c r="Y459" s="126">
        <f t="shared" si="21"/>
        <v>137.47897242534984</v>
      </c>
      <c r="Z459" s="213"/>
      <c r="BP459" s="166"/>
      <c r="BQ459" s="174" t="s">
        <v>850</v>
      </c>
      <c r="BR459" s="312"/>
    </row>
    <row r="460" spans="1:70" s="122" customFormat="1" ht="18.75" hidden="1" x14ac:dyDescent="0.25">
      <c r="A460" s="175"/>
      <c r="B460" s="176"/>
      <c r="C460" s="177" t="s">
        <v>1967</v>
      </c>
      <c r="D460" s="178"/>
      <c r="E460" s="178"/>
      <c r="F460" s="179"/>
      <c r="G460" s="178"/>
      <c r="H460" s="178"/>
      <c r="I460" s="178"/>
      <c r="J460" s="178"/>
      <c r="K460" s="178"/>
      <c r="L460" s="178"/>
      <c r="M460" s="178"/>
      <c r="N460" s="178"/>
      <c r="O460" s="180"/>
      <c r="P460" s="163"/>
      <c r="Q460" s="163"/>
      <c r="R460" s="163"/>
      <c r="S460" s="163"/>
      <c r="T460" s="163"/>
      <c r="U460" s="163"/>
      <c r="V460" s="123"/>
      <c r="W460" s="124"/>
      <c r="X460" s="125"/>
      <c r="Y460" s="126"/>
      <c r="Z460" s="213"/>
      <c r="BP460" s="166"/>
      <c r="BQ460" s="174"/>
      <c r="BR460" s="312"/>
    </row>
    <row r="461" spans="1:70" s="122" customFormat="1" ht="18.75" hidden="1" x14ac:dyDescent="0.25">
      <c r="A461" s="181"/>
      <c r="B461" s="182"/>
      <c r="C461" s="182"/>
      <c r="D461" s="182"/>
      <c r="E461" s="183" t="s">
        <v>1968</v>
      </c>
      <c r="F461" s="184"/>
      <c r="G461" s="185"/>
      <c r="H461" s="186"/>
      <c r="I461" s="140"/>
      <c r="J461" s="140"/>
      <c r="K461" s="140"/>
      <c r="L461" s="187">
        <v>19647.36</v>
      </c>
      <c r="M461" s="188"/>
      <c r="N461" s="188"/>
      <c r="O461" s="189"/>
      <c r="P461" s="163"/>
      <c r="Q461" s="163"/>
      <c r="R461" s="163"/>
      <c r="S461" s="163"/>
      <c r="T461" s="163"/>
      <c r="U461" s="163"/>
      <c r="V461" s="123"/>
      <c r="W461" s="124"/>
      <c r="X461" s="125"/>
      <c r="Y461" s="126"/>
      <c r="Z461" s="213"/>
      <c r="BP461" s="166"/>
      <c r="BQ461" s="174"/>
      <c r="BR461" s="312"/>
    </row>
    <row r="462" spans="1:70" s="122" customFormat="1" ht="18.75" hidden="1" x14ac:dyDescent="0.25">
      <c r="A462" s="181"/>
      <c r="B462" s="182"/>
      <c r="C462" s="182"/>
      <c r="D462" s="182"/>
      <c r="E462" s="183" t="s">
        <v>1969</v>
      </c>
      <c r="F462" s="184"/>
      <c r="G462" s="185"/>
      <c r="H462" s="186"/>
      <c r="I462" s="140"/>
      <c r="J462" s="140"/>
      <c r="K462" s="140"/>
      <c r="L462" s="187">
        <v>10330.06</v>
      </c>
      <c r="M462" s="188"/>
      <c r="N462" s="188"/>
      <c r="O462" s="189"/>
      <c r="P462" s="163"/>
      <c r="Q462" s="163"/>
      <c r="R462" s="163"/>
      <c r="S462" s="163"/>
      <c r="T462" s="163"/>
      <c r="U462" s="163"/>
      <c r="V462" s="123"/>
      <c r="W462" s="124"/>
      <c r="X462" s="125"/>
      <c r="Y462" s="126"/>
      <c r="Z462" s="213"/>
      <c r="BP462" s="166"/>
      <c r="BQ462" s="174"/>
      <c r="BR462" s="312"/>
    </row>
    <row r="463" spans="1:70" s="122" customFormat="1" ht="18.75" hidden="1" x14ac:dyDescent="0.25">
      <c r="A463" s="181"/>
      <c r="B463" s="182"/>
      <c r="C463" s="182"/>
      <c r="D463" s="182"/>
      <c r="E463" s="183" t="s">
        <v>47</v>
      </c>
      <c r="F463" s="184"/>
      <c r="G463" s="185"/>
      <c r="H463" s="186"/>
      <c r="I463" s="140"/>
      <c r="J463" s="140"/>
      <c r="K463" s="140"/>
      <c r="L463" s="187">
        <v>53574.7</v>
      </c>
      <c r="M463" s="188"/>
      <c r="N463" s="188"/>
      <c r="O463" s="189"/>
      <c r="P463" s="163"/>
      <c r="Q463" s="163"/>
      <c r="R463" s="163"/>
      <c r="S463" s="163"/>
      <c r="T463" s="163"/>
      <c r="U463" s="163"/>
      <c r="V463" s="123"/>
      <c r="W463" s="124"/>
      <c r="X463" s="125"/>
      <c r="Y463" s="126"/>
      <c r="Z463" s="213"/>
      <c r="BP463" s="166"/>
      <c r="BQ463" s="174"/>
      <c r="BR463" s="312"/>
    </row>
    <row r="464" spans="1:70" s="122" customFormat="1" ht="67.5" hidden="1" x14ac:dyDescent="0.25">
      <c r="A464" s="167" t="s">
        <v>1970</v>
      </c>
      <c r="B464" s="168" t="s">
        <v>1971</v>
      </c>
      <c r="C464" s="370" t="s">
        <v>1972</v>
      </c>
      <c r="D464" s="370"/>
      <c r="E464" s="370"/>
      <c r="F464" s="169" t="s">
        <v>1973</v>
      </c>
      <c r="G464" s="202">
        <v>470</v>
      </c>
      <c r="H464" s="171" t="s">
        <v>1974</v>
      </c>
      <c r="I464" s="171"/>
      <c r="J464" s="171">
        <v>791.2</v>
      </c>
      <c r="K464" s="172" t="s">
        <v>42</v>
      </c>
      <c r="L464" s="171">
        <v>4346225.5199999996</v>
      </c>
      <c r="M464" s="171">
        <v>1163069.68</v>
      </c>
      <c r="N464" s="173"/>
      <c r="O464" s="171">
        <v>3183155.84</v>
      </c>
      <c r="P464" s="163">
        <v>1.052</v>
      </c>
      <c r="Q464" s="163">
        <v>1.0209999999999999</v>
      </c>
      <c r="R464" s="163">
        <v>1.0349999999999999</v>
      </c>
      <c r="S464" s="163">
        <v>1.0249999999999999</v>
      </c>
      <c r="T464" s="163">
        <v>1.02</v>
      </c>
      <c r="U464" s="163">
        <v>1.03</v>
      </c>
      <c r="V464" s="123">
        <f t="shared" si="19"/>
        <v>3810666.9623210663</v>
      </c>
      <c r="W464" s="124">
        <v>1.2</v>
      </c>
      <c r="X464" s="125">
        <f t="shared" si="20"/>
        <v>4572800.3547852794</v>
      </c>
      <c r="Y464" s="126">
        <f t="shared" si="21"/>
        <v>9729.3624569899566</v>
      </c>
      <c r="Z464" s="213"/>
      <c r="BP464" s="166"/>
      <c r="BQ464" s="174" t="s">
        <v>1972</v>
      </c>
      <c r="BR464" s="312"/>
    </row>
    <row r="465" spans="1:71" s="122" customFormat="1" ht="18.75" hidden="1" x14ac:dyDescent="0.25">
      <c r="A465" s="175"/>
      <c r="B465" s="176"/>
      <c r="C465" s="177" t="s">
        <v>1975</v>
      </c>
      <c r="D465" s="178"/>
      <c r="E465" s="178"/>
      <c r="F465" s="179"/>
      <c r="G465" s="178"/>
      <c r="H465" s="178"/>
      <c r="I465" s="178"/>
      <c r="J465" s="178"/>
      <c r="K465" s="178"/>
      <c r="L465" s="178"/>
      <c r="M465" s="178"/>
      <c r="N465" s="178"/>
      <c r="O465" s="180"/>
      <c r="P465" s="163"/>
      <c r="Q465" s="163"/>
      <c r="R465" s="163"/>
      <c r="S465" s="163"/>
      <c r="T465" s="163"/>
      <c r="U465" s="163"/>
      <c r="V465" s="123"/>
      <c r="W465" s="124"/>
      <c r="X465" s="125"/>
      <c r="Y465" s="126"/>
      <c r="Z465" s="213"/>
      <c r="BP465" s="166"/>
      <c r="BQ465" s="174"/>
      <c r="BR465" s="312"/>
    </row>
    <row r="466" spans="1:71" s="122" customFormat="1" ht="18.75" hidden="1" x14ac:dyDescent="0.25">
      <c r="A466" s="181"/>
      <c r="B466" s="182"/>
      <c r="C466" s="182"/>
      <c r="D466" s="182"/>
      <c r="E466" s="183" t="s">
        <v>1976</v>
      </c>
      <c r="F466" s="184"/>
      <c r="G466" s="185"/>
      <c r="H466" s="186"/>
      <c r="I466" s="140"/>
      <c r="J466" s="140"/>
      <c r="K466" s="140"/>
      <c r="L466" s="187">
        <v>1035132.02</v>
      </c>
      <c r="M466" s="188"/>
      <c r="N466" s="188"/>
      <c r="O466" s="189"/>
      <c r="P466" s="163"/>
      <c r="Q466" s="163"/>
      <c r="R466" s="163"/>
      <c r="S466" s="163"/>
      <c r="T466" s="163"/>
      <c r="U466" s="163"/>
      <c r="V466" s="123"/>
      <c r="W466" s="124"/>
      <c r="X466" s="125"/>
      <c r="Y466" s="126"/>
      <c r="Z466" s="213"/>
      <c r="BP466" s="166"/>
      <c r="BQ466" s="174"/>
      <c r="BR466" s="312"/>
    </row>
    <row r="467" spans="1:71" s="122" customFormat="1" ht="18.75" hidden="1" x14ac:dyDescent="0.25">
      <c r="A467" s="181"/>
      <c r="B467" s="182"/>
      <c r="C467" s="182"/>
      <c r="D467" s="182"/>
      <c r="E467" s="183" t="s">
        <v>1977</v>
      </c>
      <c r="F467" s="184"/>
      <c r="G467" s="185"/>
      <c r="H467" s="186"/>
      <c r="I467" s="140"/>
      <c r="J467" s="140"/>
      <c r="K467" s="140"/>
      <c r="L467" s="187">
        <v>465227.87</v>
      </c>
      <c r="M467" s="188"/>
      <c r="N467" s="188"/>
      <c r="O467" s="189"/>
      <c r="P467" s="163"/>
      <c r="Q467" s="163"/>
      <c r="R467" s="163"/>
      <c r="S467" s="163"/>
      <c r="T467" s="163"/>
      <c r="U467" s="163"/>
      <c r="V467" s="123"/>
      <c r="W467" s="124"/>
      <c r="X467" s="125"/>
      <c r="Y467" s="126"/>
      <c r="Z467" s="213"/>
      <c r="BP467" s="166"/>
      <c r="BQ467" s="174"/>
      <c r="BR467" s="312"/>
    </row>
    <row r="468" spans="1:71" s="122" customFormat="1" ht="18.75" hidden="1" x14ac:dyDescent="0.25">
      <c r="A468" s="181"/>
      <c r="B468" s="182"/>
      <c r="C468" s="182"/>
      <c r="D468" s="182"/>
      <c r="E468" s="183" t="s">
        <v>47</v>
      </c>
      <c r="F468" s="184"/>
      <c r="G468" s="185"/>
      <c r="H468" s="186"/>
      <c r="I468" s="140"/>
      <c r="J468" s="140"/>
      <c r="K468" s="140"/>
      <c r="L468" s="187">
        <v>5846585.4100000001</v>
      </c>
      <c r="M468" s="188"/>
      <c r="N468" s="188"/>
      <c r="O468" s="189"/>
      <c r="P468" s="163"/>
      <c r="Q468" s="163"/>
      <c r="R468" s="163"/>
      <c r="S468" s="163"/>
      <c r="T468" s="163"/>
      <c r="U468" s="163"/>
      <c r="V468" s="123"/>
      <c r="W468" s="124"/>
      <c r="X468" s="125"/>
      <c r="Y468" s="126"/>
      <c r="Z468" s="213"/>
      <c r="BP468" s="166"/>
      <c r="BQ468" s="174"/>
      <c r="BR468" s="312"/>
    </row>
    <row r="469" spans="1:71" s="122" customFormat="1" ht="67.5" hidden="1" x14ac:dyDescent="0.25">
      <c r="A469" s="167" t="s">
        <v>1978</v>
      </c>
      <c r="B469" s="168" t="s">
        <v>1979</v>
      </c>
      <c r="C469" s="370" t="s">
        <v>1980</v>
      </c>
      <c r="D469" s="370"/>
      <c r="E469" s="370"/>
      <c r="F469" s="169" t="s">
        <v>1973</v>
      </c>
      <c r="G469" s="202">
        <v>470</v>
      </c>
      <c r="H469" s="171" t="s">
        <v>1981</v>
      </c>
      <c r="I469" s="171"/>
      <c r="J469" s="171"/>
      <c r="K469" s="172" t="s">
        <v>42</v>
      </c>
      <c r="L469" s="171">
        <v>2734571.54</v>
      </c>
      <c r="M469" s="171">
        <v>2734571.54</v>
      </c>
      <c r="N469" s="173"/>
      <c r="O469" s="171"/>
      <c r="P469" s="163"/>
      <c r="Q469" s="163"/>
      <c r="R469" s="163"/>
      <c r="S469" s="163"/>
      <c r="T469" s="163"/>
      <c r="U469" s="163"/>
      <c r="V469" s="123"/>
      <c r="W469" s="124"/>
      <c r="X469" s="125"/>
      <c r="Y469" s="126"/>
      <c r="Z469" s="213"/>
      <c r="BP469" s="166"/>
      <c r="BQ469" s="174" t="s">
        <v>1980</v>
      </c>
      <c r="BR469" s="312"/>
    </row>
    <row r="470" spans="1:71" s="122" customFormat="1" ht="18.75" hidden="1" x14ac:dyDescent="0.25">
      <c r="A470" s="181"/>
      <c r="B470" s="182"/>
      <c r="C470" s="182"/>
      <c r="D470" s="182"/>
      <c r="E470" s="183" t="s">
        <v>1982</v>
      </c>
      <c r="F470" s="184"/>
      <c r="G470" s="185"/>
      <c r="H470" s="186"/>
      <c r="I470" s="140"/>
      <c r="J470" s="140"/>
      <c r="K470" s="140"/>
      <c r="L470" s="187">
        <v>2433768.67</v>
      </c>
      <c r="M470" s="188"/>
      <c r="N470" s="188"/>
      <c r="O470" s="189"/>
      <c r="P470" s="163"/>
      <c r="Q470" s="163"/>
      <c r="R470" s="163"/>
      <c r="S470" s="163"/>
      <c r="T470" s="163"/>
      <c r="U470" s="163"/>
      <c r="V470" s="123"/>
      <c r="W470" s="124"/>
      <c r="X470" s="125"/>
      <c r="Y470" s="126"/>
      <c r="Z470" s="213"/>
      <c r="BP470" s="166"/>
      <c r="BQ470" s="174"/>
      <c r="BR470" s="312"/>
    </row>
    <row r="471" spans="1:71" s="122" customFormat="1" ht="18.75" hidden="1" x14ac:dyDescent="0.25">
      <c r="A471" s="181"/>
      <c r="B471" s="182"/>
      <c r="C471" s="182"/>
      <c r="D471" s="182"/>
      <c r="E471" s="183" t="s">
        <v>1983</v>
      </c>
      <c r="F471" s="184"/>
      <c r="G471" s="185"/>
      <c r="H471" s="186"/>
      <c r="I471" s="140"/>
      <c r="J471" s="140"/>
      <c r="K471" s="140"/>
      <c r="L471" s="187">
        <v>1093828.6200000001</v>
      </c>
      <c r="M471" s="188"/>
      <c r="N471" s="188"/>
      <c r="O471" s="189"/>
      <c r="P471" s="163"/>
      <c r="Q471" s="163"/>
      <c r="R471" s="163"/>
      <c r="S471" s="163"/>
      <c r="T471" s="163"/>
      <c r="U471" s="163"/>
      <c r="V471" s="123"/>
      <c r="W471" s="124"/>
      <c r="X471" s="125"/>
      <c r="Y471" s="126"/>
      <c r="Z471" s="213"/>
      <c r="BP471" s="166"/>
      <c r="BQ471" s="174"/>
      <c r="BR471" s="312"/>
    </row>
    <row r="472" spans="1:71" s="122" customFormat="1" ht="18.75" hidden="1" x14ac:dyDescent="0.25">
      <c r="A472" s="181"/>
      <c r="B472" s="182"/>
      <c r="C472" s="182"/>
      <c r="D472" s="182"/>
      <c r="E472" s="183" t="s">
        <v>47</v>
      </c>
      <c r="F472" s="184"/>
      <c r="G472" s="185"/>
      <c r="H472" s="186"/>
      <c r="I472" s="140"/>
      <c r="J472" s="140"/>
      <c r="K472" s="140"/>
      <c r="L472" s="187">
        <v>6262168.8300000001</v>
      </c>
      <c r="M472" s="188"/>
      <c r="N472" s="188"/>
      <c r="O472" s="189"/>
      <c r="P472" s="163"/>
      <c r="Q472" s="163"/>
      <c r="R472" s="163"/>
      <c r="S472" s="163"/>
      <c r="T472" s="163"/>
      <c r="U472" s="163"/>
      <c r="V472" s="123"/>
      <c r="W472" s="124"/>
      <c r="X472" s="125"/>
      <c r="Y472" s="126"/>
      <c r="Z472" s="213"/>
      <c r="BP472" s="166"/>
      <c r="BQ472" s="174"/>
      <c r="BR472" s="312"/>
    </row>
    <row r="473" spans="1:71" s="122" customFormat="1" ht="67.5" x14ac:dyDescent="0.25">
      <c r="A473" s="242" t="s">
        <v>1984</v>
      </c>
      <c r="B473" s="243" t="s">
        <v>1985</v>
      </c>
      <c r="C473" s="368" t="s">
        <v>1986</v>
      </c>
      <c r="D473" s="368"/>
      <c r="E473" s="368"/>
      <c r="F473" s="244" t="s">
        <v>265</v>
      </c>
      <c r="G473" s="245">
        <v>200</v>
      </c>
      <c r="H473" s="171">
        <v>148.94999999999999</v>
      </c>
      <c r="I473" s="171"/>
      <c r="J473" s="171">
        <v>148.94999999999999</v>
      </c>
      <c r="K473" s="172" t="s">
        <v>42</v>
      </c>
      <c r="L473" s="171">
        <v>255002.4</v>
      </c>
      <c r="M473" s="171"/>
      <c r="N473" s="173"/>
      <c r="O473" s="171">
        <v>255002.4</v>
      </c>
      <c r="P473" s="163">
        <v>1.052</v>
      </c>
      <c r="Q473" s="163">
        <v>1.0209999999999999</v>
      </c>
      <c r="R473" s="163">
        <v>1.0349999999999999</v>
      </c>
      <c r="S473" s="163">
        <v>1.0249999999999999</v>
      </c>
      <c r="T473" s="163">
        <v>1.02</v>
      </c>
      <c r="U473" s="163">
        <v>1.03</v>
      </c>
      <c r="V473" s="248">
        <f t="shared" si="19"/>
        <v>305272.27375477209</v>
      </c>
      <c r="W473" s="249">
        <v>1.2</v>
      </c>
      <c r="X473" s="250">
        <f t="shared" si="20"/>
        <v>366326.7285057265</v>
      </c>
      <c r="Y473" s="251">
        <f t="shared" si="21"/>
        <v>1831.6336425286324</v>
      </c>
      <c r="Z473" s="213"/>
      <c r="BP473" s="166"/>
      <c r="BQ473" s="174" t="s">
        <v>1986</v>
      </c>
      <c r="BR473" s="312"/>
    </row>
    <row r="474" spans="1:71" s="122" customFormat="1" ht="67.5" hidden="1" x14ac:dyDescent="0.25">
      <c r="A474" s="167" t="s">
        <v>1987</v>
      </c>
      <c r="B474" s="168" t="s">
        <v>1988</v>
      </c>
      <c r="C474" s="370" t="s">
        <v>1989</v>
      </c>
      <c r="D474" s="370"/>
      <c r="E474" s="370"/>
      <c r="F474" s="169" t="s">
        <v>238</v>
      </c>
      <c r="G474" s="205">
        <v>5.0000000000000001E-3</v>
      </c>
      <c r="H474" s="171" t="s">
        <v>1990</v>
      </c>
      <c r="I474" s="171" t="s">
        <v>1991</v>
      </c>
      <c r="J474" s="171">
        <v>217.75</v>
      </c>
      <c r="K474" s="172" t="s">
        <v>42</v>
      </c>
      <c r="L474" s="171">
        <v>183.94</v>
      </c>
      <c r="M474" s="171">
        <v>152.41</v>
      </c>
      <c r="N474" s="173" t="s">
        <v>1992</v>
      </c>
      <c r="O474" s="171">
        <v>9.32</v>
      </c>
      <c r="P474" s="163">
        <v>1.052</v>
      </c>
      <c r="Q474" s="163">
        <v>1.0209999999999999</v>
      </c>
      <c r="R474" s="163">
        <v>1.0349999999999999</v>
      </c>
      <c r="S474" s="163">
        <v>1.0249999999999999</v>
      </c>
      <c r="T474" s="163">
        <v>1.02</v>
      </c>
      <c r="U474" s="163">
        <v>1.03</v>
      </c>
      <c r="V474" s="123">
        <f t="shared" si="19"/>
        <v>11.157297309336995</v>
      </c>
      <c r="W474" s="124">
        <v>1.2</v>
      </c>
      <c r="X474" s="125">
        <f t="shared" si="20"/>
        <v>13.388756771204394</v>
      </c>
      <c r="Y474" s="126">
        <f t="shared" si="21"/>
        <v>2677.7513542408788</v>
      </c>
      <c r="Z474" s="213"/>
      <c r="BP474" s="166"/>
      <c r="BQ474" s="174" t="s">
        <v>1989</v>
      </c>
      <c r="BR474" s="312"/>
    </row>
    <row r="475" spans="1:71" s="122" customFormat="1" ht="18.75" hidden="1" x14ac:dyDescent="0.25">
      <c r="A475" s="175"/>
      <c r="B475" s="176"/>
      <c r="C475" s="177" t="s">
        <v>1993</v>
      </c>
      <c r="D475" s="178"/>
      <c r="E475" s="178"/>
      <c r="F475" s="179"/>
      <c r="G475" s="178"/>
      <c r="H475" s="178"/>
      <c r="I475" s="178"/>
      <c r="J475" s="178"/>
      <c r="K475" s="178"/>
      <c r="L475" s="178"/>
      <c r="M475" s="178"/>
      <c r="N475" s="178"/>
      <c r="O475" s="180"/>
      <c r="P475" s="163"/>
      <c r="Q475" s="163"/>
      <c r="R475" s="163"/>
      <c r="S475" s="163"/>
      <c r="T475" s="163"/>
      <c r="U475" s="163"/>
      <c r="V475" s="123"/>
      <c r="W475" s="124"/>
      <c r="X475" s="125"/>
      <c r="Y475" s="126"/>
      <c r="Z475" s="213"/>
      <c r="BP475" s="166"/>
      <c r="BQ475" s="174"/>
      <c r="BR475" s="312"/>
    </row>
    <row r="476" spans="1:71" s="122" customFormat="1" ht="18.75" hidden="1" x14ac:dyDescent="0.25">
      <c r="A476" s="181"/>
      <c r="B476" s="182"/>
      <c r="C476" s="182"/>
      <c r="D476" s="182"/>
      <c r="E476" s="183" t="s">
        <v>1994</v>
      </c>
      <c r="F476" s="184"/>
      <c r="G476" s="185"/>
      <c r="H476" s="186"/>
      <c r="I476" s="140"/>
      <c r="J476" s="140"/>
      <c r="K476" s="140"/>
      <c r="L476" s="187">
        <v>167.21</v>
      </c>
      <c r="M476" s="188"/>
      <c r="N476" s="188"/>
      <c r="O476" s="189"/>
      <c r="P476" s="163"/>
      <c r="Q476" s="163"/>
      <c r="R476" s="163"/>
      <c r="S476" s="163"/>
      <c r="T476" s="163"/>
      <c r="U476" s="163"/>
      <c r="V476" s="123"/>
      <c r="W476" s="124"/>
      <c r="X476" s="125"/>
      <c r="Y476" s="126"/>
      <c r="Z476" s="213"/>
      <c r="BP476" s="166"/>
      <c r="BQ476" s="174"/>
      <c r="BR476" s="312"/>
    </row>
    <row r="477" spans="1:71" s="122" customFormat="1" ht="18.75" hidden="1" x14ac:dyDescent="0.25">
      <c r="A477" s="181"/>
      <c r="B477" s="182"/>
      <c r="C477" s="182"/>
      <c r="D477" s="182"/>
      <c r="E477" s="183" t="s">
        <v>1995</v>
      </c>
      <c r="F477" s="184"/>
      <c r="G477" s="185"/>
      <c r="H477" s="186"/>
      <c r="I477" s="140"/>
      <c r="J477" s="140"/>
      <c r="K477" s="140"/>
      <c r="L477" s="187">
        <v>87.91</v>
      </c>
      <c r="M477" s="188"/>
      <c r="N477" s="188"/>
      <c r="O477" s="189"/>
      <c r="P477" s="163"/>
      <c r="Q477" s="163"/>
      <c r="R477" s="163"/>
      <c r="S477" s="163"/>
      <c r="T477" s="163"/>
      <c r="U477" s="163"/>
      <c r="V477" s="123"/>
      <c r="W477" s="124"/>
      <c r="X477" s="125"/>
      <c r="Y477" s="126"/>
      <c r="Z477" s="213"/>
      <c r="BP477" s="166"/>
      <c r="BQ477" s="174"/>
      <c r="BR477" s="312"/>
    </row>
    <row r="478" spans="1:71" s="122" customFormat="1" ht="18.75" hidden="1" x14ac:dyDescent="0.25">
      <c r="A478" s="181"/>
      <c r="B478" s="182"/>
      <c r="C478" s="182"/>
      <c r="D478" s="182"/>
      <c r="E478" s="183" t="s">
        <v>47</v>
      </c>
      <c r="F478" s="184"/>
      <c r="G478" s="185"/>
      <c r="H478" s="186"/>
      <c r="I478" s="140"/>
      <c r="J478" s="140"/>
      <c r="K478" s="140"/>
      <c r="L478" s="187">
        <v>439.06</v>
      </c>
      <c r="M478" s="188"/>
      <c r="N478" s="188"/>
      <c r="O478" s="189"/>
      <c r="P478" s="163"/>
      <c r="Q478" s="163"/>
      <c r="R478" s="163"/>
      <c r="S478" s="163"/>
      <c r="T478" s="163"/>
      <c r="U478" s="163"/>
      <c r="V478" s="123"/>
      <c r="W478" s="124"/>
      <c r="X478" s="125"/>
      <c r="Y478" s="126"/>
      <c r="Z478" s="213"/>
      <c r="BP478" s="166"/>
      <c r="BQ478" s="174"/>
      <c r="BR478" s="312"/>
    </row>
    <row r="479" spans="1:71" s="122" customFormat="1" ht="68.25" thickBot="1" x14ac:dyDescent="0.3">
      <c r="A479" s="242" t="s">
        <v>1996</v>
      </c>
      <c r="B479" s="243" t="s">
        <v>1997</v>
      </c>
      <c r="C479" s="368" t="s">
        <v>1998</v>
      </c>
      <c r="D479" s="368"/>
      <c r="E479" s="368"/>
      <c r="F479" s="244" t="s">
        <v>437</v>
      </c>
      <c r="G479" s="245">
        <v>1</v>
      </c>
      <c r="H479" s="171">
        <v>643.07000000000005</v>
      </c>
      <c r="I479" s="171"/>
      <c r="J479" s="171">
        <v>643.07000000000005</v>
      </c>
      <c r="K479" s="172" t="s">
        <v>42</v>
      </c>
      <c r="L479" s="171">
        <v>5504.68</v>
      </c>
      <c r="M479" s="171"/>
      <c r="N479" s="173"/>
      <c r="O479" s="171">
        <v>5504.68</v>
      </c>
      <c r="P479" s="290">
        <v>1.052</v>
      </c>
      <c r="Q479" s="208">
        <v>1.0209999999999999</v>
      </c>
      <c r="R479" s="208">
        <v>1.0349999999999999</v>
      </c>
      <c r="S479" s="208">
        <v>1.0249999999999999</v>
      </c>
      <c r="T479" s="208">
        <v>1.02</v>
      </c>
      <c r="U479" s="208">
        <v>1.03</v>
      </c>
      <c r="V479" s="254">
        <f t="shared" ref="V479" si="22">O479*P479*Q479*R479*S479*T479*U479</f>
        <v>6589.8445657469056</v>
      </c>
      <c r="W479" s="255">
        <v>1.2</v>
      </c>
      <c r="X479" s="256">
        <f t="shared" ref="X479" si="23">V479*W479</f>
        <v>7907.8134788962861</v>
      </c>
      <c r="Y479" s="257">
        <f t="shared" ref="Y479" si="24">X479/G479</f>
        <v>7907.8134788962861</v>
      </c>
      <c r="Z479" s="213"/>
      <c r="BP479" s="166"/>
      <c r="BQ479" s="174" t="s">
        <v>1998</v>
      </c>
      <c r="BR479" s="312"/>
    </row>
    <row r="480" spans="1:71" s="122" customFormat="1" ht="23.25" customHeight="1" thickTop="1" x14ac:dyDescent="0.25">
      <c r="A480" s="294"/>
      <c r="B480" s="294" t="s">
        <v>5740</v>
      </c>
      <c r="C480" s="277"/>
      <c r="D480" s="277"/>
      <c r="E480" s="277"/>
      <c r="F480" s="277"/>
      <c r="G480" s="277"/>
      <c r="H480" s="277"/>
      <c r="I480" s="277"/>
      <c r="J480" s="277"/>
      <c r="K480" s="278"/>
      <c r="L480" s="171">
        <v>245051651.41</v>
      </c>
      <c r="M480" s="171">
        <v>7435951.2300000004</v>
      </c>
      <c r="N480" s="171" t="s">
        <v>1999</v>
      </c>
      <c r="O480" s="171">
        <v>233568650.06999999</v>
      </c>
      <c r="P480" s="213"/>
      <c r="Q480" s="213"/>
      <c r="R480" s="213"/>
      <c r="S480" s="213"/>
      <c r="T480" s="213"/>
      <c r="U480" s="213"/>
      <c r="V480" s="214">
        <f>SUM(V30:V479)</f>
        <v>283145391.41033149</v>
      </c>
      <c r="W480" s="215"/>
      <c r="X480" s="216">
        <f>SUM(X30:X479)</f>
        <v>339774469.69239736</v>
      </c>
      <c r="Y480" s="217"/>
      <c r="Z480" s="213"/>
      <c r="BS480" s="174" t="s">
        <v>938</v>
      </c>
    </row>
    <row r="481" spans="1:72" s="122" customFormat="1" ht="18" hidden="1" x14ac:dyDescent="0.25">
      <c r="A481" s="359" t="s">
        <v>940</v>
      </c>
      <c r="B481" s="360"/>
      <c r="C481" s="360"/>
      <c r="D481" s="360"/>
      <c r="E481" s="360"/>
      <c r="F481" s="360"/>
      <c r="G481" s="360"/>
      <c r="H481" s="360"/>
      <c r="I481" s="360"/>
      <c r="J481" s="360"/>
      <c r="K481" s="361"/>
      <c r="L481" s="171">
        <v>6976421.8600000003</v>
      </c>
      <c r="M481" s="171"/>
      <c r="N481" s="171"/>
      <c r="O481" s="171"/>
      <c r="P481" s="213"/>
      <c r="Q481" s="213"/>
      <c r="R481" s="213"/>
      <c r="S481" s="213"/>
      <c r="T481" s="213"/>
      <c r="U481" s="213"/>
      <c r="V481" s="214">
        <f>L543+L544</f>
        <v>283145391.41033137</v>
      </c>
      <c r="W481" s="215"/>
      <c r="X481" s="216">
        <f>V481*1.2</f>
        <v>339774469.69239765</v>
      </c>
      <c r="Y481" s="217"/>
      <c r="Z481" s="213"/>
      <c r="BS481" s="174" t="s">
        <v>940</v>
      </c>
    </row>
    <row r="482" spans="1:72" s="122" customFormat="1" ht="18" hidden="1" x14ac:dyDescent="0.25">
      <c r="A482" s="365" t="s">
        <v>941</v>
      </c>
      <c r="B482" s="366"/>
      <c r="C482" s="366"/>
      <c r="D482" s="366"/>
      <c r="E482" s="366"/>
      <c r="F482" s="366"/>
      <c r="G482" s="366"/>
      <c r="H482" s="366"/>
      <c r="I482" s="366"/>
      <c r="J482" s="366"/>
      <c r="K482" s="367"/>
      <c r="L482" s="218"/>
      <c r="M482" s="218"/>
      <c r="N482" s="218"/>
      <c r="O482" s="218"/>
      <c r="P482" s="213"/>
      <c r="Q482" s="213"/>
      <c r="R482" s="213"/>
      <c r="S482" s="213"/>
      <c r="T482" s="213"/>
      <c r="U482" s="213"/>
      <c r="V482" s="214"/>
      <c r="W482" s="215"/>
      <c r="X482" s="216"/>
      <c r="Y482" s="217"/>
      <c r="Z482" s="213"/>
      <c r="BS482" s="174"/>
      <c r="BT482" s="128" t="s">
        <v>941</v>
      </c>
    </row>
    <row r="483" spans="1:72" s="122" customFormat="1" ht="18" hidden="1" x14ac:dyDescent="0.25">
      <c r="A483" s="365" t="s">
        <v>2000</v>
      </c>
      <c r="B483" s="366"/>
      <c r="C483" s="366"/>
      <c r="D483" s="366"/>
      <c r="E483" s="366"/>
      <c r="F483" s="366"/>
      <c r="G483" s="366"/>
      <c r="H483" s="366"/>
      <c r="I483" s="366"/>
      <c r="J483" s="366"/>
      <c r="K483" s="367"/>
      <c r="L483" s="218">
        <v>3498255.53</v>
      </c>
      <c r="M483" s="218"/>
      <c r="N483" s="218"/>
      <c r="O483" s="218"/>
      <c r="P483" s="213"/>
      <c r="Q483" s="213"/>
      <c r="R483" s="213"/>
      <c r="S483" s="213"/>
      <c r="T483" s="213"/>
      <c r="U483" s="213"/>
      <c r="V483" s="214"/>
      <c r="W483" s="215"/>
      <c r="X483" s="216"/>
      <c r="Y483" s="217"/>
      <c r="Z483" s="213"/>
      <c r="BS483" s="174"/>
      <c r="BT483" s="128" t="s">
        <v>2000</v>
      </c>
    </row>
    <row r="484" spans="1:72" s="122" customFormat="1" ht="18" hidden="1" x14ac:dyDescent="0.25">
      <c r="A484" s="365" t="s">
        <v>2001</v>
      </c>
      <c r="B484" s="366"/>
      <c r="C484" s="366"/>
      <c r="D484" s="366"/>
      <c r="E484" s="366"/>
      <c r="F484" s="366"/>
      <c r="G484" s="366"/>
      <c r="H484" s="366"/>
      <c r="I484" s="366"/>
      <c r="J484" s="366"/>
      <c r="K484" s="367"/>
      <c r="L484" s="218">
        <v>387536.11</v>
      </c>
      <c r="M484" s="218"/>
      <c r="N484" s="218"/>
      <c r="O484" s="218"/>
      <c r="P484" s="213"/>
      <c r="Q484" s="213"/>
      <c r="R484" s="213"/>
      <c r="S484" s="213"/>
      <c r="T484" s="213"/>
      <c r="U484" s="213"/>
      <c r="V484" s="214"/>
      <c r="W484" s="215"/>
      <c r="X484" s="216"/>
      <c r="Y484" s="217"/>
      <c r="Z484" s="213"/>
      <c r="BS484" s="174"/>
      <c r="BT484" s="128" t="s">
        <v>2001</v>
      </c>
    </row>
    <row r="485" spans="1:72" s="122" customFormat="1" ht="23.25" hidden="1" x14ac:dyDescent="0.25">
      <c r="A485" s="365" t="s">
        <v>2002</v>
      </c>
      <c r="B485" s="366"/>
      <c r="C485" s="366"/>
      <c r="D485" s="366"/>
      <c r="E485" s="366"/>
      <c r="F485" s="366"/>
      <c r="G485" s="366"/>
      <c r="H485" s="366"/>
      <c r="I485" s="366"/>
      <c r="J485" s="366"/>
      <c r="K485" s="367"/>
      <c r="L485" s="218">
        <v>3090630.22</v>
      </c>
      <c r="M485" s="218"/>
      <c r="N485" s="218"/>
      <c r="O485" s="218"/>
      <c r="P485" s="213"/>
      <c r="Q485" s="213"/>
      <c r="R485" s="213"/>
      <c r="S485" s="213"/>
      <c r="T485" s="213"/>
      <c r="U485" s="213"/>
      <c r="V485" s="214"/>
      <c r="W485" s="215"/>
      <c r="X485" s="216"/>
      <c r="Y485" s="217"/>
      <c r="Z485" s="213"/>
      <c r="BS485" s="174"/>
      <c r="BT485" s="128" t="s">
        <v>2002</v>
      </c>
    </row>
    <row r="486" spans="1:72" s="122" customFormat="1" ht="18" hidden="1" x14ac:dyDescent="0.25">
      <c r="A486" s="359" t="s">
        <v>945</v>
      </c>
      <c r="B486" s="360"/>
      <c r="C486" s="360"/>
      <c r="D486" s="360"/>
      <c r="E486" s="360"/>
      <c r="F486" s="360"/>
      <c r="G486" s="360"/>
      <c r="H486" s="360"/>
      <c r="I486" s="360"/>
      <c r="J486" s="360"/>
      <c r="K486" s="361"/>
      <c r="L486" s="171">
        <v>3395340.56</v>
      </c>
      <c r="M486" s="171"/>
      <c r="N486" s="171"/>
      <c r="O486" s="171"/>
      <c r="P486" s="213"/>
      <c r="Q486" s="213"/>
      <c r="R486" s="213"/>
      <c r="S486" s="213"/>
      <c r="T486" s="213"/>
      <c r="U486" s="213"/>
      <c r="V486" s="214"/>
      <c r="W486" s="215"/>
      <c r="X486" s="216"/>
      <c r="Y486" s="217"/>
      <c r="Z486" s="213"/>
      <c r="BS486" s="174" t="s">
        <v>945</v>
      </c>
    </row>
    <row r="487" spans="1:72" s="122" customFormat="1" ht="18" hidden="1" x14ac:dyDescent="0.25">
      <c r="A487" s="365" t="s">
        <v>941</v>
      </c>
      <c r="B487" s="366"/>
      <c r="C487" s="366"/>
      <c r="D487" s="366"/>
      <c r="E487" s="366"/>
      <c r="F487" s="366"/>
      <c r="G487" s="366"/>
      <c r="H487" s="366"/>
      <c r="I487" s="366"/>
      <c r="J487" s="366"/>
      <c r="K487" s="367"/>
      <c r="L487" s="218"/>
      <c r="M487" s="218"/>
      <c r="N487" s="218"/>
      <c r="O487" s="218"/>
      <c r="P487" s="213"/>
      <c r="Q487" s="213"/>
      <c r="R487" s="213"/>
      <c r="S487" s="213"/>
      <c r="T487" s="213"/>
      <c r="U487" s="213"/>
      <c r="V487" s="214"/>
      <c r="W487" s="215"/>
      <c r="X487" s="216"/>
      <c r="Y487" s="217"/>
      <c r="Z487" s="213"/>
      <c r="BS487" s="174"/>
      <c r="BT487" s="128" t="s">
        <v>941</v>
      </c>
    </row>
    <row r="488" spans="1:72" s="122" customFormat="1" ht="18" hidden="1" x14ac:dyDescent="0.25">
      <c r="A488" s="365" t="s">
        <v>2003</v>
      </c>
      <c r="B488" s="366"/>
      <c r="C488" s="366"/>
      <c r="D488" s="366"/>
      <c r="E488" s="366"/>
      <c r="F488" s="366"/>
      <c r="G488" s="366"/>
      <c r="H488" s="366"/>
      <c r="I488" s="366"/>
      <c r="J488" s="366"/>
      <c r="K488" s="367"/>
      <c r="L488" s="218">
        <v>1572249.68</v>
      </c>
      <c r="M488" s="218"/>
      <c r="N488" s="218"/>
      <c r="O488" s="218"/>
      <c r="P488" s="213"/>
      <c r="Q488" s="213"/>
      <c r="R488" s="213"/>
      <c r="S488" s="213"/>
      <c r="T488" s="213"/>
      <c r="U488" s="213"/>
      <c r="V488" s="214"/>
      <c r="W488" s="215"/>
      <c r="X488" s="216"/>
      <c r="Y488" s="217"/>
      <c r="Z488" s="213"/>
      <c r="BS488" s="174"/>
      <c r="BT488" s="128" t="s">
        <v>2003</v>
      </c>
    </row>
    <row r="489" spans="1:72" s="122" customFormat="1" ht="18" hidden="1" x14ac:dyDescent="0.25">
      <c r="A489" s="365" t="s">
        <v>2004</v>
      </c>
      <c r="B489" s="366"/>
      <c r="C489" s="366"/>
      <c r="D489" s="366"/>
      <c r="E489" s="366"/>
      <c r="F489" s="366"/>
      <c r="G489" s="366"/>
      <c r="H489" s="366"/>
      <c r="I489" s="366"/>
      <c r="J489" s="366"/>
      <c r="K489" s="367"/>
      <c r="L489" s="218">
        <v>198074.01</v>
      </c>
      <c r="M489" s="218"/>
      <c r="N489" s="218"/>
      <c r="O489" s="218"/>
      <c r="P489" s="213"/>
      <c r="Q489" s="213"/>
      <c r="R489" s="213"/>
      <c r="S489" s="213"/>
      <c r="T489" s="213"/>
      <c r="U489" s="213"/>
      <c r="V489" s="214"/>
      <c r="W489" s="215"/>
      <c r="X489" s="216"/>
      <c r="Y489" s="217"/>
      <c r="Z489" s="213"/>
      <c r="BS489" s="174"/>
      <c r="BT489" s="128" t="s">
        <v>2004</v>
      </c>
    </row>
    <row r="490" spans="1:72" s="122" customFormat="1" ht="23.25" hidden="1" x14ac:dyDescent="0.25">
      <c r="A490" s="365" t="s">
        <v>2005</v>
      </c>
      <c r="B490" s="366"/>
      <c r="C490" s="366"/>
      <c r="D490" s="366"/>
      <c r="E490" s="366"/>
      <c r="F490" s="366"/>
      <c r="G490" s="366"/>
      <c r="H490" s="366"/>
      <c r="I490" s="366"/>
      <c r="J490" s="366"/>
      <c r="K490" s="367"/>
      <c r="L490" s="218">
        <v>1624379.68</v>
      </c>
      <c r="M490" s="218"/>
      <c r="N490" s="218"/>
      <c r="O490" s="218"/>
      <c r="P490" s="213"/>
      <c r="Q490" s="213"/>
      <c r="R490" s="213"/>
      <c r="S490" s="213"/>
      <c r="T490" s="213"/>
      <c r="U490" s="213"/>
      <c r="V490" s="214"/>
      <c r="W490" s="215"/>
      <c r="X490" s="216"/>
      <c r="Y490" s="217"/>
      <c r="Z490" s="213"/>
      <c r="BS490" s="174"/>
      <c r="BT490" s="128" t="s">
        <v>2005</v>
      </c>
    </row>
    <row r="491" spans="1:72" s="122" customFormat="1" ht="18" hidden="1" x14ac:dyDescent="0.25">
      <c r="A491" s="365" t="s">
        <v>2006</v>
      </c>
      <c r="B491" s="366"/>
      <c r="C491" s="366"/>
      <c r="D491" s="366"/>
      <c r="E491" s="366"/>
      <c r="F491" s="366"/>
      <c r="G491" s="366"/>
      <c r="H491" s="366"/>
      <c r="I491" s="366"/>
      <c r="J491" s="366"/>
      <c r="K491" s="367"/>
      <c r="L491" s="218">
        <v>637.19000000000005</v>
      </c>
      <c r="M491" s="218"/>
      <c r="N491" s="218"/>
      <c r="O491" s="218"/>
      <c r="P491" s="213"/>
      <c r="Q491" s="213"/>
      <c r="R491" s="213"/>
      <c r="S491" s="213"/>
      <c r="T491" s="213"/>
      <c r="U491" s="213"/>
      <c r="V491" s="214"/>
      <c r="W491" s="215"/>
      <c r="X491" s="216"/>
      <c r="Y491" s="217"/>
      <c r="Z491" s="213"/>
      <c r="BS491" s="174"/>
      <c r="BT491" s="128" t="s">
        <v>2006</v>
      </c>
    </row>
    <row r="492" spans="1:72" s="122" customFormat="1" ht="18" hidden="1" x14ac:dyDescent="0.25">
      <c r="A492" s="359" t="s">
        <v>951</v>
      </c>
      <c r="B492" s="360"/>
      <c r="C492" s="360"/>
      <c r="D492" s="360"/>
      <c r="E492" s="360"/>
      <c r="F492" s="360"/>
      <c r="G492" s="360"/>
      <c r="H492" s="360"/>
      <c r="I492" s="360"/>
      <c r="J492" s="360"/>
      <c r="K492" s="361"/>
      <c r="L492" s="171"/>
      <c r="M492" s="171"/>
      <c r="N492" s="171"/>
      <c r="O492" s="171"/>
      <c r="P492" s="213"/>
      <c r="Q492" s="213"/>
      <c r="R492" s="213"/>
      <c r="S492" s="213"/>
      <c r="T492" s="213"/>
      <c r="U492" s="213"/>
      <c r="V492" s="214"/>
      <c r="W492" s="215"/>
      <c r="X492" s="216"/>
      <c r="Y492" s="217"/>
      <c r="Z492" s="213"/>
      <c r="BS492" s="174" t="s">
        <v>951</v>
      </c>
    </row>
    <row r="493" spans="1:72" s="122" customFormat="1" ht="18" hidden="1" x14ac:dyDescent="0.25">
      <c r="A493" s="365" t="s">
        <v>952</v>
      </c>
      <c r="B493" s="366"/>
      <c r="C493" s="366"/>
      <c r="D493" s="366"/>
      <c r="E493" s="366"/>
      <c r="F493" s="366"/>
      <c r="G493" s="366"/>
      <c r="H493" s="366"/>
      <c r="I493" s="366"/>
      <c r="J493" s="366"/>
      <c r="K493" s="367"/>
      <c r="L493" s="218"/>
      <c r="M493" s="218"/>
      <c r="N493" s="218"/>
      <c r="O493" s="218"/>
      <c r="P493" s="213"/>
      <c r="Q493" s="213"/>
      <c r="R493" s="213"/>
      <c r="S493" s="213"/>
      <c r="T493" s="213"/>
      <c r="U493" s="213"/>
      <c r="V493" s="214"/>
      <c r="W493" s="215"/>
      <c r="X493" s="216"/>
      <c r="Y493" s="217"/>
      <c r="Z493" s="213"/>
      <c r="BS493" s="174"/>
      <c r="BT493" s="128" t="s">
        <v>952</v>
      </c>
    </row>
    <row r="494" spans="1:72" s="122" customFormat="1" ht="18" hidden="1" x14ac:dyDescent="0.25">
      <c r="A494" s="365" t="s">
        <v>2007</v>
      </c>
      <c r="B494" s="366"/>
      <c r="C494" s="366"/>
      <c r="D494" s="366"/>
      <c r="E494" s="366"/>
      <c r="F494" s="366"/>
      <c r="G494" s="366"/>
      <c r="H494" s="366"/>
      <c r="I494" s="366"/>
      <c r="J494" s="366"/>
      <c r="K494" s="367"/>
      <c r="L494" s="218"/>
      <c r="M494" s="218"/>
      <c r="N494" s="218"/>
      <c r="O494" s="218"/>
      <c r="P494" s="213"/>
      <c r="Q494" s="213"/>
      <c r="R494" s="213"/>
      <c r="S494" s="213"/>
      <c r="T494" s="213"/>
      <c r="U494" s="213"/>
      <c r="V494" s="214"/>
      <c r="W494" s="215"/>
      <c r="X494" s="216"/>
      <c r="Y494" s="217"/>
      <c r="Z494" s="213"/>
      <c r="BS494" s="174"/>
      <c r="BT494" s="128" t="s">
        <v>2007</v>
      </c>
    </row>
    <row r="495" spans="1:72" s="122" customFormat="1" ht="23.25" hidden="1" x14ac:dyDescent="0.25">
      <c r="A495" s="365" t="s">
        <v>2008</v>
      </c>
      <c r="B495" s="366"/>
      <c r="C495" s="366"/>
      <c r="D495" s="366"/>
      <c r="E495" s="366"/>
      <c r="F495" s="366"/>
      <c r="G495" s="366"/>
      <c r="H495" s="366"/>
      <c r="I495" s="366"/>
      <c r="J495" s="366"/>
      <c r="K495" s="367"/>
      <c r="L495" s="218">
        <v>229890606.66</v>
      </c>
      <c r="M495" s="218"/>
      <c r="N495" s="218"/>
      <c r="O495" s="218">
        <v>229890606.66</v>
      </c>
      <c r="P495" s="213"/>
      <c r="Q495" s="213"/>
      <c r="R495" s="213"/>
      <c r="S495" s="213"/>
      <c r="T495" s="213"/>
      <c r="U495" s="213"/>
      <c r="V495" s="214"/>
      <c r="W495" s="215"/>
      <c r="X495" s="216"/>
      <c r="Y495" s="217"/>
      <c r="Z495" s="213"/>
      <c r="BS495" s="174"/>
      <c r="BT495" s="128" t="s">
        <v>2008</v>
      </c>
    </row>
    <row r="496" spans="1:72" s="122" customFormat="1" ht="18" hidden="1" x14ac:dyDescent="0.25">
      <c r="A496" s="365" t="s">
        <v>953</v>
      </c>
      <c r="B496" s="366"/>
      <c r="C496" s="366"/>
      <c r="D496" s="366"/>
      <c r="E496" s="366"/>
      <c r="F496" s="366"/>
      <c r="G496" s="366"/>
      <c r="H496" s="366"/>
      <c r="I496" s="366"/>
      <c r="J496" s="366"/>
      <c r="K496" s="367"/>
      <c r="L496" s="218"/>
      <c r="M496" s="218"/>
      <c r="N496" s="218"/>
      <c r="O496" s="218"/>
      <c r="P496" s="213"/>
      <c r="Q496" s="213"/>
      <c r="R496" s="213"/>
      <c r="S496" s="213"/>
      <c r="T496" s="213"/>
      <c r="U496" s="213"/>
      <c r="V496" s="214"/>
      <c r="W496" s="215"/>
      <c r="X496" s="216"/>
      <c r="Y496" s="217"/>
      <c r="Z496" s="213"/>
      <c r="BS496" s="174"/>
      <c r="BT496" s="128" t="s">
        <v>953</v>
      </c>
    </row>
    <row r="497" spans="1:72" s="122" customFormat="1" ht="18" hidden="1" x14ac:dyDescent="0.25">
      <c r="A497" s="365" t="s">
        <v>2009</v>
      </c>
      <c r="B497" s="366"/>
      <c r="C497" s="366"/>
      <c r="D497" s="366"/>
      <c r="E497" s="366"/>
      <c r="F497" s="366"/>
      <c r="G497" s="366"/>
      <c r="H497" s="366"/>
      <c r="I497" s="366"/>
      <c r="J497" s="366"/>
      <c r="K497" s="367"/>
      <c r="L497" s="218">
        <v>1401.16</v>
      </c>
      <c r="M497" s="218">
        <v>1158.53</v>
      </c>
      <c r="N497" s="218">
        <v>242.63</v>
      </c>
      <c r="O497" s="218"/>
      <c r="P497" s="213"/>
      <c r="Q497" s="213"/>
      <c r="R497" s="213"/>
      <c r="S497" s="213"/>
      <c r="T497" s="213"/>
      <c r="U497" s="213"/>
      <c r="V497" s="214"/>
      <c r="W497" s="215"/>
      <c r="X497" s="216"/>
      <c r="Y497" s="217"/>
      <c r="Z497" s="213"/>
      <c r="BS497" s="174"/>
      <c r="BT497" s="128" t="s">
        <v>2009</v>
      </c>
    </row>
    <row r="498" spans="1:72" s="122" customFormat="1" ht="18" hidden="1" x14ac:dyDescent="0.25">
      <c r="A498" s="365" t="s">
        <v>2010</v>
      </c>
      <c r="B498" s="366"/>
      <c r="C498" s="366"/>
      <c r="D498" s="366"/>
      <c r="E498" s="366"/>
      <c r="F498" s="366"/>
      <c r="G498" s="366"/>
      <c r="H498" s="366"/>
      <c r="I498" s="366"/>
      <c r="J498" s="366"/>
      <c r="K498" s="367"/>
      <c r="L498" s="218">
        <v>1123.77</v>
      </c>
      <c r="M498" s="218"/>
      <c r="N498" s="218"/>
      <c r="O498" s="218"/>
      <c r="P498" s="213"/>
      <c r="Q498" s="213"/>
      <c r="R498" s="213"/>
      <c r="S498" s="213"/>
      <c r="T498" s="213"/>
      <c r="U498" s="213"/>
      <c r="V498" s="214"/>
      <c r="W498" s="215"/>
      <c r="X498" s="216"/>
      <c r="Y498" s="217"/>
      <c r="Z498" s="213"/>
      <c r="BS498" s="174"/>
      <c r="BT498" s="128" t="s">
        <v>2010</v>
      </c>
    </row>
    <row r="499" spans="1:72" s="122" customFormat="1" ht="18" hidden="1" x14ac:dyDescent="0.25">
      <c r="A499" s="365" t="s">
        <v>2011</v>
      </c>
      <c r="B499" s="366"/>
      <c r="C499" s="366"/>
      <c r="D499" s="366"/>
      <c r="E499" s="366"/>
      <c r="F499" s="366"/>
      <c r="G499" s="366"/>
      <c r="H499" s="366"/>
      <c r="I499" s="366"/>
      <c r="J499" s="366"/>
      <c r="K499" s="367"/>
      <c r="L499" s="218">
        <v>637.19000000000005</v>
      </c>
      <c r="M499" s="218"/>
      <c r="N499" s="218"/>
      <c r="O499" s="218"/>
      <c r="P499" s="213"/>
      <c r="Q499" s="213"/>
      <c r="R499" s="213"/>
      <c r="S499" s="213"/>
      <c r="T499" s="213"/>
      <c r="U499" s="213"/>
      <c r="V499" s="214"/>
      <c r="W499" s="215"/>
      <c r="X499" s="216"/>
      <c r="Y499" s="217"/>
      <c r="Z499" s="213"/>
      <c r="BS499" s="174"/>
      <c r="BT499" s="128" t="s">
        <v>2011</v>
      </c>
    </row>
    <row r="500" spans="1:72" s="122" customFormat="1" ht="18" hidden="1" x14ac:dyDescent="0.25">
      <c r="A500" s="365" t="s">
        <v>957</v>
      </c>
      <c r="B500" s="366"/>
      <c r="C500" s="366"/>
      <c r="D500" s="366"/>
      <c r="E500" s="366"/>
      <c r="F500" s="366"/>
      <c r="G500" s="366"/>
      <c r="H500" s="366"/>
      <c r="I500" s="366"/>
      <c r="J500" s="366"/>
      <c r="K500" s="367"/>
      <c r="L500" s="218">
        <v>3162.12</v>
      </c>
      <c r="M500" s="218"/>
      <c r="N500" s="218"/>
      <c r="O500" s="218"/>
      <c r="P500" s="213"/>
      <c r="Q500" s="213"/>
      <c r="R500" s="213"/>
      <c r="S500" s="213"/>
      <c r="T500" s="213"/>
      <c r="U500" s="213"/>
      <c r="V500" s="214"/>
      <c r="W500" s="215"/>
      <c r="X500" s="216"/>
      <c r="Y500" s="217"/>
      <c r="Z500" s="213"/>
      <c r="BS500" s="174"/>
      <c r="BT500" s="128" t="s">
        <v>957</v>
      </c>
    </row>
    <row r="501" spans="1:72" s="122" customFormat="1" ht="18" hidden="1" x14ac:dyDescent="0.25">
      <c r="A501" s="365" t="s">
        <v>2012</v>
      </c>
      <c r="B501" s="366"/>
      <c r="C501" s="366"/>
      <c r="D501" s="366"/>
      <c r="E501" s="366"/>
      <c r="F501" s="366"/>
      <c r="G501" s="366"/>
      <c r="H501" s="366"/>
      <c r="I501" s="366"/>
      <c r="J501" s="366"/>
      <c r="K501" s="367"/>
      <c r="L501" s="218"/>
      <c r="M501" s="218"/>
      <c r="N501" s="218"/>
      <c r="O501" s="218"/>
      <c r="P501" s="213"/>
      <c r="Q501" s="213"/>
      <c r="R501" s="213"/>
      <c r="S501" s="213"/>
      <c r="T501" s="213"/>
      <c r="U501" s="213"/>
      <c r="V501" s="214"/>
      <c r="W501" s="215"/>
      <c r="X501" s="216"/>
      <c r="Y501" s="217"/>
      <c r="Z501" s="213"/>
      <c r="BS501" s="174"/>
      <c r="BT501" s="128" t="s">
        <v>2012</v>
      </c>
    </row>
    <row r="502" spans="1:72" s="122" customFormat="1" ht="18" hidden="1" x14ac:dyDescent="0.25">
      <c r="A502" s="365" t="s">
        <v>2013</v>
      </c>
      <c r="B502" s="366"/>
      <c r="C502" s="366"/>
      <c r="D502" s="366"/>
      <c r="E502" s="366"/>
      <c r="F502" s="366"/>
      <c r="G502" s="366"/>
      <c r="H502" s="366"/>
      <c r="I502" s="366"/>
      <c r="J502" s="366"/>
      <c r="K502" s="367"/>
      <c r="L502" s="218">
        <v>7113780.0300000003</v>
      </c>
      <c r="M502" s="218">
        <v>3930624.19</v>
      </c>
      <c r="N502" s="218"/>
      <c r="O502" s="218">
        <v>3183155.84</v>
      </c>
      <c r="P502" s="213"/>
      <c r="Q502" s="213"/>
      <c r="R502" s="213"/>
      <c r="S502" s="213"/>
      <c r="T502" s="213"/>
      <c r="U502" s="213"/>
      <c r="V502" s="214"/>
      <c r="W502" s="215"/>
      <c r="X502" s="216"/>
      <c r="Y502" s="217"/>
      <c r="Z502" s="213"/>
      <c r="BS502" s="174"/>
      <c r="BT502" s="128" t="s">
        <v>2013</v>
      </c>
    </row>
    <row r="503" spans="1:72" s="122" customFormat="1" ht="18" hidden="1" x14ac:dyDescent="0.25">
      <c r="A503" s="365" t="s">
        <v>2014</v>
      </c>
      <c r="B503" s="366"/>
      <c r="C503" s="366"/>
      <c r="D503" s="366"/>
      <c r="E503" s="366"/>
      <c r="F503" s="366"/>
      <c r="G503" s="366"/>
      <c r="H503" s="366"/>
      <c r="I503" s="366"/>
      <c r="J503" s="366"/>
      <c r="K503" s="367"/>
      <c r="L503" s="218">
        <v>3498255.53</v>
      </c>
      <c r="M503" s="218"/>
      <c r="N503" s="218"/>
      <c r="O503" s="218"/>
      <c r="P503" s="213"/>
      <c r="Q503" s="213"/>
      <c r="R503" s="213"/>
      <c r="S503" s="213"/>
      <c r="T503" s="213"/>
      <c r="U503" s="213"/>
      <c r="V503" s="214"/>
      <c r="W503" s="215"/>
      <c r="X503" s="216"/>
      <c r="Y503" s="217"/>
      <c r="Z503" s="213"/>
      <c r="BS503" s="174"/>
      <c r="BT503" s="128" t="s">
        <v>2014</v>
      </c>
    </row>
    <row r="504" spans="1:72" s="122" customFormat="1" ht="18" hidden="1" x14ac:dyDescent="0.25">
      <c r="A504" s="365" t="s">
        <v>2015</v>
      </c>
      <c r="B504" s="366"/>
      <c r="C504" s="366"/>
      <c r="D504" s="366"/>
      <c r="E504" s="366"/>
      <c r="F504" s="366"/>
      <c r="G504" s="366"/>
      <c r="H504" s="366"/>
      <c r="I504" s="366"/>
      <c r="J504" s="366"/>
      <c r="K504" s="367"/>
      <c r="L504" s="218">
        <v>1572249.68</v>
      </c>
      <c r="M504" s="218"/>
      <c r="N504" s="218"/>
      <c r="O504" s="218"/>
      <c r="P504" s="213"/>
      <c r="Q504" s="213"/>
      <c r="R504" s="213"/>
      <c r="S504" s="213"/>
      <c r="T504" s="213"/>
      <c r="U504" s="213"/>
      <c r="V504" s="214"/>
      <c r="W504" s="215"/>
      <c r="X504" s="216"/>
      <c r="Y504" s="217"/>
      <c r="Z504" s="213"/>
      <c r="BS504" s="174"/>
      <c r="BT504" s="128" t="s">
        <v>2015</v>
      </c>
    </row>
    <row r="505" spans="1:72" s="122" customFormat="1" ht="18" hidden="1" x14ac:dyDescent="0.25">
      <c r="A505" s="365" t="s">
        <v>957</v>
      </c>
      <c r="B505" s="366"/>
      <c r="C505" s="366"/>
      <c r="D505" s="366"/>
      <c r="E505" s="366"/>
      <c r="F505" s="366"/>
      <c r="G505" s="366"/>
      <c r="H505" s="366"/>
      <c r="I505" s="366"/>
      <c r="J505" s="366"/>
      <c r="K505" s="367"/>
      <c r="L505" s="218">
        <v>12184285.24</v>
      </c>
      <c r="M505" s="218"/>
      <c r="N505" s="218"/>
      <c r="O505" s="218"/>
      <c r="P505" s="213"/>
      <c r="Q505" s="213"/>
      <c r="R505" s="213"/>
      <c r="S505" s="213"/>
      <c r="T505" s="213"/>
      <c r="U505" s="213"/>
      <c r="V505" s="214"/>
      <c r="W505" s="215"/>
      <c r="X505" s="216"/>
      <c r="Y505" s="217"/>
      <c r="Z505" s="213"/>
      <c r="BS505" s="174"/>
      <c r="BT505" s="128" t="s">
        <v>957</v>
      </c>
    </row>
    <row r="506" spans="1:72" s="122" customFormat="1" ht="18" hidden="1" x14ac:dyDescent="0.25">
      <c r="A506" s="365" t="s">
        <v>958</v>
      </c>
      <c r="B506" s="366"/>
      <c r="C506" s="366"/>
      <c r="D506" s="366"/>
      <c r="E506" s="366"/>
      <c r="F506" s="366"/>
      <c r="G506" s="366"/>
      <c r="H506" s="366"/>
      <c r="I506" s="366"/>
      <c r="J506" s="366"/>
      <c r="K506" s="367"/>
      <c r="L506" s="218">
        <v>242078054.02000001</v>
      </c>
      <c r="M506" s="218"/>
      <c r="N506" s="218"/>
      <c r="O506" s="218"/>
      <c r="P506" s="213"/>
      <c r="Q506" s="213"/>
      <c r="R506" s="213"/>
      <c r="S506" s="213"/>
      <c r="T506" s="213"/>
      <c r="U506" s="213"/>
      <c r="V506" s="214"/>
      <c r="W506" s="215"/>
      <c r="X506" s="216"/>
      <c r="Y506" s="217"/>
      <c r="Z506" s="213"/>
      <c r="BS506" s="174"/>
      <c r="BT506" s="128" t="s">
        <v>958</v>
      </c>
    </row>
    <row r="507" spans="1:72" s="122" customFormat="1" ht="18" hidden="1" x14ac:dyDescent="0.25">
      <c r="A507" s="365" t="s">
        <v>959</v>
      </c>
      <c r="B507" s="366"/>
      <c r="C507" s="366"/>
      <c r="D507" s="366"/>
      <c r="E507" s="366"/>
      <c r="F507" s="366"/>
      <c r="G507" s="366"/>
      <c r="H507" s="366"/>
      <c r="I507" s="366"/>
      <c r="J507" s="366"/>
      <c r="K507" s="367"/>
      <c r="L507" s="218"/>
      <c r="M507" s="218"/>
      <c r="N507" s="218"/>
      <c r="O507" s="218"/>
      <c r="P507" s="213"/>
      <c r="Q507" s="213"/>
      <c r="R507" s="213"/>
      <c r="S507" s="213"/>
      <c r="T507" s="213"/>
      <c r="U507" s="213"/>
      <c r="V507" s="214"/>
      <c r="W507" s="215"/>
      <c r="X507" s="216"/>
      <c r="Y507" s="217"/>
      <c r="Z507" s="213"/>
      <c r="BS507" s="174"/>
      <c r="BT507" s="128" t="s">
        <v>959</v>
      </c>
    </row>
    <row r="508" spans="1:72" s="122" customFormat="1" ht="18" hidden="1" x14ac:dyDescent="0.25">
      <c r="A508" s="365" t="s">
        <v>960</v>
      </c>
      <c r="B508" s="366"/>
      <c r="C508" s="366"/>
      <c r="D508" s="366"/>
      <c r="E508" s="366"/>
      <c r="F508" s="366"/>
      <c r="G508" s="366"/>
      <c r="H508" s="366"/>
      <c r="I508" s="366"/>
      <c r="J508" s="366"/>
      <c r="K508" s="367"/>
      <c r="L508" s="218"/>
      <c r="M508" s="218"/>
      <c r="N508" s="218"/>
      <c r="O508" s="218"/>
      <c r="P508" s="213"/>
      <c r="Q508" s="213"/>
      <c r="R508" s="213"/>
      <c r="S508" s="213"/>
      <c r="T508" s="213"/>
      <c r="U508" s="213"/>
      <c r="V508" s="214"/>
      <c r="W508" s="215"/>
      <c r="X508" s="216"/>
      <c r="Y508" s="217"/>
      <c r="Z508" s="213"/>
      <c r="BS508" s="174"/>
      <c r="BT508" s="128" t="s">
        <v>960</v>
      </c>
    </row>
    <row r="509" spans="1:72" s="122" customFormat="1" ht="22.5" hidden="1" x14ac:dyDescent="0.25">
      <c r="A509" s="365" t="s">
        <v>2016</v>
      </c>
      <c r="B509" s="366"/>
      <c r="C509" s="366"/>
      <c r="D509" s="366"/>
      <c r="E509" s="366"/>
      <c r="F509" s="366"/>
      <c r="G509" s="366"/>
      <c r="H509" s="366"/>
      <c r="I509" s="366"/>
      <c r="J509" s="366"/>
      <c r="K509" s="367"/>
      <c r="L509" s="218">
        <v>3995090.48</v>
      </c>
      <c r="M509" s="218">
        <v>3144055.48</v>
      </c>
      <c r="N509" s="218" t="s">
        <v>2017</v>
      </c>
      <c r="O509" s="218">
        <v>452065.91</v>
      </c>
      <c r="P509" s="213"/>
      <c r="Q509" s="213"/>
      <c r="R509" s="213"/>
      <c r="S509" s="213"/>
      <c r="T509" s="213"/>
      <c r="U509" s="213"/>
      <c r="V509" s="214"/>
      <c r="W509" s="215"/>
      <c r="X509" s="216"/>
      <c r="Y509" s="217"/>
      <c r="Z509" s="213"/>
      <c r="BS509" s="174"/>
      <c r="BT509" s="128" t="s">
        <v>2016</v>
      </c>
    </row>
    <row r="510" spans="1:72" s="122" customFormat="1" ht="18" hidden="1" x14ac:dyDescent="0.25">
      <c r="A510" s="365" t="s">
        <v>2018</v>
      </c>
      <c r="B510" s="366"/>
      <c r="C510" s="366"/>
      <c r="D510" s="366"/>
      <c r="E510" s="366"/>
      <c r="F510" s="366"/>
      <c r="G510" s="366"/>
      <c r="H510" s="366"/>
      <c r="I510" s="366"/>
      <c r="J510" s="366"/>
      <c r="K510" s="367"/>
      <c r="L510" s="218">
        <v>3089506.45</v>
      </c>
      <c r="M510" s="218"/>
      <c r="N510" s="218"/>
      <c r="O510" s="218"/>
      <c r="P510" s="213"/>
      <c r="Q510" s="213"/>
      <c r="R510" s="213"/>
      <c r="S510" s="213"/>
      <c r="T510" s="213"/>
      <c r="U510" s="213"/>
      <c r="V510" s="214"/>
      <c r="W510" s="215"/>
      <c r="X510" s="216"/>
      <c r="Y510" s="217"/>
      <c r="Z510" s="213"/>
      <c r="BS510" s="174"/>
      <c r="BT510" s="128" t="s">
        <v>2018</v>
      </c>
    </row>
    <row r="511" spans="1:72" s="122" customFormat="1" ht="18" hidden="1" x14ac:dyDescent="0.25">
      <c r="A511" s="365" t="s">
        <v>2019</v>
      </c>
      <c r="B511" s="366"/>
      <c r="C511" s="366"/>
      <c r="D511" s="366"/>
      <c r="E511" s="366"/>
      <c r="F511" s="366"/>
      <c r="G511" s="366"/>
      <c r="H511" s="366"/>
      <c r="I511" s="366"/>
      <c r="J511" s="366"/>
      <c r="K511" s="367"/>
      <c r="L511" s="218">
        <v>1624379.68</v>
      </c>
      <c r="M511" s="218"/>
      <c r="N511" s="218"/>
      <c r="O511" s="218"/>
      <c r="P511" s="213"/>
      <c r="Q511" s="213"/>
      <c r="R511" s="213"/>
      <c r="S511" s="213"/>
      <c r="T511" s="213"/>
      <c r="U511" s="213"/>
      <c r="V511" s="214"/>
      <c r="W511" s="215"/>
      <c r="X511" s="216"/>
      <c r="Y511" s="217"/>
      <c r="Z511" s="213"/>
      <c r="BS511" s="174"/>
      <c r="BT511" s="128" t="s">
        <v>2019</v>
      </c>
    </row>
    <row r="512" spans="1:72" s="122" customFormat="1" ht="18" hidden="1" x14ac:dyDescent="0.25">
      <c r="A512" s="365" t="s">
        <v>957</v>
      </c>
      <c r="B512" s="366"/>
      <c r="C512" s="366"/>
      <c r="D512" s="366"/>
      <c r="E512" s="366"/>
      <c r="F512" s="366"/>
      <c r="G512" s="366"/>
      <c r="H512" s="366"/>
      <c r="I512" s="366"/>
      <c r="J512" s="366"/>
      <c r="K512" s="367"/>
      <c r="L512" s="218">
        <v>8708976.6099999994</v>
      </c>
      <c r="M512" s="218"/>
      <c r="N512" s="218"/>
      <c r="O512" s="218"/>
      <c r="P512" s="213"/>
      <c r="Q512" s="213"/>
      <c r="R512" s="213"/>
      <c r="S512" s="213"/>
      <c r="T512" s="213"/>
      <c r="U512" s="213"/>
      <c r="V512" s="214"/>
      <c r="W512" s="215"/>
      <c r="X512" s="216"/>
      <c r="Y512" s="217"/>
      <c r="Z512" s="213"/>
      <c r="BS512" s="174"/>
      <c r="BT512" s="128" t="s">
        <v>957</v>
      </c>
    </row>
    <row r="513" spans="1:72" s="122" customFormat="1" ht="18" hidden="1" x14ac:dyDescent="0.25">
      <c r="A513" s="365" t="s">
        <v>972</v>
      </c>
      <c r="B513" s="366"/>
      <c r="C513" s="366"/>
      <c r="D513" s="366"/>
      <c r="E513" s="366"/>
      <c r="F513" s="366"/>
      <c r="G513" s="366"/>
      <c r="H513" s="366"/>
      <c r="I513" s="366"/>
      <c r="J513" s="366"/>
      <c r="K513" s="367"/>
      <c r="L513" s="218"/>
      <c r="M513" s="218"/>
      <c r="N513" s="218"/>
      <c r="O513" s="218"/>
      <c r="P513" s="213"/>
      <c r="Q513" s="213"/>
      <c r="R513" s="213"/>
      <c r="S513" s="213"/>
      <c r="T513" s="213"/>
      <c r="U513" s="213"/>
      <c r="V513" s="214"/>
      <c r="W513" s="215"/>
      <c r="X513" s="216"/>
      <c r="Y513" s="217"/>
      <c r="Z513" s="213"/>
      <c r="BS513" s="174"/>
      <c r="BT513" s="128" t="s">
        <v>972</v>
      </c>
    </row>
    <row r="514" spans="1:72" s="122" customFormat="1" ht="22.5" hidden="1" x14ac:dyDescent="0.25">
      <c r="A514" s="365" t="s">
        <v>2020</v>
      </c>
      <c r="B514" s="366"/>
      <c r="C514" s="366"/>
      <c r="D514" s="366"/>
      <c r="E514" s="366"/>
      <c r="F514" s="366"/>
      <c r="G514" s="366"/>
      <c r="H514" s="366"/>
      <c r="I514" s="366"/>
      <c r="J514" s="366"/>
      <c r="K514" s="367"/>
      <c r="L514" s="218">
        <v>621445.09</v>
      </c>
      <c r="M514" s="218">
        <v>360113.03</v>
      </c>
      <c r="N514" s="218" t="s">
        <v>1640</v>
      </c>
      <c r="O514" s="218">
        <v>42821.66</v>
      </c>
      <c r="P514" s="213"/>
      <c r="Q514" s="213"/>
      <c r="R514" s="213"/>
      <c r="S514" s="213"/>
      <c r="T514" s="213"/>
      <c r="U514" s="213"/>
      <c r="V514" s="214"/>
      <c r="W514" s="215"/>
      <c r="X514" s="216"/>
      <c r="Y514" s="217"/>
      <c r="Z514" s="213"/>
      <c r="BS514" s="174"/>
      <c r="BT514" s="128" t="s">
        <v>2020</v>
      </c>
    </row>
    <row r="515" spans="1:72" s="122" customFormat="1" ht="18" hidden="1" x14ac:dyDescent="0.25">
      <c r="A515" s="365" t="s">
        <v>2021</v>
      </c>
      <c r="B515" s="366"/>
      <c r="C515" s="366"/>
      <c r="D515" s="366"/>
      <c r="E515" s="366"/>
      <c r="F515" s="366"/>
      <c r="G515" s="366"/>
      <c r="H515" s="366"/>
      <c r="I515" s="366"/>
      <c r="J515" s="366"/>
      <c r="K515" s="367"/>
      <c r="L515" s="218">
        <v>387536.11</v>
      </c>
      <c r="M515" s="218"/>
      <c r="N515" s="218"/>
      <c r="O515" s="218"/>
      <c r="P515" s="213"/>
      <c r="Q515" s="213"/>
      <c r="R515" s="213"/>
      <c r="S515" s="213"/>
      <c r="T515" s="213"/>
      <c r="U515" s="213"/>
      <c r="V515" s="214"/>
      <c r="W515" s="215"/>
      <c r="X515" s="216"/>
      <c r="Y515" s="217"/>
      <c r="Z515" s="213"/>
      <c r="BS515" s="174"/>
      <c r="BT515" s="128" t="s">
        <v>2021</v>
      </c>
    </row>
    <row r="516" spans="1:72" s="122" customFormat="1" ht="18" hidden="1" x14ac:dyDescent="0.25">
      <c r="A516" s="365" t="s">
        <v>2022</v>
      </c>
      <c r="B516" s="366"/>
      <c r="C516" s="366"/>
      <c r="D516" s="366"/>
      <c r="E516" s="366"/>
      <c r="F516" s="366"/>
      <c r="G516" s="366"/>
      <c r="H516" s="366"/>
      <c r="I516" s="366"/>
      <c r="J516" s="366"/>
      <c r="K516" s="367"/>
      <c r="L516" s="218">
        <v>198074.01</v>
      </c>
      <c r="M516" s="218"/>
      <c r="N516" s="218"/>
      <c r="O516" s="218"/>
      <c r="P516" s="213"/>
      <c r="Q516" s="213"/>
      <c r="R516" s="213"/>
      <c r="S516" s="213"/>
      <c r="T516" s="213"/>
      <c r="U516" s="213"/>
      <c r="V516" s="214"/>
      <c r="W516" s="215"/>
      <c r="X516" s="216"/>
      <c r="Y516" s="217"/>
      <c r="Z516" s="213"/>
      <c r="BS516" s="174"/>
      <c r="BT516" s="128" t="s">
        <v>2022</v>
      </c>
    </row>
    <row r="517" spans="1:72" s="122" customFormat="1" ht="18" hidden="1" x14ac:dyDescent="0.25">
      <c r="A517" s="365" t="s">
        <v>957</v>
      </c>
      <c r="B517" s="366"/>
      <c r="C517" s="366"/>
      <c r="D517" s="366"/>
      <c r="E517" s="366"/>
      <c r="F517" s="366"/>
      <c r="G517" s="366"/>
      <c r="H517" s="366"/>
      <c r="I517" s="366"/>
      <c r="J517" s="366"/>
      <c r="K517" s="367"/>
      <c r="L517" s="218">
        <v>1207055.21</v>
      </c>
      <c r="M517" s="218"/>
      <c r="N517" s="218"/>
      <c r="O517" s="218"/>
      <c r="P517" s="213"/>
      <c r="Q517" s="213"/>
      <c r="R517" s="213"/>
      <c r="S517" s="213"/>
      <c r="T517" s="213"/>
      <c r="U517" s="213"/>
      <c r="V517" s="214"/>
      <c r="W517" s="215"/>
      <c r="X517" s="216"/>
      <c r="Y517" s="217"/>
      <c r="Z517" s="213"/>
      <c r="BS517" s="174"/>
      <c r="BT517" s="128" t="s">
        <v>957</v>
      </c>
    </row>
    <row r="518" spans="1:72" s="122" customFormat="1" ht="18" hidden="1" x14ac:dyDescent="0.25">
      <c r="A518" s="365" t="s">
        <v>958</v>
      </c>
      <c r="B518" s="366"/>
      <c r="C518" s="366"/>
      <c r="D518" s="366"/>
      <c r="E518" s="366"/>
      <c r="F518" s="366"/>
      <c r="G518" s="366"/>
      <c r="H518" s="366"/>
      <c r="I518" s="366"/>
      <c r="J518" s="366"/>
      <c r="K518" s="367"/>
      <c r="L518" s="218">
        <v>9916031.8200000003</v>
      </c>
      <c r="M518" s="218"/>
      <c r="N518" s="218"/>
      <c r="O518" s="218"/>
      <c r="P518" s="213"/>
      <c r="Q518" s="213"/>
      <c r="R518" s="213"/>
      <c r="S518" s="213"/>
      <c r="T518" s="213"/>
      <c r="U518" s="213"/>
      <c r="V518" s="214"/>
      <c r="W518" s="215"/>
      <c r="X518" s="216"/>
      <c r="Y518" s="217"/>
      <c r="Z518" s="213"/>
      <c r="BS518" s="174"/>
      <c r="BT518" s="128" t="s">
        <v>958</v>
      </c>
    </row>
    <row r="519" spans="1:72" s="122" customFormat="1" ht="18" hidden="1" x14ac:dyDescent="0.25">
      <c r="A519" s="365" t="s">
        <v>983</v>
      </c>
      <c r="B519" s="366"/>
      <c r="C519" s="366"/>
      <c r="D519" s="366"/>
      <c r="E519" s="366"/>
      <c r="F519" s="366"/>
      <c r="G519" s="366"/>
      <c r="H519" s="366"/>
      <c r="I519" s="366"/>
      <c r="J519" s="366"/>
      <c r="K519" s="367"/>
      <c r="L519" s="218"/>
      <c r="M519" s="218"/>
      <c r="N519" s="218"/>
      <c r="O519" s="218"/>
      <c r="P519" s="213"/>
      <c r="Q519" s="213"/>
      <c r="R519" s="213"/>
      <c r="S519" s="213"/>
      <c r="T519" s="213"/>
      <c r="U519" s="213"/>
      <c r="V519" s="214"/>
      <c r="W519" s="215"/>
      <c r="X519" s="216"/>
      <c r="Y519" s="217"/>
      <c r="Z519" s="213"/>
      <c r="BS519" s="174"/>
      <c r="BT519" s="128" t="s">
        <v>983</v>
      </c>
    </row>
    <row r="520" spans="1:72" s="122" customFormat="1" ht="18" hidden="1" x14ac:dyDescent="0.25">
      <c r="A520" s="365" t="s">
        <v>986</v>
      </c>
      <c r="B520" s="366"/>
      <c r="C520" s="366"/>
      <c r="D520" s="366"/>
      <c r="E520" s="366"/>
      <c r="F520" s="366"/>
      <c r="G520" s="366"/>
      <c r="H520" s="366"/>
      <c r="I520" s="366"/>
      <c r="J520" s="366"/>
      <c r="K520" s="367"/>
      <c r="L520" s="218"/>
      <c r="M520" s="218"/>
      <c r="N520" s="218"/>
      <c r="O520" s="218"/>
      <c r="P520" s="213"/>
      <c r="Q520" s="213"/>
      <c r="R520" s="213"/>
      <c r="S520" s="213"/>
      <c r="T520" s="213"/>
      <c r="U520" s="213"/>
      <c r="V520" s="214"/>
      <c r="W520" s="215"/>
      <c r="X520" s="216"/>
      <c r="Y520" s="217"/>
      <c r="Z520" s="213"/>
      <c r="BS520" s="174"/>
      <c r="BT520" s="128" t="s">
        <v>986</v>
      </c>
    </row>
    <row r="521" spans="1:72" s="122" customFormat="1" ht="18" hidden="1" x14ac:dyDescent="0.25">
      <c r="A521" s="365" t="s">
        <v>1244</v>
      </c>
      <c r="B521" s="366"/>
      <c r="C521" s="366"/>
      <c r="D521" s="366"/>
      <c r="E521" s="366"/>
      <c r="F521" s="366"/>
      <c r="G521" s="366"/>
      <c r="H521" s="366"/>
      <c r="I521" s="366"/>
      <c r="J521" s="366"/>
      <c r="K521" s="367"/>
      <c r="L521" s="218">
        <v>3429327.99</v>
      </c>
      <c r="M521" s="218"/>
      <c r="N521" s="218"/>
      <c r="O521" s="218"/>
      <c r="P521" s="213"/>
      <c r="Q521" s="213"/>
      <c r="R521" s="213"/>
      <c r="S521" s="213"/>
      <c r="T521" s="213"/>
      <c r="U521" s="213"/>
      <c r="V521" s="214"/>
      <c r="W521" s="215"/>
      <c r="X521" s="216"/>
      <c r="Y521" s="217"/>
      <c r="Z521" s="213"/>
      <c r="BS521" s="174"/>
      <c r="BT521" s="128" t="s">
        <v>1244</v>
      </c>
    </row>
    <row r="522" spans="1:72" s="122" customFormat="1" ht="18" hidden="1" x14ac:dyDescent="0.25">
      <c r="A522" s="365" t="s">
        <v>958</v>
      </c>
      <c r="B522" s="366"/>
      <c r="C522" s="366"/>
      <c r="D522" s="366"/>
      <c r="E522" s="366"/>
      <c r="F522" s="366"/>
      <c r="G522" s="366"/>
      <c r="H522" s="366"/>
      <c r="I522" s="366"/>
      <c r="J522" s="366"/>
      <c r="K522" s="367"/>
      <c r="L522" s="218">
        <v>3429327.99</v>
      </c>
      <c r="M522" s="218"/>
      <c r="N522" s="218"/>
      <c r="O522" s="218"/>
      <c r="P522" s="213"/>
      <c r="Q522" s="213"/>
      <c r="R522" s="213"/>
      <c r="S522" s="213"/>
      <c r="T522" s="213"/>
      <c r="U522" s="213"/>
      <c r="V522" s="214"/>
      <c r="W522" s="215"/>
      <c r="X522" s="216"/>
      <c r="Y522" s="217"/>
      <c r="Z522" s="213"/>
      <c r="BS522" s="174"/>
      <c r="BT522" s="128" t="s">
        <v>958</v>
      </c>
    </row>
    <row r="523" spans="1:72" s="122" customFormat="1" ht="18" hidden="1" x14ac:dyDescent="0.25">
      <c r="A523" s="365" t="s">
        <v>988</v>
      </c>
      <c r="B523" s="366"/>
      <c r="C523" s="366"/>
      <c r="D523" s="366"/>
      <c r="E523" s="366"/>
      <c r="F523" s="366"/>
      <c r="G523" s="366"/>
      <c r="H523" s="366"/>
      <c r="I523" s="366"/>
      <c r="J523" s="366"/>
      <c r="K523" s="367"/>
      <c r="L523" s="218">
        <v>255423413.83000001</v>
      </c>
      <c r="M523" s="218"/>
      <c r="N523" s="218"/>
      <c r="O523" s="218"/>
      <c r="P523" s="213"/>
      <c r="Q523" s="213"/>
      <c r="R523" s="213"/>
      <c r="S523" s="213"/>
      <c r="T523" s="213"/>
      <c r="U523" s="213"/>
      <c r="V523" s="214"/>
      <c r="W523" s="215"/>
      <c r="X523" s="216"/>
      <c r="Y523" s="217"/>
      <c r="Z523" s="213"/>
      <c r="BS523" s="174"/>
      <c r="BT523" s="128" t="s">
        <v>988</v>
      </c>
    </row>
    <row r="524" spans="1:72" s="122" customFormat="1" ht="18" hidden="1" x14ac:dyDescent="0.25">
      <c r="A524" s="365" t="s">
        <v>989</v>
      </c>
      <c r="B524" s="366"/>
      <c r="C524" s="366"/>
      <c r="D524" s="366"/>
      <c r="E524" s="366"/>
      <c r="F524" s="366"/>
      <c r="G524" s="366"/>
      <c r="H524" s="366"/>
      <c r="I524" s="366"/>
      <c r="J524" s="366"/>
      <c r="K524" s="367"/>
      <c r="L524" s="218"/>
      <c r="M524" s="218"/>
      <c r="N524" s="218"/>
      <c r="O524" s="218"/>
      <c r="P524" s="213"/>
      <c r="Q524" s="213"/>
      <c r="R524" s="213"/>
      <c r="S524" s="213"/>
      <c r="T524" s="213"/>
      <c r="U524" s="213"/>
      <c r="V524" s="214"/>
      <c r="W524" s="215"/>
      <c r="X524" s="216"/>
      <c r="Y524" s="217"/>
      <c r="Z524" s="213"/>
      <c r="BS524" s="174"/>
      <c r="BT524" s="128" t="s">
        <v>989</v>
      </c>
    </row>
    <row r="525" spans="1:72" s="122" customFormat="1" ht="18" hidden="1" x14ac:dyDescent="0.25">
      <c r="A525" s="365" t="s">
        <v>1254</v>
      </c>
      <c r="B525" s="366"/>
      <c r="C525" s="366"/>
      <c r="D525" s="366"/>
      <c r="E525" s="366"/>
      <c r="F525" s="366"/>
      <c r="G525" s="366"/>
      <c r="H525" s="366"/>
      <c r="I525" s="366"/>
      <c r="J525" s="366"/>
      <c r="K525" s="367"/>
      <c r="L525" s="218">
        <v>7435951.2300000004</v>
      </c>
      <c r="M525" s="218"/>
      <c r="N525" s="218"/>
      <c r="O525" s="218"/>
      <c r="P525" s="213"/>
      <c r="Q525" s="213"/>
      <c r="R525" s="213"/>
      <c r="S525" s="213"/>
      <c r="T525" s="213"/>
      <c r="U525" s="213"/>
      <c r="V525" s="214"/>
      <c r="W525" s="215"/>
      <c r="X525" s="216"/>
      <c r="Y525" s="217"/>
      <c r="Z525" s="213"/>
      <c r="BS525" s="174"/>
      <c r="BT525" s="128" t="s">
        <v>1254</v>
      </c>
    </row>
    <row r="526" spans="1:72" s="122" customFormat="1" ht="18" hidden="1" x14ac:dyDescent="0.25">
      <c r="A526" s="365" t="s">
        <v>990</v>
      </c>
      <c r="B526" s="366"/>
      <c r="C526" s="366"/>
      <c r="D526" s="366"/>
      <c r="E526" s="366"/>
      <c r="F526" s="366"/>
      <c r="G526" s="366"/>
      <c r="H526" s="366"/>
      <c r="I526" s="366"/>
      <c r="J526" s="366"/>
      <c r="K526" s="367"/>
      <c r="L526" s="218">
        <v>233568650.06999999</v>
      </c>
      <c r="M526" s="218"/>
      <c r="N526" s="218"/>
      <c r="O526" s="218"/>
      <c r="P526" s="213"/>
      <c r="Q526" s="213"/>
      <c r="R526" s="213"/>
      <c r="S526" s="213"/>
      <c r="T526" s="213"/>
      <c r="U526" s="213"/>
      <c r="V526" s="214"/>
      <c r="W526" s="215"/>
      <c r="X526" s="216"/>
      <c r="Y526" s="217"/>
      <c r="Z526" s="213"/>
      <c r="BS526" s="174"/>
      <c r="BT526" s="128" t="s">
        <v>990</v>
      </c>
    </row>
    <row r="527" spans="1:72" s="122" customFormat="1" ht="18" hidden="1" x14ac:dyDescent="0.25">
      <c r="A527" s="365" t="s">
        <v>991</v>
      </c>
      <c r="B527" s="366"/>
      <c r="C527" s="366"/>
      <c r="D527" s="366"/>
      <c r="E527" s="366"/>
      <c r="F527" s="366"/>
      <c r="G527" s="366"/>
      <c r="H527" s="366"/>
      <c r="I527" s="366"/>
      <c r="J527" s="366"/>
      <c r="K527" s="367"/>
      <c r="L527" s="218">
        <v>617722.12</v>
      </c>
      <c r="M527" s="218"/>
      <c r="N527" s="218"/>
      <c r="O527" s="218"/>
      <c r="P527" s="213"/>
      <c r="Q527" s="213"/>
      <c r="R527" s="213"/>
      <c r="S527" s="213"/>
      <c r="T527" s="213"/>
      <c r="U527" s="213"/>
      <c r="V527" s="214"/>
      <c r="W527" s="215"/>
      <c r="X527" s="216"/>
      <c r="Y527" s="217"/>
      <c r="Z527" s="213"/>
      <c r="BS527" s="174"/>
      <c r="BT527" s="128" t="s">
        <v>991</v>
      </c>
    </row>
    <row r="528" spans="1:72" s="122" customFormat="1" ht="18" hidden="1" x14ac:dyDescent="0.25">
      <c r="A528" s="365" t="s">
        <v>1255</v>
      </c>
      <c r="B528" s="366"/>
      <c r="C528" s="366"/>
      <c r="D528" s="366"/>
      <c r="E528" s="366"/>
      <c r="F528" s="366"/>
      <c r="G528" s="366"/>
      <c r="H528" s="366"/>
      <c r="I528" s="366"/>
      <c r="J528" s="366"/>
      <c r="K528" s="367"/>
      <c r="L528" s="218">
        <v>111485.37</v>
      </c>
      <c r="M528" s="218"/>
      <c r="N528" s="218"/>
      <c r="O528" s="218"/>
      <c r="P528" s="213"/>
      <c r="Q528" s="213"/>
      <c r="R528" s="213"/>
      <c r="S528" s="213"/>
      <c r="T528" s="213"/>
      <c r="U528" s="213"/>
      <c r="V528" s="214"/>
      <c r="W528" s="215"/>
      <c r="X528" s="216"/>
      <c r="Y528" s="217"/>
      <c r="Z528" s="213"/>
      <c r="BS528" s="174"/>
      <c r="BT528" s="128" t="s">
        <v>1255</v>
      </c>
    </row>
    <row r="529" spans="1:95" s="122" customFormat="1" ht="18" hidden="1" x14ac:dyDescent="0.25">
      <c r="A529" s="365" t="s">
        <v>993</v>
      </c>
      <c r="B529" s="366"/>
      <c r="C529" s="366"/>
      <c r="D529" s="366"/>
      <c r="E529" s="366"/>
      <c r="F529" s="366"/>
      <c r="G529" s="366"/>
      <c r="H529" s="366"/>
      <c r="I529" s="366"/>
      <c r="J529" s="366"/>
      <c r="K529" s="367"/>
      <c r="L529" s="218">
        <v>3429327.99</v>
      </c>
      <c r="M529" s="218"/>
      <c r="N529" s="218"/>
      <c r="O529" s="218"/>
      <c r="P529" s="213"/>
      <c r="Q529" s="213"/>
      <c r="R529" s="213"/>
      <c r="S529" s="213"/>
      <c r="T529" s="213"/>
      <c r="U529" s="213"/>
      <c r="V529" s="214"/>
      <c r="W529" s="215"/>
      <c r="X529" s="216"/>
      <c r="Y529" s="217"/>
      <c r="Z529" s="213"/>
      <c r="BS529" s="174"/>
      <c r="BT529" s="128" t="s">
        <v>993</v>
      </c>
    </row>
    <row r="530" spans="1:95" s="122" customFormat="1" ht="18" hidden="1" x14ac:dyDescent="0.25">
      <c r="A530" s="365" t="s">
        <v>994</v>
      </c>
      <c r="B530" s="366"/>
      <c r="C530" s="366"/>
      <c r="D530" s="366"/>
      <c r="E530" s="366"/>
      <c r="F530" s="366"/>
      <c r="G530" s="366"/>
      <c r="H530" s="366"/>
      <c r="I530" s="366"/>
      <c r="J530" s="366"/>
      <c r="K530" s="367"/>
      <c r="L530" s="218">
        <v>6976421.8600000003</v>
      </c>
      <c r="M530" s="218"/>
      <c r="N530" s="218"/>
      <c r="O530" s="218"/>
      <c r="P530" s="213"/>
      <c r="Q530" s="213"/>
      <c r="R530" s="213"/>
      <c r="S530" s="213"/>
      <c r="T530" s="213"/>
      <c r="U530" s="213"/>
      <c r="V530" s="214"/>
      <c r="W530" s="215"/>
      <c r="X530" s="216"/>
      <c r="Y530" s="217"/>
      <c r="Z530" s="213"/>
      <c r="BS530" s="174"/>
      <c r="BT530" s="128" t="s">
        <v>994</v>
      </c>
    </row>
    <row r="531" spans="1:95" s="122" customFormat="1" ht="18" hidden="1" x14ac:dyDescent="0.25">
      <c r="A531" s="365" t="s">
        <v>995</v>
      </c>
      <c r="B531" s="366"/>
      <c r="C531" s="366"/>
      <c r="D531" s="366"/>
      <c r="E531" s="366"/>
      <c r="F531" s="366"/>
      <c r="G531" s="366"/>
      <c r="H531" s="366"/>
      <c r="I531" s="366"/>
      <c r="J531" s="366"/>
      <c r="K531" s="367"/>
      <c r="L531" s="218">
        <v>3395340.56</v>
      </c>
      <c r="M531" s="218"/>
      <c r="N531" s="218"/>
      <c r="O531" s="218"/>
      <c r="P531" s="213"/>
      <c r="Q531" s="213"/>
      <c r="R531" s="213"/>
      <c r="S531" s="213"/>
      <c r="T531" s="213"/>
      <c r="U531" s="213"/>
      <c r="V531" s="214"/>
      <c r="W531" s="215"/>
      <c r="X531" s="216"/>
      <c r="Y531" s="217"/>
      <c r="Z531" s="213"/>
      <c r="BS531" s="174"/>
      <c r="BT531" s="128" t="s">
        <v>995</v>
      </c>
    </row>
    <row r="532" spans="1:95" s="122" customFormat="1" ht="18" hidden="1" x14ac:dyDescent="0.25">
      <c r="A532" s="365" t="s">
        <v>996</v>
      </c>
      <c r="B532" s="366"/>
      <c r="C532" s="366"/>
      <c r="D532" s="366"/>
      <c r="E532" s="366"/>
      <c r="F532" s="366"/>
      <c r="G532" s="366"/>
      <c r="H532" s="366"/>
      <c r="I532" s="366"/>
      <c r="J532" s="366"/>
      <c r="K532" s="367"/>
      <c r="L532" s="218">
        <v>251994085.84</v>
      </c>
      <c r="M532" s="218"/>
      <c r="N532" s="218"/>
      <c r="O532" s="218"/>
      <c r="P532" s="213"/>
      <c r="Q532" s="213"/>
      <c r="R532" s="213"/>
      <c r="S532" s="213"/>
      <c r="T532" s="213"/>
      <c r="U532" s="213"/>
      <c r="V532" s="214"/>
      <c r="W532" s="215"/>
      <c r="X532" s="216"/>
      <c r="Y532" s="217"/>
      <c r="Z532" s="213"/>
      <c r="BS532" s="174"/>
      <c r="BT532" s="128" t="s">
        <v>996</v>
      </c>
    </row>
    <row r="533" spans="1:95" s="122" customFormat="1" ht="18" hidden="1" x14ac:dyDescent="0.25">
      <c r="A533" s="365" t="s">
        <v>997</v>
      </c>
      <c r="B533" s="366"/>
      <c r="C533" s="366"/>
      <c r="D533" s="366"/>
      <c r="E533" s="366"/>
      <c r="F533" s="366"/>
      <c r="G533" s="366"/>
      <c r="H533" s="366"/>
      <c r="I533" s="366"/>
      <c r="J533" s="366"/>
      <c r="K533" s="367"/>
      <c r="L533" s="218">
        <v>13103692.460000001</v>
      </c>
      <c r="M533" s="218"/>
      <c r="N533" s="218"/>
      <c r="O533" s="218"/>
      <c r="P533" s="213"/>
      <c r="Q533" s="213"/>
      <c r="R533" s="213"/>
      <c r="S533" s="213"/>
      <c r="T533" s="213"/>
      <c r="U533" s="213"/>
      <c r="V533" s="214"/>
      <c r="W533" s="215"/>
      <c r="X533" s="216"/>
      <c r="Y533" s="217"/>
      <c r="Z533" s="213"/>
      <c r="BS533" s="174"/>
      <c r="BT533" s="128" t="s">
        <v>997</v>
      </c>
    </row>
    <row r="534" spans="1:95" s="122" customFormat="1" ht="18" hidden="1" x14ac:dyDescent="0.25">
      <c r="A534" s="359" t="s">
        <v>988</v>
      </c>
      <c r="B534" s="360"/>
      <c r="C534" s="360"/>
      <c r="D534" s="360"/>
      <c r="E534" s="360"/>
      <c r="F534" s="360"/>
      <c r="G534" s="360"/>
      <c r="H534" s="360"/>
      <c r="I534" s="360"/>
      <c r="J534" s="360"/>
      <c r="K534" s="361"/>
      <c r="L534" s="171">
        <v>265097778.30000001</v>
      </c>
      <c r="M534" s="171"/>
      <c r="N534" s="171"/>
      <c r="O534" s="171"/>
      <c r="P534" s="213"/>
      <c r="Q534" s="213"/>
      <c r="R534" s="213"/>
      <c r="S534" s="213"/>
      <c r="T534" s="213"/>
      <c r="U534" s="213"/>
      <c r="V534" s="214"/>
      <c r="W534" s="215"/>
      <c r="X534" s="216"/>
      <c r="Y534" s="217"/>
      <c r="Z534" s="213"/>
      <c r="BS534" s="174"/>
      <c r="BU534" s="174" t="s">
        <v>988</v>
      </c>
    </row>
    <row r="535" spans="1:95" s="122" customFormat="1" ht="18" hidden="1" x14ac:dyDescent="0.25">
      <c r="A535" s="365" t="s">
        <v>998</v>
      </c>
      <c r="B535" s="366"/>
      <c r="C535" s="366"/>
      <c r="D535" s="366"/>
      <c r="E535" s="366"/>
      <c r="F535" s="366"/>
      <c r="G535" s="366"/>
      <c r="H535" s="366"/>
      <c r="I535" s="366"/>
      <c r="J535" s="366"/>
      <c r="K535" s="367"/>
      <c r="L535" s="218">
        <v>5567053.3399999999</v>
      </c>
      <c r="M535" s="218"/>
      <c r="N535" s="218"/>
      <c r="O535" s="218"/>
      <c r="P535" s="213"/>
      <c r="Q535" s="213"/>
      <c r="R535" s="213"/>
      <c r="S535" s="213"/>
      <c r="T535" s="213"/>
      <c r="U535" s="213"/>
      <c r="V535" s="214"/>
      <c r="W535" s="215"/>
      <c r="X535" s="216"/>
      <c r="Y535" s="217"/>
      <c r="Z535" s="213"/>
      <c r="BS535" s="174"/>
      <c r="BT535" s="128" t="s">
        <v>998</v>
      </c>
      <c r="BU535" s="174"/>
    </row>
    <row r="536" spans="1:95" s="122" customFormat="1" ht="18" hidden="1" x14ac:dyDescent="0.25">
      <c r="A536" s="365" t="s">
        <v>999</v>
      </c>
      <c r="B536" s="366"/>
      <c r="C536" s="366"/>
      <c r="D536" s="366"/>
      <c r="E536" s="366"/>
      <c r="F536" s="366"/>
      <c r="G536" s="366"/>
      <c r="H536" s="366"/>
      <c r="I536" s="366"/>
      <c r="J536" s="366"/>
      <c r="K536" s="367"/>
      <c r="L536" s="218">
        <v>9278422.2400000002</v>
      </c>
      <c r="M536" s="218"/>
      <c r="N536" s="218"/>
      <c r="O536" s="218"/>
      <c r="P536" s="213"/>
      <c r="Q536" s="213"/>
      <c r="R536" s="213"/>
      <c r="S536" s="213"/>
      <c r="T536" s="213"/>
      <c r="U536" s="213"/>
      <c r="V536" s="214"/>
      <c r="W536" s="215"/>
      <c r="X536" s="216"/>
      <c r="Y536" s="217"/>
      <c r="Z536" s="213"/>
      <c r="BS536" s="174"/>
      <c r="BT536" s="128" t="s">
        <v>999</v>
      </c>
      <c r="BU536" s="174"/>
    </row>
    <row r="537" spans="1:95" s="122" customFormat="1" ht="18" hidden="1" x14ac:dyDescent="0.25">
      <c r="A537" s="365" t="s">
        <v>1000</v>
      </c>
      <c r="B537" s="366"/>
      <c r="C537" s="366"/>
      <c r="D537" s="366"/>
      <c r="E537" s="366"/>
      <c r="F537" s="366"/>
      <c r="G537" s="366"/>
      <c r="H537" s="366"/>
      <c r="I537" s="366"/>
      <c r="J537" s="366"/>
      <c r="K537" s="367"/>
      <c r="L537" s="218">
        <v>6627444.46</v>
      </c>
      <c r="M537" s="218"/>
      <c r="N537" s="218"/>
      <c r="O537" s="218"/>
      <c r="P537" s="213"/>
      <c r="Q537" s="213"/>
      <c r="R537" s="213"/>
      <c r="S537" s="213"/>
      <c r="T537" s="213"/>
      <c r="U537" s="213"/>
      <c r="V537" s="214"/>
      <c r="W537" s="215"/>
      <c r="X537" s="216"/>
      <c r="Y537" s="217"/>
      <c r="Z537" s="213"/>
      <c r="BS537" s="174"/>
      <c r="BT537" s="128" t="s">
        <v>1000</v>
      </c>
      <c r="BU537" s="174"/>
    </row>
    <row r="538" spans="1:95" s="122" customFormat="1" ht="18" hidden="1" x14ac:dyDescent="0.25">
      <c r="A538" s="365" t="s">
        <v>1001</v>
      </c>
      <c r="B538" s="366"/>
      <c r="C538" s="366"/>
      <c r="D538" s="366"/>
      <c r="E538" s="366"/>
      <c r="F538" s="366"/>
      <c r="G538" s="366"/>
      <c r="H538" s="366"/>
      <c r="I538" s="366"/>
      <c r="J538" s="366"/>
      <c r="K538" s="367"/>
      <c r="L538" s="218">
        <v>5301955.57</v>
      </c>
      <c r="M538" s="218"/>
      <c r="N538" s="218"/>
      <c r="O538" s="218"/>
      <c r="P538" s="213"/>
      <c r="Q538" s="213"/>
      <c r="R538" s="213"/>
      <c r="S538" s="213"/>
      <c r="T538" s="213"/>
      <c r="U538" s="213"/>
      <c r="V538" s="214"/>
      <c r="W538" s="215"/>
      <c r="X538" s="216"/>
      <c r="Y538" s="217"/>
      <c r="Z538" s="213"/>
      <c r="BS538" s="174"/>
      <c r="BT538" s="128" t="s">
        <v>1001</v>
      </c>
      <c r="BU538" s="174"/>
    </row>
    <row r="539" spans="1:95" s="122" customFormat="1" ht="18" hidden="1" x14ac:dyDescent="0.25">
      <c r="A539" s="359" t="s">
        <v>988</v>
      </c>
      <c r="B539" s="360"/>
      <c r="C539" s="360"/>
      <c r="D539" s="360"/>
      <c r="E539" s="360"/>
      <c r="F539" s="360"/>
      <c r="G539" s="360"/>
      <c r="H539" s="360"/>
      <c r="I539" s="360"/>
      <c r="J539" s="360"/>
      <c r="K539" s="361"/>
      <c r="L539" s="171">
        <v>291872653.91000003</v>
      </c>
      <c r="M539" s="171"/>
      <c r="N539" s="171"/>
      <c r="O539" s="171"/>
      <c r="P539" s="213"/>
      <c r="Q539" s="213"/>
      <c r="R539" s="213"/>
      <c r="S539" s="213"/>
      <c r="T539" s="213"/>
      <c r="U539" s="213"/>
      <c r="V539" s="214"/>
      <c r="W539" s="215"/>
      <c r="X539" s="216"/>
      <c r="Y539" s="217"/>
      <c r="Z539" s="213"/>
      <c r="BS539" s="174"/>
      <c r="BU539" s="174" t="s">
        <v>988</v>
      </c>
    </row>
    <row r="540" spans="1:95" s="122" customFormat="1" ht="18" hidden="1" x14ac:dyDescent="0.25">
      <c r="A540" s="365" t="s">
        <v>2023</v>
      </c>
      <c r="B540" s="366"/>
      <c r="C540" s="366"/>
      <c r="D540" s="366"/>
      <c r="E540" s="366"/>
      <c r="F540" s="366"/>
      <c r="G540" s="366"/>
      <c r="H540" s="366"/>
      <c r="I540" s="366"/>
      <c r="J540" s="366"/>
      <c r="K540" s="367"/>
      <c r="L540" s="218">
        <v>295301981.89999998</v>
      </c>
      <c r="M540" s="218"/>
      <c r="N540" s="218"/>
      <c r="O540" s="218"/>
      <c r="P540" s="213"/>
      <c r="Q540" s="213"/>
      <c r="R540" s="213"/>
      <c r="S540" s="213"/>
      <c r="T540" s="213"/>
      <c r="U540" s="213"/>
      <c r="V540" s="214"/>
      <c r="W540" s="215"/>
      <c r="X540" s="216"/>
      <c r="Y540" s="217"/>
      <c r="Z540" s="213"/>
      <c r="BS540" s="174"/>
      <c r="BT540" s="128" t="s">
        <v>2023</v>
      </c>
      <c r="BU540" s="174"/>
    </row>
    <row r="541" spans="1:95" s="122" customFormat="1" ht="18" hidden="1" x14ac:dyDescent="0.25">
      <c r="A541" s="365" t="s">
        <v>1003</v>
      </c>
      <c r="B541" s="366"/>
      <c r="C541" s="366"/>
      <c r="D541" s="366"/>
      <c r="E541" s="366"/>
      <c r="F541" s="366"/>
      <c r="G541" s="366"/>
      <c r="H541" s="366"/>
      <c r="I541" s="366"/>
      <c r="J541" s="366"/>
      <c r="K541" s="367"/>
      <c r="L541" s="218">
        <v>8859059.4600000009</v>
      </c>
      <c r="M541" s="218"/>
      <c r="N541" s="218"/>
      <c r="O541" s="218"/>
      <c r="P541" s="213"/>
      <c r="Q541" s="213"/>
      <c r="R541" s="213"/>
      <c r="S541" s="213"/>
      <c r="T541" s="213"/>
      <c r="U541" s="213"/>
      <c r="V541" s="214"/>
      <c r="W541" s="215"/>
      <c r="X541" s="216"/>
      <c r="Y541" s="217"/>
      <c r="Z541" s="213"/>
      <c r="BS541" s="174"/>
      <c r="BT541" s="128" t="s">
        <v>1003</v>
      </c>
      <c r="BU541" s="174"/>
    </row>
    <row r="542" spans="1:95" s="122" customFormat="1" ht="18" hidden="1" x14ac:dyDescent="0.25">
      <c r="A542" s="359" t="s">
        <v>5731</v>
      </c>
      <c r="B542" s="360"/>
      <c r="C542" s="360"/>
      <c r="D542" s="360"/>
      <c r="E542" s="360"/>
      <c r="F542" s="360"/>
      <c r="G542" s="360"/>
      <c r="H542" s="360"/>
      <c r="I542" s="360"/>
      <c r="J542" s="360"/>
      <c r="K542" s="361"/>
      <c r="L542" s="171">
        <f>L540+L541</f>
        <v>304161041.35999995</v>
      </c>
      <c r="M542" s="171"/>
      <c r="N542" s="171"/>
      <c r="O542" s="171"/>
      <c r="P542" s="213"/>
      <c r="Q542" s="213"/>
      <c r="R542" s="213"/>
      <c r="S542" s="213"/>
      <c r="T542" s="213"/>
      <c r="U542" s="213"/>
      <c r="V542" s="214"/>
      <c r="W542" s="215"/>
      <c r="X542" s="216"/>
      <c r="Y542" s="217"/>
      <c r="Z542" s="213"/>
      <c r="AA542" s="220"/>
      <c r="AB542" s="220"/>
      <c r="AC542" s="220"/>
      <c r="AD542" s="220"/>
      <c r="AE542" s="220"/>
      <c r="AF542" s="220"/>
      <c r="AG542" s="220"/>
      <c r="AH542" s="220"/>
      <c r="AI542" s="220"/>
      <c r="AJ542" s="220"/>
      <c r="AK542" s="220"/>
      <c r="AL542" s="220"/>
      <c r="AM542" s="220"/>
      <c r="AN542" s="220"/>
      <c r="AO542" s="220"/>
      <c r="AP542" s="220"/>
      <c r="AQ542" s="220"/>
      <c r="AR542" s="220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 t="s">
        <v>1004</v>
      </c>
      <c r="BV542" s="220"/>
      <c r="BW542" s="220"/>
    </row>
    <row r="543" spans="1:95" s="224" customFormat="1" ht="15" hidden="1" customHeight="1" x14ac:dyDescent="0.25">
      <c r="A543" s="362" t="s">
        <v>5732</v>
      </c>
      <c r="B543" s="363"/>
      <c r="C543" s="363"/>
      <c r="D543" s="363"/>
      <c r="E543" s="363"/>
      <c r="F543" s="363"/>
      <c r="G543" s="363"/>
      <c r="H543" s="363"/>
      <c r="I543" s="363"/>
      <c r="J543" s="363"/>
      <c r="K543" s="364"/>
      <c r="L543" s="221">
        <f>L526*1.052*1.021*1.035*1.025*1.02*1.03</f>
        <v>279613183.58063138</v>
      </c>
      <c r="M543" s="222"/>
      <c r="N543" s="223"/>
      <c r="O543" s="223"/>
      <c r="P543" s="213"/>
      <c r="Q543" s="213"/>
      <c r="R543" s="213"/>
      <c r="S543" s="213"/>
      <c r="T543" s="213"/>
      <c r="U543" s="213"/>
      <c r="V543" s="214"/>
      <c r="W543" s="215"/>
      <c r="X543" s="216"/>
      <c r="Y543" s="217"/>
      <c r="Z543" s="213"/>
      <c r="AA543" s="220"/>
      <c r="AB543" s="220"/>
      <c r="AC543" s="220"/>
      <c r="AD543" s="220"/>
      <c r="AE543" s="220"/>
      <c r="AF543" s="220"/>
      <c r="AG543" s="220"/>
      <c r="AH543" s="220"/>
      <c r="AI543" s="220"/>
      <c r="AJ543" s="220"/>
      <c r="AK543" s="220"/>
      <c r="AL543" s="220"/>
      <c r="AM543" s="220"/>
      <c r="AN543" s="220"/>
      <c r="AO543" s="220"/>
      <c r="AP543" s="220"/>
      <c r="AQ543" s="220"/>
      <c r="AR543" s="220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CG543" s="225"/>
      <c r="CI543" s="225" t="s">
        <v>1004</v>
      </c>
      <c r="CK543" s="226"/>
      <c r="CL543" s="227"/>
      <c r="CM543" s="227"/>
      <c r="CN543" s="227"/>
      <c r="CO543" s="227"/>
      <c r="CP543" s="227"/>
      <c r="CQ543" s="227"/>
    </row>
    <row r="544" spans="1:95" s="224" customFormat="1" ht="15" hidden="1" customHeight="1" x14ac:dyDescent="0.25">
      <c r="A544" s="362" t="s">
        <v>5733</v>
      </c>
      <c r="B544" s="363"/>
      <c r="C544" s="363"/>
      <c r="D544" s="363"/>
      <c r="E544" s="363"/>
      <c r="F544" s="363"/>
      <c r="G544" s="363"/>
      <c r="H544" s="363"/>
      <c r="I544" s="363"/>
      <c r="J544" s="363"/>
      <c r="K544" s="364"/>
      <c r="L544" s="221">
        <f>L529*1.03</f>
        <v>3532207.8297000001</v>
      </c>
      <c r="M544" s="222"/>
      <c r="N544" s="223"/>
      <c r="O544" s="223"/>
      <c r="P544" s="213"/>
      <c r="Q544" s="213"/>
      <c r="R544" s="213"/>
      <c r="S544" s="213"/>
      <c r="T544" s="213"/>
      <c r="U544" s="213"/>
      <c r="V544" s="214"/>
      <c r="W544" s="215"/>
      <c r="X544" s="216"/>
      <c r="Y544" s="217"/>
      <c r="Z544" s="213"/>
      <c r="AA544" s="220"/>
      <c r="AB544" s="220"/>
      <c r="AC544" s="220"/>
      <c r="AD544" s="220"/>
      <c r="AE544" s="220"/>
      <c r="AF544" s="220"/>
      <c r="AG544" s="220"/>
      <c r="AH544" s="220"/>
      <c r="AI544" s="220"/>
      <c r="AJ544" s="220"/>
      <c r="AK544" s="220"/>
      <c r="AL544" s="220"/>
      <c r="AM544" s="220"/>
      <c r="AN544" s="220"/>
      <c r="AO544" s="220"/>
      <c r="AP544" s="220"/>
      <c r="AQ544" s="220"/>
      <c r="AR544" s="220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CG544" s="225"/>
      <c r="CI544" s="225" t="s">
        <v>1004</v>
      </c>
      <c r="CK544" s="226"/>
      <c r="CL544" s="227"/>
      <c r="CM544" s="227"/>
      <c r="CN544" s="227"/>
      <c r="CO544" s="227"/>
      <c r="CP544" s="227"/>
      <c r="CQ544" s="227"/>
    </row>
    <row r="545" spans="1:95" s="224" customFormat="1" ht="15" hidden="1" customHeight="1" x14ac:dyDescent="0.25">
      <c r="A545" s="362" t="s">
        <v>5734</v>
      </c>
      <c r="B545" s="363"/>
      <c r="C545" s="363"/>
      <c r="D545" s="363"/>
      <c r="E545" s="363"/>
      <c r="F545" s="363"/>
      <c r="G545" s="363"/>
      <c r="H545" s="363"/>
      <c r="I545" s="363"/>
      <c r="J545" s="363"/>
      <c r="K545" s="364"/>
      <c r="L545" s="221">
        <f>L542-L543-L544</f>
        <v>21015649.949668579</v>
      </c>
      <c r="M545" s="222"/>
      <c r="N545" s="223"/>
      <c r="O545" s="223"/>
      <c r="P545" s="213"/>
      <c r="Q545" s="213"/>
      <c r="R545" s="213"/>
      <c r="S545" s="213"/>
      <c r="T545" s="213"/>
      <c r="U545" s="213"/>
      <c r="V545" s="214"/>
      <c r="W545" s="215"/>
      <c r="X545" s="216"/>
      <c r="Y545" s="217"/>
      <c r="Z545" s="213"/>
      <c r="AA545" s="220"/>
      <c r="AB545" s="220"/>
      <c r="AC545" s="220"/>
      <c r="AD545" s="220"/>
      <c r="AE545" s="220"/>
      <c r="AF545" s="220"/>
      <c r="AG545" s="220"/>
      <c r="AH545" s="220"/>
      <c r="AI545" s="220"/>
      <c r="AJ545" s="220"/>
      <c r="AK545" s="220"/>
      <c r="AL545" s="220"/>
      <c r="AM545" s="220"/>
      <c r="AN545" s="220"/>
      <c r="AO545" s="220"/>
      <c r="AP545" s="220"/>
      <c r="AQ545" s="220"/>
      <c r="AR545" s="220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CG545" s="225"/>
      <c r="CI545" s="225" t="s">
        <v>1004</v>
      </c>
      <c r="CK545" s="226"/>
      <c r="CL545" s="227"/>
      <c r="CM545" s="227"/>
      <c r="CN545" s="227"/>
      <c r="CO545" s="227"/>
      <c r="CP545" s="227"/>
      <c r="CQ545" s="227"/>
    </row>
    <row r="546" spans="1:95" s="220" customFormat="1" ht="15" hidden="1" customHeight="1" x14ac:dyDescent="0.25">
      <c r="A546" s="354" t="s">
        <v>5735</v>
      </c>
      <c r="B546" s="355"/>
      <c r="C546" s="355"/>
      <c r="D546" s="355"/>
      <c r="E546" s="355"/>
      <c r="F546" s="355"/>
      <c r="G546" s="355"/>
      <c r="H546" s="355"/>
      <c r="I546" s="355"/>
      <c r="J546" s="355"/>
      <c r="K546" s="356"/>
      <c r="L546" s="228">
        <f>'[1]00-ЭС1.СУБ'!L202</f>
        <v>2</v>
      </c>
      <c r="M546" s="229"/>
      <c r="N546" s="230"/>
      <c r="O546" s="229"/>
      <c r="P546" s="213"/>
      <c r="Q546" s="213"/>
      <c r="R546" s="213"/>
      <c r="S546" s="213"/>
      <c r="T546" s="213"/>
      <c r="U546" s="213"/>
      <c r="V546" s="214"/>
      <c r="W546" s="215"/>
      <c r="X546" s="216"/>
      <c r="Y546" s="217"/>
      <c r="Z546" s="213"/>
      <c r="CG546" s="231"/>
      <c r="CH546" s="232" t="s">
        <v>1003</v>
      </c>
      <c r="CI546" s="231"/>
      <c r="CK546" s="233"/>
    </row>
    <row r="547" spans="1:95" s="220" customFormat="1" ht="28.5" hidden="1" customHeight="1" x14ac:dyDescent="0.25">
      <c r="A547" s="354" t="s">
        <v>5736</v>
      </c>
      <c r="B547" s="355"/>
      <c r="C547" s="355"/>
      <c r="D547" s="355"/>
      <c r="E547" s="355"/>
      <c r="F547" s="355"/>
      <c r="G547" s="355"/>
      <c r="H547" s="355"/>
      <c r="I547" s="355"/>
      <c r="J547" s="355"/>
      <c r="K547" s="356"/>
      <c r="L547" s="234">
        <f>L543+L544+L545*L546</f>
        <v>325176691.30966854</v>
      </c>
      <c r="M547" s="235"/>
      <c r="N547" s="236"/>
      <c r="O547" s="236"/>
      <c r="P547" s="213"/>
      <c r="Q547" s="213"/>
      <c r="R547" s="213"/>
      <c r="S547" s="213"/>
      <c r="T547" s="213"/>
      <c r="U547" s="213"/>
      <c r="V547" s="214"/>
      <c r="W547" s="215"/>
      <c r="X547" s="216"/>
      <c r="Y547" s="217"/>
      <c r="Z547" s="213"/>
      <c r="CG547" s="231"/>
      <c r="CI547" s="231" t="s">
        <v>1004</v>
      </c>
      <c r="CK547" s="237"/>
    </row>
    <row r="548" spans="1:95" s="220" customFormat="1" ht="15" hidden="1" customHeight="1" x14ac:dyDescent="0.25">
      <c r="A548" s="351" t="s">
        <v>1005</v>
      </c>
      <c r="B548" s="352"/>
      <c r="C548" s="352"/>
      <c r="D548" s="352"/>
      <c r="E548" s="352"/>
      <c r="F548" s="352"/>
      <c r="G548" s="352"/>
      <c r="H548" s="352"/>
      <c r="I548" s="352"/>
      <c r="J548" s="352"/>
      <c r="K548" s="353"/>
      <c r="L548" s="238">
        <f>L547*0.2</f>
        <v>65035338.261933714</v>
      </c>
      <c r="M548" s="229"/>
      <c r="N548" s="229"/>
      <c r="O548" s="229"/>
      <c r="P548" s="213"/>
      <c r="Q548" s="213"/>
      <c r="R548" s="213"/>
      <c r="S548" s="213"/>
      <c r="T548" s="213"/>
      <c r="U548" s="213"/>
      <c r="V548" s="214"/>
      <c r="W548" s="215"/>
      <c r="X548" s="216"/>
      <c r="Y548" s="217"/>
      <c r="Z548" s="213"/>
      <c r="CG548" s="231"/>
      <c r="CH548" s="232" t="s">
        <v>1005</v>
      </c>
      <c r="CI548" s="231"/>
    </row>
    <row r="549" spans="1:95" s="220" customFormat="1" ht="15" hidden="1" customHeight="1" x14ac:dyDescent="0.25">
      <c r="A549" s="354" t="s">
        <v>1006</v>
      </c>
      <c r="B549" s="355"/>
      <c r="C549" s="355"/>
      <c r="D549" s="355"/>
      <c r="E549" s="355"/>
      <c r="F549" s="355"/>
      <c r="G549" s="355"/>
      <c r="H549" s="355"/>
      <c r="I549" s="355"/>
      <c r="J549" s="355"/>
      <c r="K549" s="356"/>
      <c r="L549" s="239">
        <f>L547+L548</f>
        <v>390212029.57160223</v>
      </c>
      <c r="M549" s="236"/>
      <c r="N549" s="236"/>
      <c r="O549" s="236"/>
      <c r="P549" s="213"/>
      <c r="Q549" s="213"/>
      <c r="R549" s="213"/>
      <c r="S549" s="213"/>
      <c r="T549" s="213"/>
      <c r="U549" s="213"/>
      <c r="V549" s="214"/>
      <c r="W549" s="215"/>
      <c r="X549" s="216"/>
      <c r="Y549" s="217"/>
      <c r="Z549" s="213"/>
      <c r="CG549" s="231"/>
      <c r="CI549" s="231"/>
      <c r="CJ549" s="231" t="s">
        <v>1006</v>
      </c>
      <c r="CM549" s="233"/>
    </row>
    <row r="550" spans="1:95" s="139" customFormat="1" ht="12.75" customHeight="1" x14ac:dyDescent="0.2">
      <c r="A550" s="357"/>
      <c r="B550" s="357"/>
      <c r="C550" s="357"/>
      <c r="D550" s="357"/>
      <c r="E550" s="357"/>
      <c r="F550" s="357"/>
      <c r="G550" s="357"/>
      <c r="H550" s="357"/>
      <c r="I550" s="357"/>
      <c r="J550" s="357"/>
      <c r="K550" s="357"/>
      <c r="L550" s="357"/>
      <c r="M550" s="357"/>
      <c r="N550" s="357"/>
      <c r="O550" s="357"/>
      <c r="P550" s="213"/>
      <c r="Q550" s="213"/>
      <c r="R550" s="213"/>
      <c r="S550" s="213"/>
      <c r="T550" s="213"/>
      <c r="U550" s="213"/>
      <c r="V550" s="214"/>
      <c r="W550" s="215"/>
      <c r="X550" s="216"/>
      <c r="Y550" s="217"/>
      <c r="Z550" s="213"/>
      <c r="AA550" s="149"/>
      <c r="AB550" s="149"/>
      <c r="AC550" s="149"/>
      <c r="AD550" s="149"/>
      <c r="AE550" s="149"/>
      <c r="AF550" s="149"/>
      <c r="AG550" s="149"/>
      <c r="AH550" s="149"/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  <c r="BI550" s="149"/>
      <c r="BJ550" s="149"/>
      <c r="BK550" s="149"/>
      <c r="BL550" s="149"/>
      <c r="BM550" s="149"/>
      <c r="BN550" s="149"/>
      <c r="BO550" s="149"/>
      <c r="BP550" s="149"/>
      <c r="BQ550" s="149"/>
      <c r="BR550" s="149"/>
      <c r="BS550" s="149"/>
      <c r="BT550" s="149"/>
      <c r="BU550" s="149"/>
      <c r="BV550" s="149"/>
    </row>
    <row r="551" spans="1:95" s="139" customFormat="1" ht="12.75" customHeight="1" x14ac:dyDescent="0.2">
      <c r="A551" s="358" t="s">
        <v>5737</v>
      </c>
      <c r="B551" s="358"/>
      <c r="C551" s="358"/>
      <c r="D551" s="358"/>
      <c r="E551" s="358"/>
      <c r="F551" s="358"/>
      <c r="G551" s="358"/>
      <c r="H551" s="358"/>
      <c r="I551" s="358"/>
      <c r="J551" s="358"/>
      <c r="K551" s="358"/>
      <c r="L551" s="358"/>
      <c r="M551" s="358"/>
      <c r="N551" s="358"/>
      <c r="O551" s="358"/>
      <c r="P551" s="213"/>
      <c r="Q551" s="213"/>
      <c r="R551" s="213"/>
      <c r="S551" s="213"/>
      <c r="T551" s="213"/>
      <c r="U551" s="213"/>
      <c r="V551" s="214"/>
      <c r="W551" s="215"/>
      <c r="X551" s="216"/>
      <c r="Y551" s="217"/>
      <c r="Z551" s="213"/>
      <c r="AA551" s="149"/>
      <c r="AB551" s="149"/>
      <c r="AC551" s="149"/>
      <c r="AD551" s="149"/>
      <c r="AE551" s="149"/>
      <c r="AF551" s="149"/>
      <c r="AG551" s="149"/>
      <c r="AH551" s="149"/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  <c r="BI551" s="149"/>
      <c r="BJ551" s="149"/>
      <c r="BK551" s="149"/>
      <c r="BL551" s="149"/>
      <c r="BM551" s="149"/>
      <c r="BN551" s="149"/>
      <c r="BO551" s="149"/>
      <c r="BP551" s="149"/>
      <c r="BQ551" s="149"/>
      <c r="BR551" s="149"/>
      <c r="BS551" s="149"/>
      <c r="BT551" s="149"/>
      <c r="BU551" s="149"/>
      <c r="BV551" s="149"/>
    </row>
    <row r="552" spans="1:95" s="139" customFormat="1" ht="12.75" customHeight="1" x14ac:dyDescent="0.2">
      <c r="A552" s="350" t="s">
        <v>1008</v>
      </c>
      <c r="B552" s="350"/>
      <c r="C552" s="350"/>
      <c r="D552" s="350"/>
      <c r="E552" s="350"/>
      <c r="F552" s="350"/>
      <c r="G552" s="350"/>
      <c r="H552" s="350"/>
      <c r="I552" s="350"/>
      <c r="J552" s="350"/>
      <c r="K552" s="350"/>
      <c r="L552" s="350"/>
      <c r="M552" s="350"/>
      <c r="N552" s="350"/>
      <c r="O552" s="350"/>
      <c r="P552" s="213"/>
      <c r="Q552" s="213"/>
      <c r="R552" s="213"/>
      <c r="S552" s="213"/>
      <c r="T552" s="213"/>
      <c r="U552" s="213"/>
      <c r="V552" s="214"/>
      <c r="W552" s="215"/>
      <c r="X552" s="216"/>
      <c r="Y552" s="217"/>
      <c r="Z552" s="213"/>
      <c r="AA552" s="149"/>
      <c r="AB552" s="149"/>
      <c r="AC552" s="149"/>
      <c r="AD552" s="149"/>
      <c r="AE552" s="149"/>
      <c r="AF552" s="149"/>
      <c r="AG552" s="149"/>
      <c r="AH552" s="149"/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  <c r="BI552" s="149"/>
      <c r="BJ552" s="149"/>
      <c r="BK552" s="149"/>
      <c r="BL552" s="149"/>
      <c r="BM552" s="149"/>
      <c r="BN552" s="149"/>
      <c r="BO552" s="149"/>
      <c r="BP552" s="149"/>
      <c r="BQ552" s="149"/>
      <c r="BR552" s="149"/>
      <c r="BS552" s="149"/>
      <c r="BT552" s="149"/>
      <c r="BU552" s="149"/>
      <c r="BV552" s="149"/>
    </row>
    <row r="553" spans="1:95" s="139" customFormat="1" ht="13.5" customHeight="1" x14ac:dyDescent="0.2">
      <c r="A553" s="137"/>
      <c r="B553" s="137"/>
      <c r="C553" s="137"/>
      <c r="D553" s="137"/>
      <c r="E553" s="137"/>
      <c r="F553" s="120"/>
      <c r="G553" s="137"/>
      <c r="H553" s="240"/>
      <c r="I553" s="132"/>
      <c r="J553" s="132"/>
      <c r="K553" s="132"/>
      <c r="L553" s="132"/>
      <c r="M553" s="137"/>
      <c r="N553" s="137"/>
      <c r="O553" s="137"/>
      <c r="P553" s="213"/>
      <c r="Q553" s="213"/>
      <c r="R553" s="213"/>
      <c r="S553" s="213"/>
      <c r="T553" s="213"/>
      <c r="U553" s="213"/>
      <c r="V553" s="214"/>
      <c r="W553" s="215"/>
      <c r="X553" s="216"/>
      <c r="Y553" s="217"/>
      <c r="Z553" s="213"/>
      <c r="AA553" s="149"/>
      <c r="AB553" s="149"/>
      <c r="AC553" s="149"/>
      <c r="AD553" s="149"/>
      <c r="AE553" s="149"/>
      <c r="AF553" s="149"/>
      <c r="AG553" s="149"/>
      <c r="AH553" s="149"/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  <c r="BI553" s="149"/>
      <c r="BJ553" s="149"/>
      <c r="BK553" s="149"/>
      <c r="BL553" s="149"/>
      <c r="BM553" s="149"/>
      <c r="BN553" s="149"/>
      <c r="BO553" s="149"/>
      <c r="BP553" s="149"/>
      <c r="BQ553" s="149"/>
      <c r="BR553" s="149"/>
      <c r="BS553" s="149"/>
      <c r="BT553" s="149"/>
      <c r="BU553" s="149"/>
      <c r="BV553" s="149"/>
    </row>
    <row r="554" spans="1:95" s="139" customFormat="1" ht="12.75" customHeight="1" x14ac:dyDescent="0.2">
      <c r="A554" s="358" t="s">
        <v>5738</v>
      </c>
      <c r="B554" s="358"/>
      <c r="C554" s="358"/>
      <c r="D554" s="358"/>
      <c r="E554" s="358"/>
      <c r="F554" s="358"/>
      <c r="G554" s="358"/>
      <c r="H554" s="358"/>
      <c r="I554" s="358"/>
      <c r="J554" s="358"/>
      <c r="K554" s="358"/>
      <c r="L554" s="358"/>
      <c r="M554" s="358"/>
      <c r="N554" s="358"/>
      <c r="O554" s="358"/>
      <c r="P554" s="213"/>
      <c r="Q554" s="213"/>
      <c r="R554" s="213"/>
      <c r="S554" s="213"/>
      <c r="T554" s="213"/>
      <c r="U554" s="213"/>
      <c r="V554" s="214"/>
      <c r="W554" s="215"/>
      <c r="X554" s="216"/>
      <c r="Y554" s="217"/>
      <c r="Z554" s="213"/>
      <c r="AA554" s="149"/>
      <c r="AB554" s="149"/>
      <c r="AC554" s="149"/>
      <c r="AD554" s="149"/>
      <c r="AE554" s="149"/>
      <c r="AF554" s="149"/>
      <c r="AG554" s="149"/>
      <c r="AH554" s="149"/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  <c r="BI554" s="149"/>
      <c r="BJ554" s="149"/>
      <c r="BK554" s="149"/>
      <c r="BL554" s="149"/>
      <c r="BM554" s="149"/>
      <c r="BN554" s="149"/>
      <c r="BO554" s="149"/>
      <c r="BP554" s="149"/>
      <c r="BQ554" s="149"/>
      <c r="BR554" s="149"/>
      <c r="BS554" s="149"/>
      <c r="BT554" s="149"/>
      <c r="BU554" s="149"/>
      <c r="BV554" s="149"/>
    </row>
    <row r="555" spans="1:95" s="139" customFormat="1" ht="12.75" customHeight="1" x14ac:dyDescent="0.2">
      <c r="A555" s="350" t="s">
        <v>1008</v>
      </c>
      <c r="B555" s="350"/>
      <c r="C555" s="350"/>
      <c r="D555" s="350"/>
      <c r="E555" s="350"/>
      <c r="F555" s="350"/>
      <c r="G555" s="350"/>
      <c r="H555" s="350"/>
      <c r="I555" s="350"/>
      <c r="J555" s="350"/>
      <c r="K555" s="350"/>
      <c r="L555" s="350"/>
      <c r="M555" s="350"/>
      <c r="N555" s="350"/>
      <c r="O555" s="350"/>
      <c r="P555" s="213"/>
      <c r="Q555" s="213"/>
      <c r="R555" s="213"/>
      <c r="S555" s="213"/>
      <c r="T555" s="213"/>
      <c r="U555" s="213"/>
      <c r="V555" s="214"/>
      <c r="W555" s="215"/>
      <c r="X555" s="216"/>
      <c r="Y555" s="217"/>
      <c r="Z555" s="213"/>
      <c r="AA555" s="149"/>
      <c r="AB555" s="149"/>
      <c r="AC555" s="149"/>
      <c r="AD555" s="149"/>
      <c r="AE555" s="149"/>
      <c r="AF555" s="149"/>
      <c r="AG555" s="149"/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149"/>
      <c r="BL555" s="149"/>
      <c r="BM555" s="149"/>
      <c r="BN555" s="149"/>
      <c r="BO555" s="149"/>
      <c r="BP555" s="149"/>
      <c r="BQ555" s="149"/>
      <c r="BR555" s="149"/>
      <c r="BS555" s="149"/>
      <c r="BT555" s="149"/>
      <c r="BU555" s="149"/>
      <c r="BV555" s="149"/>
    </row>
    <row r="556" spans="1:95" s="139" customFormat="1" ht="13.5" customHeight="1" x14ac:dyDescent="0.2">
      <c r="A556" s="137"/>
      <c r="B556" s="137"/>
      <c r="C556" s="137"/>
      <c r="D556" s="137"/>
      <c r="E556" s="137"/>
      <c r="F556" s="120"/>
      <c r="G556" s="137"/>
      <c r="H556" s="240"/>
      <c r="I556" s="132"/>
      <c r="J556" s="132"/>
      <c r="K556" s="132"/>
      <c r="L556" s="132"/>
      <c r="M556" s="137"/>
      <c r="N556" s="137"/>
      <c r="O556" s="137"/>
      <c r="P556" s="213"/>
      <c r="Q556" s="213"/>
      <c r="R556" s="213"/>
      <c r="S556" s="213"/>
      <c r="T556" s="213"/>
      <c r="U556" s="213"/>
      <c r="V556" s="214"/>
      <c r="W556" s="215"/>
      <c r="X556" s="216"/>
      <c r="Y556" s="217"/>
      <c r="Z556" s="213"/>
      <c r="AA556" s="149"/>
      <c r="AB556" s="149"/>
      <c r="AC556" s="149"/>
      <c r="AD556" s="149"/>
      <c r="AE556" s="149"/>
      <c r="AF556" s="149"/>
      <c r="AG556" s="149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</row>
    <row r="557" spans="1:95" s="122" customFormat="1" ht="18" x14ac:dyDescent="0.25">
      <c r="A557" s="119"/>
      <c r="B557" s="119"/>
      <c r="C557" s="119"/>
      <c r="D557" s="119"/>
      <c r="E557" s="119"/>
      <c r="F557" s="120"/>
      <c r="G557" s="119"/>
      <c r="H557" s="137"/>
      <c r="I557" s="293"/>
      <c r="J557" s="293"/>
      <c r="K557" s="293"/>
      <c r="L557" s="293"/>
      <c r="M557" s="119"/>
      <c r="N557" s="119"/>
      <c r="O557" s="119"/>
      <c r="P557" s="213"/>
      <c r="Q557" s="213"/>
      <c r="R557" s="213"/>
      <c r="S557" s="213"/>
      <c r="T557" s="213"/>
      <c r="U557" s="213"/>
      <c r="V557" s="214"/>
      <c r="W557" s="215"/>
      <c r="X557" s="216"/>
      <c r="Y557" s="217"/>
      <c r="Z557" s="213"/>
    </row>
  </sheetData>
  <autoFilter ref="A28:CQ549" xr:uid="{00000000-0001-0000-0300-000000000000}">
    <filterColumn colId="1">
      <filters>
        <filter val="Итого  по смете в текущих ценах"/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11_2_0278204832_15.05.2024_02_x000a_Аналог ТССЦ-101-6794 25,60/25,05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201-8057 20,45/20,2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10_78_7804526950_15.05.2024_02_x000a_Аналог ТССЦ-101-2415 52,74/51,66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5777 34,00/33,16=2%"/>
        <filter val="ТЦ_20.2.07.03_2_0278204832_15.05.2024_02"/>
        <filter val="ТЦ_20.2.07.03_2_0278204832_15.05.2024_02_x000a_Аналог ТССЦ-101-6794 25,60/25,05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9_2_0278204832_15.05.2024_02_x000a_Аналог ТССЦ-101-1638 5134,83/4987,13=2%"/>
        <filter val="ТЦ_20.3.03.07_78_7804526950_15.05.2024_02_x000a_Аналог ТССЦ-509-0765 129,31/126,54=2%"/>
        <filter val="ТЦ_20.4.01.00_78_7804526950_15.05.2024_02_x000a_Аналог ТССЦ-509-2228 8,88/8,7=2%"/>
        <filter val="ТЦ_20.4.03.06_78_7804526950_15.05.2024_02_x000a_Аналог ТССЦ-503-0474 1223/1198,58=2%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8_7804526950_15.05.2024_02_x000a_Аналог ТССЦ-110-0355 10225,04/10022,42=2%"/>
        <filter val="ТЦ_20.5.04.07_2_0278204832_15.05.2024_02_x000a_Аналог ТССЦ-101-2066 10,28/10,0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2_0278204832_15.05.2024_02_x000a_Аналог ТССЦ-103-2014 98,60/96,47=2%"/>
        <filter val="ТЦ_25.2.01.05_78_7806333470_15.05.2024_02_x000a_Аналог ТССЦ-509-5777 34,00/33,16=2%"/>
        <filter val="ТЦ_62.1.02.10_78_7804526950_29.07.2024_02"/>
        <filter val="ТЦ_62.1.02.16_78_7804526950_29.07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78_7804526950_15.05.2024_02_x000a_Аналог ТССЦ-509-2228 8,88/8,7=2%"/>
        <filter val="ТЦ_62.3.02.01_78_7806155468_15.05.2024_02_x000a_Аналог ТССЦ-509-2228 8,88/8,7=2%"/>
      </filters>
    </filterColumn>
    <filterColumn colId="2" showButton="0"/>
    <filterColumn colId="3" showButton="0"/>
  </autoFilter>
  <mergeCells count="333"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A29:O29"/>
    <mergeCell ref="C30:E30"/>
    <mergeCell ref="C31:E31"/>
    <mergeCell ref="C32:E32"/>
    <mergeCell ref="A33:O33"/>
    <mergeCell ref="C34:E34"/>
    <mergeCell ref="L25:O25"/>
    <mergeCell ref="J26:J27"/>
    <mergeCell ref="L26:L27"/>
    <mergeCell ref="M26:M27"/>
    <mergeCell ref="O26:O27"/>
    <mergeCell ref="C28:E28"/>
    <mergeCell ref="A45:O45"/>
    <mergeCell ref="C46:E46"/>
    <mergeCell ref="C51:E51"/>
    <mergeCell ref="C56:E56"/>
    <mergeCell ref="C61:E61"/>
    <mergeCell ref="C66:E66"/>
    <mergeCell ref="C39:E39"/>
    <mergeCell ref="C40:E40"/>
    <mergeCell ref="C41:E41"/>
    <mergeCell ref="C42:E42"/>
    <mergeCell ref="C43:E43"/>
    <mergeCell ref="C44:E44"/>
    <mergeCell ref="C98:E98"/>
    <mergeCell ref="C100:E100"/>
    <mergeCell ref="C102:E102"/>
    <mergeCell ref="C104:E104"/>
    <mergeCell ref="C106:E106"/>
    <mergeCell ref="C108:E108"/>
    <mergeCell ref="C71:E71"/>
    <mergeCell ref="C76:E76"/>
    <mergeCell ref="C81:E81"/>
    <mergeCell ref="C86:E86"/>
    <mergeCell ref="C91:E91"/>
    <mergeCell ref="C96:E96"/>
    <mergeCell ref="C122:E122"/>
    <mergeCell ref="C124:E124"/>
    <mergeCell ref="C126:E126"/>
    <mergeCell ref="C128:E128"/>
    <mergeCell ref="C130:E130"/>
    <mergeCell ref="C132:E132"/>
    <mergeCell ref="C110:E110"/>
    <mergeCell ref="C112:E112"/>
    <mergeCell ref="C114:E114"/>
    <mergeCell ref="C116:E116"/>
    <mergeCell ref="C118:E118"/>
    <mergeCell ref="C120:E120"/>
    <mergeCell ref="C151:E151"/>
    <mergeCell ref="C152:E152"/>
    <mergeCell ref="A153:O153"/>
    <mergeCell ref="C154:E154"/>
    <mergeCell ref="C158:E158"/>
    <mergeCell ref="C159:E159"/>
    <mergeCell ref="C134:E134"/>
    <mergeCell ref="C136:E136"/>
    <mergeCell ref="C141:E141"/>
    <mergeCell ref="C143:E143"/>
    <mergeCell ref="A145:O145"/>
    <mergeCell ref="C146:E146"/>
    <mergeCell ref="C177:E177"/>
    <mergeCell ref="C178:E178"/>
    <mergeCell ref="C179:E179"/>
    <mergeCell ref="C180:E180"/>
    <mergeCell ref="C181:E181"/>
    <mergeCell ref="C185:E185"/>
    <mergeCell ref="C164:E164"/>
    <mergeCell ref="C165:E165"/>
    <mergeCell ref="C166:E166"/>
    <mergeCell ref="C170:E170"/>
    <mergeCell ref="C171:E171"/>
    <mergeCell ref="C176:E176"/>
    <mergeCell ref="C200:E200"/>
    <mergeCell ref="C205:E205"/>
    <mergeCell ref="A206:O206"/>
    <mergeCell ref="C207:E207"/>
    <mergeCell ref="C211:E211"/>
    <mergeCell ref="C212:E212"/>
    <mergeCell ref="C186:E186"/>
    <mergeCell ref="C191:E191"/>
    <mergeCell ref="C192:E192"/>
    <mergeCell ref="C193:E193"/>
    <mergeCell ref="C194:E194"/>
    <mergeCell ref="C199:E199"/>
    <mergeCell ref="C228:E228"/>
    <mergeCell ref="C230:E230"/>
    <mergeCell ref="C231:E231"/>
    <mergeCell ref="C232:E232"/>
    <mergeCell ref="C233:E233"/>
    <mergeCell ref="C234:E234"/>
    <mergeCell ref="C213:E213"/>
    <mergeCell ref="C214:E214"/>
    <mergeCell ref="C219:E219"/>
    <mergeCell ref="A220:O220"/>
    <mergeCell ref="C221:E221"/>
    <mergeCell ref="C226:E226"/>
    <mergeCell ref="C254:E254"/>
    <mergeCell ref="C255:E255"/>
    <mergeCell ref="C256:E256"/>
    <mergeCell ref="C257:E257"/>
    <mergeCell ref="C258:E258"/>
    <mergeCell ref="C259:E259"/>
    <mergeCell ref="C239:E239"/>
    <mergeCell ref="C240:E240"/>
    <mergeCell ref="C245:E245"/>
    <mergeCell ref="C247:E247"/>
    <mergeCell ref="C248:E248"/>
    <mergeCell ref="C253:E253"/>
    <mergeCell ref="C274:E274"/>
    <mergeCell ref="C275:E275"/>
    <mergeCell ref="C276:E276"/>
    <mergeCell ref="C277:E277"/>
    <mergeCell ref="C278:E278"/>
    <mergeCell ref="C279:E279"/>
    <mergeCell ref="C260:E260"/>
    <mergeCell ref="C265:E265"/>
    <mergeCell ref="C266:E266"/>
    <mergeCell ref="C271:E271"/>
    <mergeCell ref="C272:E272"/>
    <mergeCell ref="C273:E273"/>
    <mergeCell ref="C286:E286"/>
    <mergeCell ref="C291:E291"/>
    <mergeCell ref="C292:E292"/>
    <mergeCell ref="C293:E293"/>
    <mergeCell ref="C294:E294"/>
    <mergeCell ref="C295:E295"/>
    <mergeCell ref="C280:E280"/>
    <mergeCell ref="C281:E281"/>
    <mergeCell ref="C282:E282"/>
    <mergeCell ref="C283:E283"/>
    <mergeCell ref="C284:E284"/>
    <mergeCell ref="C285:E285"/>
    <mergeCell ref="C306:E306"/>
    <mergeCell ref="C307:E307"/>
    <mergeCell ref="C308:E308"/>
    <mergeCell ref="C309:E309"/>
    <mergeCell ref="A310:O310"/>
    <mergeCell ref="C311:E311"/>
    <mergeCell ref="C296:E296"/>
    <mergeCell ref="C301:E301"/>
    <mergeCell ref="C302:E302"/>
    <mergeCell ref="C303:E303"/>
    <mergeCell ref="C304:E304"/>
    <mergeCell ref="C305:E305"/>
    <mergeCell ref="C324:E324"/>
    <mergeCell ref="C325:E325"/>
    <mergeCell ref="C330:E330"/>
    <mergeCell ref="C331:E331"/>
    <mergeCell ref="C332:E332"/>
    <mergeCell ref="C333:E333"/>
    <mergeCell ref="C316:E316"/>
    <mergeCell ref="C318:E318"/>
    <mergeCell ref="C320:E320"/>
    <mergeCell ref="C321:E321"/>
    <mergeCell ref="C322:E322"/>
    <mergeCell ref="C323:E323"/>
    <mergeCell ref="C347:E347"/>
    <mergeCell ref="C348:E348"/>
    <mergeCell ref="C349:E349"/>
    <mergeCell ref="C350:E350"/>
    <mergeCell ref="C351:E351"/>
    <mergeCell ref="C356:E356"/>
    <mergeCell ref="C338:E338"/>
    <mergeCell ref="C340:E340"/>
    <mergeCell ref="C342:E342"/>
    <mergeCell ref="C344:E344"/>
    <mergeCell ref="C345:E345"/>
    <mergeCell ref="C346:E346"/>
    <mergeCell ref="C367:E367"/>
    <mergeCell ref="C368:E368"/>
    <mergeCell ref="C369:E369"/>
    <mergeCell ref="C370:E370"/>
    <mergeCell ref="C371:E371"/>
    <mergeCell ref="C372:E372"/>
    <mergeCell ref="C357:E357"/>
    <mergeCell ref="C358:E358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95:E395"/>
    <mergeCell ref="C396:E396"/>
    <mergeCell ref="C397:E397"/>
    <mergeCell ref="C398:E398"/>
    <mergeCell ref="C403:E403"/>
    <mergeCell ref="C404:E404"/>
    <mergeCell ref="C389:E389"/>
    <mergeCell ref="C390:E390"/>
    <mergeCell ref="C391:E391"/>
    <mergeCell ref="C392:E392"/>
    <mergeCell ref="C393:E393"/>
    <mergeCell ref="C394:E394"/>
    <mergeCell ref="C415:E415"/>
    <mergeCell ref="C420:E420"/>
    <mergeCell ref="C421:E421"/>
    <mergeCell ref="C422:E422"/>
    <mergeCell ref="C423:E423"/>
    <mergeCell ref="C424:E424"/>
    <mergeCell ref="C405:E405"/>
    <mergeCell ref="C406:E406"/>
    <mergeCell ref="C407:E407"/>
    <mergeCell ref="C408:E408"/>
    <mergeCell ref="C409:E409"/>
    <mergeCell ref="C414:E414"/>
    <mergeCell ref="C446:E446"/>
    <mergeCell ref="C447:E447"/>
    <mergeCell ref="C452:E452"/>
    <mergeCell ref="C453:E453"/>
    <mergeCell ref="C454:E454"/>
    <mergeCell ref="C455:E455"/>
    <mergeCell ref="A425:O425"/>
    <mergeCell ref="C426:E426"/>
    <mergeCell ref="C431:E431"/>
    <mergeCell ref="C435:E435"/>
    <mergeCell ref="C440:E440"/>
    <mergeCell ref="C445:E445"/>
    <mergeCell ref="C473:E473"/>
    <mergeCell ref="C474:E474"/>
    <mergeCell ref="C479:E479"/>
    <mergeCell ref="A481:K481"/>
    <mergeCell ref="A482:K482"/>
    <mergeCell ref="C456:E456"/>
    <mergeCell ref="C457:E457"/>
    <mergeCell ref="C458:E458"/>
    <mergeCell ref="C459:E459"/>
    <mergeCell ref="C464:E464"/>
    <mergeCell ref="C469:E469"/>
    <mergeCell ref="A489:K489"/>
    <mergeCell ref="A490:K490"/>
    <mergeCell ref="A491:K491"/>
    <mergeCell ref="A492:K492"/>
    <mergeCell ref="A493:K493"/>
    <mergeCell ref="A494:K494"/>
    <mergeCell ref="A483:K483"/>
    <mergeCell ref="A484:K484"/>
    <mergeCell ref="A485:K485"/>
    <mergeCell ref="A486:K486"/>
    <mergeCell ref="A487:K487"/>
    <mergeCell ref="A488:K488"/>
    <mergeCell ref="A501:K501"/>
    <mergeCell ref="A502:K502"/>
    <mergeCell ref="A503:K503"/>
    <mergeCell ref="A504:K504"/>
    <mergeCell ref="A505:K505"/>
    <mergeCell ref="A506:K506"/>
    <mergeCell ref="A495:K495"/>
    <mergeCell ref="A496:K496"/>
    <mergeCell ref="A497:K497"/>
    <mergeCell ref="A498:K498"/>
    <mergeCell ref="A499:K499"/>
    <mergeCell ref="A500:K500"/>
    <mergeCell ref="A513:K513"/>
    <mergeCell ref="A514:K514"/>
    <mergeCell ref="A515:K515"/>
    <mergeCell ref="A516:K516"/>
    <mergeCell ref="A517:K517"/>
    <mergeCell ref="A518:K518"/>
    <mergeCell ref="A507:K507"/>
    <mergeCell ref="A508:K508"/>
    <mergeCell ref="A509:K509"/>
    <mergeCell ref="A510:K510"/>
    <mergeCell ref="A511:K511"/>
    <mergeCell ref="A512:K512"/>
    <mergeCell ref="A525:K525"/>
    <mergeCell ref="A526:K526"/>
    <mergeCell ref="A527:K527"/>
    <mergeCell ref="A528:K528"/>
    <mergeCell ref="A529:K529"/>
    <mergeCell ref="A530:K530"/>
    <mergeCell ref="A519:K519"/>
    <mergeCell ref="A520:K520"/>
    <mergeCell ref="A521:K521"/>
    <mergeCell ref="A522:K522"/>
    <mergeCell ref="A523:K523"/>
    <mergeCell ref="A524:K524"/>
    <mergeCell ref="A537:K537"/>
    <mergeCell ref="A538:K538"/>
    <mergeCell ref="A539:K539"/>
    <mergeCell ref="A540:K540"/>
    <mergeCell ref="A541:K541"/>
    <mergeCell ref="A542:K542"/>
    <mergeCell ref="A531:K531"/>
    <mergeCell ref="A532:K532"/>
    <mergeCell ref="A533:K533"/>
    <mergeCell ref="A534:K534"/>
    <mergeCell ref="A535:K535"/>
    <mergeCell ref="A536:K536"/>
    <mergeCell ref="A549:K549"/>
    <mergeCell ref="A550:O550"/>
    <mergeCell ref="A551:O551"/>
    <mergeCell ref="A552:O552"/>
    <mergeCell ref="A554:O554"/>
    <mergeCell ref="A555:O555"/>
    <mergeCell ref="A543:K543"/>
    <mergeCell ref="A544:K544"/>
    <mergeCell ref="A545:K545"/>
    <mergeCell ref="A546:K546"/>
    <mergeCell ref="A547:K547"/>
    <mergeCell ref="A548:K54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U480"/>
  <sheetViews>
    <sheetView topLeftCell="A444" workbookViewId="0">
      <selection activeCell="A461" sqref="A461:K46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1260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5188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39" x14ac:dyDescent="0.25">
      <c r="A13" s="411" t="s">
        <v>5189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5189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5190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159729.77600000001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60253.58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42148.042000000001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10624.326999999999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3786.991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9152.0300000000007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5191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5191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5192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5192</v>
      </c>
    </row>
    <row r="30" spans="1:69" s="3" customFormat="1" ht="67.5" x14ac:dyDescent="0.25">
      <c r="A30" s="35" t="s">
        <v>36</v>
      </c>
      <c r="B30" s="36" t="s">
        <v>1265</v>
      </c>
      <c r="C30" s="432" t="s">
        <v>1273</v>
      </c>
      <c r="D30" s="432"/>
      <c r="E30" s="432"/>
      <c r="F30" s="35" t="s">
        <v>39</v>
      </c>
      <c r="G30" s="38">
        <v>0.6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5193</v>
      </c>
      <c r="O30" s="39">
        <v>109</v>
      </c>
      <c r="BP30" s="33"/>
      <c r="BQ30" s="41" t="s">
        <v>1273</v>
      </c>
    </row>
    <row r="31" spans="1:69" s="3" customFormat="1" ht="15" x14ac:dyDescent="0.25">
      <c r="A31" s="42"/>
      <c r="B31" s="43"/>
      <c r="C31" s="44" t="s">
        <v>5194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5195</v>
      </c>
      <c r="F32" s="49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5196</v>
      </c>
      <c r="F33" s="49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BP34" s="33"/>
      <c r="BQ34" s="41"/>
    </row>
    <row r="35" spans="1:69" s="3" customFormat="1" ht="45" x14ac:dyDescent="0.25">
      <c r="A35" s="35" t="s">
        <v>48</v>
      </c>
      <c r="B35" s="36" t="s">
        <v>5197</v>
      </c>
      <c r="C35" s="432" t="s">
        <v>5198</v>
      </c>
      <c r="D35" s="432"/>
      <c r="E35" s="432"/>
      <c r="F35" s="35" t="s">
        <v>51</v>
      </c>
      <c r="G35" s="55">
        <v>1</v>
      </c>
      <c r="H35" s="39">
        <v>724847.51</v>
      </c>
      <c r="I35" s="39"/>
      <c r="J35" s="39"/>
      <c r="K35" s="37" t="s">
        <v>52</v>
      </c>
      <c r="L35" s="39">
        <v>4515800</v>
      </c>
      <c r="M35" s="39"/>
      <c r="N35" s="40"/>
      <c r="O35" s="39"/>
      <c r="BP35" s="33"/>
      <c r="BQ35" s="41" t="s">
        <v>5198</v>
      </c>
    </row>
    <row r="36" spans="1:69" s="3" customFormat="1" ht="67.5" x14ac:dyDescent="0.25">
      <c r="A36" s="35" t="s">
        <v>53</v>
      </c>
      <c r="B36" s="36" t="s">
        <v>2037</v>
      </c>
      <c r="C36" s="432" t="s">
        <v>2038</v>
      </c>
      <c r="D36" s="432"/>
      <c r="E36" s="432"/>
      <c r="F36" s="35" t="s">
        <v>109</v>
      </c>
      <c r="G36" s="55">
        <v>4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5199</v>
      </c>
      <c r="O36" s="39">
        <v>1497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5200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5201</v>
      </c>
      <c r="F38" s="49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5202</v>
      </c>
      <c r="F39" s="49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2869</v>
      </c>
      <c r="B41" s="36" t="s">
        <v>2870</v>
      </c>
      <c r="C41" s="432" t="s">
        <v>1492</v>
      </c>
      <c r="D41" s="432"/>
      <c r="E41" s="432"/>
      <c r="F41" s="35" t="s">
        <v>51</v>
      </c>
      <c r="G41" s="55">
        <v>1</v>
      </c>
      <c r="H41" s="39">
        <v>44738.36</v>
      </c>
      <c r="I41" s="39"/>
      <c r="J41" s="39"/>
      <c r="K41" s="37" t="s">
        <v>52</v>
      </c>
      <c r="L41" s="39">
        <v>278720</v>
      </c>
      <c r="M41" s="39"/>
      <c r="N41" s="40"/>
      <c r="O41" s="39"/>
      <c r="BP41" s="33"/>
      <c r="BQ41" s="41" t="s">
        <v>1492</v>
      </c>
    </row>
    <row r="42" spans="1:69" s="3" customFormat="1" ht="45" x14ac:dyDescent="0.25">
      <c r="A42" s="35" t="s">
        <v>2045</v>
      </c>
      <c r="B42" s="36" t="s">
        <v>2870</v>
      </c>
      <c r="C42" s="432" t="s">
        <v>2872</v>
      </c>
      <c r="D42" s="432"/>
      <c r="E42" s="432"/>
      <c r="F42" s="35" t="s">
        <v>51</v>
      </c>
      <c r="G42" s="55">
        <v>1</v>
      </c>
      <c r="H42" s="39">
        <v>40866.769999999997</v>
      </c>
      <c r="I42" s="39"/>
      <c r="J42" s="39"/>
      <c r="K42" s="37" t="s">
        <v>52</v>
      </c>
      <c r="L42" s="39">
        <v>254600</v>
      </c>
      <c r="M42" s="39"/>
      <c r="N42" s="40"/>
      <c r="O42" s="39"/>
      <c r="BP42" s="33"/>
      <c r="BQ42" s="41" t="s">
        <v>2872</v>
      </c>
    </row>
    <row r="43" spans="1:69" s="3" customFormat="1" ht="45" x14ac:dyDescent="0.25">
      <c r="A43" s="35" t="s">
        <v>2046</v>
      </c>
      <c r="B43" s="36" t="s">
        <v>2870</v>
      </c>
      <c r="C43" s="432" t="s">
        <v>1491</v>
      </c>
      <c r="D43" s="432"/>
      <c r="E43" s="432"/>
      <c r="F43" s="35" t="s">
        <v>51</v>
      </c>
      <c r="G43" s="55">
        <v>1</v>
      </c>
      <c r="H43" s="39">
        <v>40436.6</v>
      </c>
      <c r="I43" s="39"/>
      <c r="J43" s="39"/>
      <c r="K43" s="37" t="s">
        <v>52</v>
      </c>
      <c r="L43" s="39">
        <v>251920</v>
      </c>
      <c r="M43" s="39"/>
      <c r="N43" s="40"/>
      <c r="O43" s="39"/>
      <c r="BP43" s="33"/>
      <c r="BQ43" s="41" t="s">
        <v>1491</v>
      </c>
    </row>
    <row r="44" spans="1:69" s="3" customFormat="1" ht="45" x14ac:dyDescent="0.25">
      <c r="A44" s="35" t="s">
        <v>2873</v>
      </c>
      <c r="B44" s="36" t="s">
        <v>2870</v>
      </c>
      <c r="C44" s="432" t="s">
        <v>2871</v>
      </c>
      <c r="D44" s="432"/>
      <c r="E44" s="432"/>
      <c r="F44" s="35" t="s">
        <v>51</v>
      </c>
      <c r="G44" s="55">
        <v>1</v>
      </c>
      <c r="H44" s="39">
        <v>47319.42</v>
      </c>
      <c r="I44" s="39"/>
      <c r="J44" s="39"/>
      <c r="K44" s="37" t="s">
        <v>52</v>
      </c>
      <c r="L44" s="39">
        <v>294800</v>
      </c>
      <c r="M44" s="39"/>
      <c r="N44" s="40"/>
      <c r="O44" s="39"/>
      <c r="BP44" s="33"/>
      <c r="BQ44" s="41" t="s">
        <v>2871</v>
      </c>
    </row>
    <row r="45" spans="1:69" s="3" customFormat="1" ht="67.5" x14ac:dyDescent="0.25">
      <c r="A45" s="35" t="s">
        <v>1072</v>
      </c>
      <c r="B45" s="36" t="s">
        <v>132</v>
      </c>
      <c r="C45" s="432" t="s">
        <v>133</v>
      </c>
      <c r="D45" s="432"/>
      <c r="E45" s="432"/>
      <c r="F45" s="3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5088</v>
      </c>
      <c r="O45" s="39">
        <v>211</v>
      </c>
      <c r="BP45" s="33"/>
      <c r="BQ45" s="41" t="s">
        <v>133</v>
      </c>
    </row>
    <row r="46" spans="1:69" s="3" customFormat="1" ht="15" x14ac:dyDescent="0.25">
      <c r="A46" s="42"/>
      <c r="B46" s="43"/>
      <c r="C46" s="44" t="s">
        <v>5203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5089</v>
      </c>
      <c r="F47" s="49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5090</v>
      </c>
      <c r="F48" s="49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BP49" s="33"/>
      <c r="BQ49" s="41"/>
    </row>
    <row r="50" spans="1:69" s="3" customFormat="1" ht="45" x14ac:dyDescent="0.25">
      <c r="A50" s="35" t="s">
        <v>2609</v>
      </c>
      <c r="B50" s="36" t="s">
        <v>5204</v>
      </c>
      <c r="C50" s="432" t="s">
        <v>5205</v>
      </c>
      <c r="D50" s="432"/>
      <c r="E50" s="432"/>
      <c r="F50" s="35" t="s">
        <v>51</v>
      </c>
      <c r="G50" s="55">
        <v>1</v>
      </c>
      <c r="H50" s="39">
        <v>39289.46</v>
      </c>
      <c r="I50" s="39"/>
      <c r="J50" s="39"/>
      <c r="K50" s="37" t="s">
        <v>52</v>
      </c>
      <c r="L50" s="39">
        <v>244773</v>
      </c>
      <c r="M50" s="39"/>
      <c r="N50" s="40"/>
      <c r="O50" s="39"/>
      <c r="BP50" s="33"/>
      <c r="BQ50" s="41" t="s">
        <v>5205</v>
      </c>
    </row>
    <row r="51" spans="1:69" s="3" customFormat="1" ht="45" x14ac:dyDescent="0.25">
      <c r="A51" s="35" t="s">
        <v>5206</v>
      </c>
      <c r="B51" s="36" t="s">
        <v>5207</v>
      </c>
      <c r="C51" s="432" t="s">
        <v>5208</v>
      </c>
      <c r="D51" s="432"/>
      <c r="E51" s="432"/>
      <c r="F51" s="35" t="s">
        <v>51</v>
      </c>
      <c r="G51" s="55">
        <v>1</v>
      </c>
      <c r="H51" s="39">
        <v>89691.81</v>
      </c>
      <c r="I51" s="39"/>
      <c r="J51" s="39"/>
      <c r="K51" s="37" t="s">
        <v>52</v>
      </c>
      <c r="L51" s="39">
        <v>558780</v>
      </c>
      <c r="M51" s="39"/>
      <c r="N51" s="40"/>
      <c r="O51" s="39"/>
      <c r="BP51" s="33"/>
      <c r="BQ51" s="41" t="s">
        <v>5208</v>
      </c>
    </row>
    <row r="52" spans="1:69" s="3" customFormat="1" ht="45" x14ac:dyDescent="0.25">
      <c r="A52" s="35" t="s">
        <v>116</v>
      </c>
      <c r="B52" s="36" t="s">
        <v>5209</v>
      </c>
      <c r="C52" s="432" t="s">
        <v>5210</v>
      </c>
      <c r="D52" s="432"/>
      <c r="E52" s="432"/>
      <c r="F52" s="35" t="s">
        <v>51</v>
      </c>
      <c r="G52" s="55">
        <v>1</v>
      </c>
      <c r="H52" s="39">
        <v>64096.31</v>
      </c>
      <c r="I52" s="39"/>
      <c r="J52" s="39"/>
      <c r="K52" s="37" t="s">
        <v>52</v>
      </c>
      <c r="L52" s="39">
        <v>399320</v>
      </c>
      <c r="M52" s="39"/>
      <c r="N52" s="40"/>
      <c r="O52" s="39"/>
      <c r="BP52" s="33"/>
      <c r="BQ52" s="41" t="s">
        <v>5210</v>
      </c>
    </row>
    <row r="53" spans="1:69" s="3" customFormat="1" ht="45" x14ac:dyDescent="0.25">
      <c r="A53" s="35" t="s">
        <v>5211</v>
      </c>
      <c r="B53" s="36" t="s">
        <v>5204</v>
      </c>
      <c r="C53" s="432" t="s">
        <v>5212</v>
      </c>
      <c r="D53" s="432"/>
      <c r="E53" s="432"/>
      <c r="F53" s="35" t="s">
        <v>51</v>
      </c>
      <c r="G53" s="55">
        <v>1</v>
      </c>
      <c r="H53" s="39">
        <v>42802.57</v>
      </c>
      <c r="I53" s="39"/>
      <c r="J53" s="39"/>
      <c r="K53" s="37" t="s">
        <v>52</v>
      </c>
      <c r="L53" s="39">
        <v>266660</v>
      </c>
      <c r="M53" s="39"/>
      <c r="N53" s="40"/>
      <c r="O53" s="39"/>
      <c r="BP53" s="33"/>
      <c r="BQ53" s="41" t="s">
        <v>5212</v>
      </c>
    </row>
    <row r="54" spans="1:69" s="3" customFormat="1" ht="45" x14ac:dyDescent="0.25">
      <c r="A54" s="35" t="s">
        <v>124</v>
      </c>
      <c r="B54" s="36" t="s">
        <v>5204</v>
      </c>
      <c r="C54" s="432" t="s">
        <v>5213</v>
      </c>
      <c r="D54" s="432"/>
      <c r="E54" s="432"/>
      <c r="F54" s="35" t="s">
        <v>51</v>
      </c>
      <c r="G54" s="55">
        <v>1</v>
      </c>
      <c r="H54" s="39">
        <v>94638.84</v>
      </c>
      <c r="I54" s="39"/>
      <c r="J54" s="39"/>
      <c r="K54" s="37" t="s">
        <v>52</v>
      </c>
      <c r="L54" s="39">
        <v>589600</v>
      </c>
      <c r="M54" s="39"/>
      <c r="N54" s="40"/>
      <c r="O54" s="39"/>
      <c r="BP54" s="33"/>
      <c r="BQ54" s="41" t="s">
        <v>5213</v>
      </c>
    </row>
    <row r="55" spans="1:69" s="3" customFormat="1" ht="45" x14ac:dyDescent="0.25">
      <c r="A55" s="35" t="s">
        <v>5214</v>
      </c>
      <c r="B55" s="36" t="s">
        <v>5215</v>
      </c>
      <c r="C55" s="432" t="s">
        <v>5216</v>
      </c>
      <c r="D55" s="432"/>
      <c r="E55" s="432"/>
      <c r="F55" s="35" t="s">
        <v>51</v>
      </c>
      <c r="G55" s="55">
        <v>1</v>
      </c>
      <c r="H55" s="39">
        <v>9093.18</v>
      </c>
      <c r="I55" s="39"/>
      <c r="J55" s="39"/>
      <c r="K55" s="37" t="s">
        <v>52</v>
      </c>
      <c r="L55" s="39">
        <v>56651</v>
      </c>
      <c r="M55" s="39"/>
      <c r="N55" s="40"/>
      <c r="O55" s="39"/>
      <c r="BP55" s="33"/>
      <c r="BQ55" s="41" t="s">
        <v>5216</v>
      </c>
    </row>
    <row r="56" spans="1:69" s="3" customFormat="1" ht="67.5" x14ac:dyDescent="0.25">
      <c r="A56" s="35" t="s">
        <v>131</v>
      </c>
      <c r="B56" s="36" t="s">
        <v>157</v>
      </c>
      <c r="C56" s="432" t="s">
        <v>158</v>
      </c>
      <c r="D56" s="432"/>
      <c r="E56" s="432"/>
      <c r="F56" s="3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5217</v>
      </c>
      <c r="O56" s="39">
        <v>2252</v>
      </c>
      <c r="BP56" s="33"/>
      <c r="BQ56" s="41" t="s">
        <v>158</v>
      </c>
    </row>
    <row r="57" spans="1:69" s="3" customFormat="1" ht="15" x14ac:dyDescent="0.25">
      <c r="A57" s="47"/>
      <c r="B57" s="48"/>
      <c r="C57" s="48"/>
      <c r="D57" s="48"/>
      <c r="E57" s="49" t="s">
        <v>5218</v>
      </c>
      <c r="F57" s="49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5219</v>
      </c>
      <c r="F58" s="49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BP59" s="33"/>
      <c r="BQ59" s="41"/>
    </row>
    <row r="60" spans="1:69" s="3" customFormat="1" ht="45.75" x14ac:dyDescent="0.25">
      <c r="A60" s="35" t="s">
        <v>140</v>
      </c>
      <c r="B60" s="36" t="s">
        <v>5220</v>
      </c>
      <c r="C60" s="432" t="s">
        <v>5221</v>
      </c>
      <c r="D60" s="432"/>
      <c r="E60" s="432"/>
      <c r="F60" s="35" t="s">
        <v>51</v>
      </c>
      <c r="G60" s="55">
        <v>4</v>
      </c>
      <c r="H60" s="39">
        <v>4786.3599999999997</v>
      </c>
      <c r="I60" s="39"/>
      <c r="J60" s="39"/>
      <c r="K60" s="37" t="s">
        <v>52</v>
      </c>
      <c r="L60" s="39">
        <v>119276</v>
      </c>
      <c r="M60" s="39"/>
      <c r="N60" s="40"/>
      <c r="O60" s="39"/>
      <c r="BP60" s="33"/>
      <c r="BQ60" s="41" t="s">
        <v>5221</v>
      </c>
    </row>
    <row r="61" spans="1:69" s="3" customFormat="1" ht="15" x14ac:dyDescent="0.25">
      <c r="A61" s="434" t="s">
        <v>5222</v>
      </c>
      <c r="B61" s="435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6"/>
      <c r="BP61" s="33" t="s">
        <v>5222</v>
      </c>
      <c r="BQ61" s="41"/>
    </row>
    <row r="62" spans="1:69" s="3" customFormat="1" ht="67.5" x14ac:dyDescent="0.25">
      <c r="A62" s="35" t="s">
        <v>142</v>
      </c>
      <c r="B62" s="36" t="s">
        <v>203</v>
      </c>
      <c r="C62" s="432" t="s">
        <v>204</v>
      </c>
      <c r="D62" s="432"/>
      <c r="E62" s="432"/>
      <c r="F62" s="3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5223</v>
      </c>
      <c r="O62" s="39">
        <v>17842</v>
      </c>
      <c r="BP62" s="33"/>
      <c r="BQ62" s="41" t="s">
        <v>204</v>
      </c>
    </row>
    <row r="63" spans="1:69" s="3" customFormat="1" ht="15" x14ac:dyDescent="0.25">
      <c r="A63" s="42"/>
      <c r="B63" s="43"/>
      <c r="C63" s="44" t="s">
        <v>5224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5225</v>
      </c>
      <c r="F64" s="49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5226</v>
      </c>
      <c r="F65" s="49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1103</v>
      </c>
      <c r="B67" s="36" t="s">
        <v>5227</v>
      </c>
      <c r="C67" s="432" t="s">
        <v>3734</v>
      </c>
      <c r="D67" s="432"/>
      <c r="E67" s="432"/>
      <c r="F67" s="3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BP67" s="33"/>
      <c r="BQ67" s="41" t="s">
        <v>3734</v>
      </c>
    </row>
    <row r="68" spans="1:69" s="3" customFormat="1" ht="68.25" x14ac:dyDescent="0.25">
      <c r="A68" s="35" t="s">
        <v>1105</v>
      </c>
      <c r="B68" s="36" t="s">
        <v>5227</v>
      </c>
      <c r="C68" s="432" t="s">
        <v>5228</v>
      </c>
      <c r="D68" s="432"/>
      <c r="E68" s="432"/>
      <c r="F68" s="3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BP68" s="33"/>
      <c r="BQ68" s="41" t="s">
        <v>5228</v>
      </c>
    </row>
    <row r="69" spans="1:69" s="3" customFormat="1" ht="67.5" x14ac:dyDescent="0.25">
      <c r="A69" s="35" t="s">
        <v>151</v>
      </c>
      <c r="B69" s="36" t="s">
        <v>1498</v>
      </c>
      <c r="C69" s="432" t="s">
        <v>5229</v>
      </c>
      <c r="D69" s="432"/>
      <c r="E69" s="432"/>
      <c r="F69" s="3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BP69" s="33"/>
      <c r="BQ69" s="41" t="s">
        <v>5229</v>
      </c>
    </row>
    <row r="70" spans="1:69" s="3" customFormat="1" ht="67.5" x14ac:dyDescent="0.25">
      <c r="A70" s="35" t="s">
        <v>156</v>
      </c>
      <c r="B70" s="36" t="s">
        <v>1498</v>
      </c>
      <c r="C70" s="432" t="s">
        <v>5230</v>
      </c>
      <c r="D70" s="432"/>
      <c r="E70" s="432"/>
      <c r="F70" s="3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BP70" s="33"/>
      <c r="BQ70" s="41" t="s">
        <v>5230</v>
      </c>
    </row>
    <row r="71" spans="1:69" s="3" customFormat="1" ht="68.25" x14ac:dyDescent="0.25">
      <c r="A71" s="35" t="s">
        <v>1127</v>
      </c>
      <c r="B71" s="36" t="s">
        <v>5227</v>
      </c>
      <c r="C71" s="432" t="s">
        <v>5231</v>
      </c>
      <c r="D71" s="432"/>
      <c r="E71" s="432"/>
      <c r="F71" s="3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BP71" s="33"/>
      <c r="BQ71" s="41" t="s">
        <v>5231</v>
      </c>
    </row>
    <row r="72" spans="1:69" s="3" customFormat="1" ht="68.25" x14ac:dyDescent="0.25">
      <c r="A72" s="35" t="s">
        <v>1137</v>
      </c>
      <c r="B72" s="36" t="s">
        <v>5227</v>
      </c>
      <c r="C72" s="432" t="s">
        <v>5232</v>
      </c>
      <c r="D72" s="432"/>
      <c r="E72" s="432"/>
      <c r="F72" s="3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BP72" s="33"/>
      <c r="BQ72" s="41" t="s">
        <v>5232</v>
      </c>
    </row>
    <row r="73" spans="1:69" s="3" customFormat="1" ht="67.5" x14ac:dyDescent="0.25">
      <c r="A73" s="35" t="s">
        <v>171</v>
      </c>
      <c r="B73" s="36" t="s">
        <v>5227</v>
      </c>
      <c r="C73" s="432" t="s">
        <v>4079</v>
      </c>
      <c r="D73" s="432"/>
      <c r="E73" s="432"/>
      <c r="F73" s="3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BP73" s="33"/>
      <c r="BQ73" s="41" t="s">
        <v>4079</v>
      </c>
    </row>
    <row r="74" spans="1:69" s="3" customFormat="1" ht="68.25" x14ac:dyDescent="0.25">
      <c r="A74" s="35" t="s">
        <v>181</v>
      </c>
      <c r="B74" s="36" t="s">
        <v>5227</v>
      </c>
      <c r="C74" s="432" t="s">
        <v>5233</v>
      </c>
      <c r="D74" s="432"/>
      <c r="E74" s="432"/>
      <c r="F74" s="3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BP74" s="33"/>
      <c r="BQ74" s="41" t="s">
        <v>5233</v>
      </c>
    </row>
    <row r="75" spans="1:69" s="3" customFormat="1" ht="67.5" x14ac:dyDescent="0.25">
      <c r="A75" s="35" t="s">
        <v>185</v>
      </c>
      <c r="B75" s="36" t="s">
        <v>2621</v>
      </c>
      <c r="C75" s="432" t="s">
        <v>2622</v>
      </c>
      <c r="D75" s="432"/>
      <c r="E75" s="432"/>
      <c r="F75" s="3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BP75" s="33"/>
      <c r="BQ75" s="41" t="s">
        <v>2622</v>
      </c>
    </row>
    <row r="76" spans="1:69" s="3" customFormat="1" ht="15" x14ac:dyDescent="0.25">
      <c r="A76" s="42"/>
      <c r="B76" s="43"/>
      <c r="C76" s="44" t="s">
        <v>5021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34" t="s">
        <v>5234</v>
      </c>
      <c r="B77" s="435"/>
      <c r="C77" s="435"/>
      <c r="D77" s="435"/>
      <c r="E77" s="435"/>
      <c r="F77" s="435"/>
      <c r="G77" s="435"/>
      <c r="H77" s="435"/>
      <c r="I77" s="435"/>
      <c r="J77" s="435"/>
      <c r="K77" s="435"/>
      <c r="L77" s="435"/>
      <c r="M77" s="435"/>
      <c r="N77" s="435"/>
      <c r="O77" s="436"/>
      <c r="BP77" s="33" t="s">
        <v>5234</v>
      </c>
      <c r="BQ77" s="41"/>
    </row>
    <row r="78" spans="1:69" s="3" customFormat="1" ht="67.5" x14ac:dyDescent="0.25">
      <c r="A78" s="35" t="s">
        <v>187</v>
      </c>
      <c r="B78" s="36" t="s">
        <v>255</v>
      </c>
      <c r="C78" s="432" t="s">
        <v>256</v>
      </c>
      <c r="D78" s="432"/>
      <c r="E78" s="432"/>
      <c r="F78" s="3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5235</v>
      </c>
      <c r="O78" s="39">
        <v>61273</v>
      </c>
      <c r="BP78" s="33"/>
      <c r="BQ78" s="41" t="s">
        <v>256</v>
      </c>
    </row>
    <row r="79" spans="1:69" s="3" customFormat="1" ht="15" x14ac:dyDescent="0.25">
      <c r="A79" s="42"/>
      <c r="B79" s="43"/>
      <c r="C79" s="44" t="s">
        <v>5236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5" x14ac:dyDescent="0.25">
      <c r="A80" s="47"/>
      <c r="B80" s="48"/>
      <c r="C80" s="48"/>
      <c r="D80" s="48"/>
      <c r="E80" s="49" t="s">
        <v>5237</v>
      </c>
      <c r="F80" s="49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5238</v>
      </c>
      <c r="F81" s="49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47</v>
      </c>
      <c r="F82" s="49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BP82" s="33"/>
      <c r="BQ82" s="41"/>
    </row>
    <row r="83" spans="1:69" s="3" customFormat="1" ht="67.5" x14ac:dyDescent="0.25">
      <c r="A83" s="35" t="s">
        <v>196</v>
      </c>
      <c r="B83" s="36" t="s">
        <v>246</v>
      </c>
      <c r="C83" s="432" t="s">
        <v>247</v>
      </c>
      <c r="D83" s="432"/>
      <c r="E83" s="432"/>
      <c r="F83" s="3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5239</v>
      </c>
      <c r="O83" s="39">
        <v>31056</v>
      </c>
      <c r="BP83" s="33"/>
      <c r="BQ83" s="41" t="s">
        <v>247</v>
      </c>
    </row>
    <row r="84" spans="1:69" s="3" customFormat="1" ht="15" x14ac:dyDescent="0.25">
      <c r="A84" s="42"/>
      <c r="B84" s="43"/>
      <c r="C84" s="44" t="s">
        <v>5240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5241</v>
      </c>
      <c r="F85" s="49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5242</v>
      </c>
      <c r="F86" s="49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BP87" s="33"/>
      <c r="BQ87" s="41"/>
    </row>
    <row r="88" spans="1:69" s="3" customFormat="1" ht="67.5" x14ac:dyDescent="0.25">
      <c r="A88" s="35" t="s">
        <v>198</v>
      </c>
      <c r="B88" s="36" t="s">
        <v>1559</v>
      </c>
      <c r="C88" s="432" t="s">
        <v>5243</v>
      </c>
      <c r="D88" s="432"/>
      <c r="E88" s="432"/>
      <c r="F88" s="3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BP88" s="33"/>
      <c r="BQ88" s="41" t="s">
        <v>5243</v>
      </c>
    </row>
    <row r="89" spans="1:69" s="3" customFormat="1" ht="15" x14ac:dyDescent="0.25">
      <c r="A89" s="42"/>
      <c r="B89" s="43"/>
      <c r="C89" s="44" t="s">
        <v>1317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7.5" x14ac:dyDescent="0.25">
      <c r="A90" s="35" t="s">
        <v>200</v>
      </c>
      <c r="B90" s="36" t="s">
        <v>1521</v>
      </c>
      <c r="C90" s="432" t="s">
        <v>1522</v>
      </c>
      <c r="D90" s="432"/>
      <c r="E90" s="432"/>
      <c r="F90" s="35" t="s">
        <v>56</v>
      </c>
      <c r="G90" s="38">
        <v>0.5</v>
      </c>
      <c r="H90" s="39" t="s">
        <v>1523</v>
      </c>
      <c r="I90" s="39" t="s">
        <v>1524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5244</v>
      </c>
      <c r="O90" s="39">
        <v>2586</v>
      </c>
      <c r="BP90" s="33"/>
      <c r="BQ90" s="41" t="s">
        <v>1522</v>
      </c>
    </row>
    <row r="91" spans="1:69" s="3" customFormat="1" ht="15" x14ac:dyDescent="0.25">
      <c r="A91" s="42"/>
      <c r="B91" s="43"/>
      <c r="C91" s="44" t="s">
        <v>5245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5246</v>
      </c>
      <c r="F92" s="49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5247</v>
      </c>
      <c r="F93" s="49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202</v>
      </c>
      <c r="B95" s="36" t="s">
        <v>81</v>
      </c>
      <c r="C95" s="432" t="s">
        <v>82</v>
      </c>
      <c r="D95" s="432"/>
      <c r="E95" s="432"/>
      <c r="F95" s="3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5248</v>
      </c>
      <c r="O95" s="39">
        <v>2823</v>
      </c>
      <c r="BP95" s="33"/>
      <c r="BQ95" s="41" t="s">
        <v>82</v>
      </c>
    </row>
    <row r="96" spans="1:69" s="3" customFormat="1" ht="15" x14ac:dyDescent="0.25">
      <c r="A96" s="42"/>
      <c r="B96" s="43"/>
      <c r="C96" s="44" t="s">
        <v>3324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5249</v>
      </c>
      <c r="F97" s="49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5250</v>
      </c>
      <c r="F98" s="49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211</v>
      </c>
      <c r="B100" s="36" t="s">
        <v>1531</v>
      </c>
      <c r="C100" s="432" t="s">
        <v>1532</v>
      </c>
      <c r="D100" s="432"/>
      <c r="E100" s="432"/>
      <c r="F100" s="35" t="s">
        <v>56</v>
      </c>
      <c r="G100" s="38">
        <v>0.3</v>
      </c>
      <c r="H100" s="39" t="s">
        <v>1533</v>
      </c>
      <c r="I100" s="39" t="s">
        <v>1534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5251</v>
      </c>
      <c r="O100" s="39">
        <v>944</v>
      </c>
      <c r="BP100" s="33"/>
      <c r="BQ100" s="41" t="s">
        <v>1532</v>
      </c>
    </row>
    <row r="101" spans="1:69" s="3" customFormat="1" ht="15" x14ac:dyDescent="0.25">
      <c r="A101" s="42"/>
      <c r="B101" s="43"/>
      <c r="C101" s="44" t="s">
        <v>1326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5252</v>
      </c>
      <c r="F102" s="49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5253</v>
      </c>
      <c r="F103" s="49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BP104" s="33"/>
      <c r="BQ104" s="41"/>
    </row>
    <row r="105" spans="1:69" s="3" customFormat="1" ht="67.5" x14ac:dyDescent="0.25">
      <c r="A105" s="35" t="s">
        <v>213</v>
      </c>
      <c r="B105" s="36" t="s">
        <v>1539</v>
      </c>
      <c r="C105" s="432" t="s">
        <v>1540</v>
      </c>
      <c r="D105" s="432"/>
      <c r="E105" s="432"/>
      <c r="F105" s="35" t="s">
        <v>56</v>
      </c>
      <c r="G105" s="38">
        <v>0.6</v>
      </c>
      <c r="H105" s="39" t="s">
        <v>1541</v>
      </c>
      <c r="I105" s="39" t="s">
        <v>1542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4490</v>
      </c>
      <c r="O105" s="39">
        <v>1556</v>
      </c>
      <c r="BP105" s="33"/>
      <c r="BQ105" s="41" t="s">
        <v>1540</v>
      </c>
    </row>
    <row r="106" spans="1:69" s="3" customFormat="1" ht="15" x14ac:dyDescent="0.25">
      <c r="A106" s="42"/>
      <c r="B106" s="43"/>
      <c r="C106" s="44" t="s">
        <v>1303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4491</v>
      </c>
      <c r="F107" s="49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4492</v>
      </c>
      <c r="F108" s="49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215</v>
      </c>
      <c r="B110" s="36" t="s">
        <v>73</v>
      </c>
      <c r="C110" s="432" t="s">
        <v>74</v>
      </c>
      <c r="D110" s="432"/>
      <c r="E110" s="432"/>
      <c r="F110" s="3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5254</v>
      </c>
      <c r="O110" s="39">
        <v>11124</v>
      </c>
      <c r="BP110" s="33"/>
      <c r="BQ110" s="41" t="s">
        <v>74</v>
      </c>
    </row>
    <row r="111" spans="1:69" s="3" customFormat="1" ht="15" x14ac:dyDescent="0.25">
      <c r="A111" s="42"/>
      <c r="B111" s="43"/>
      <c r="C111" s="44" t="s">
        <v>5255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5256</v>
      </c>
      <c r="F112" s="49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5257</v>
      </c>
      <c r="F113" s="49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217</v>
      </c>
      <c r="B115" s="36" t="s">
        <v>64</v>
      </c>
      <c r="C115" s="432" t="s">
        <v>65</v>
      </c>
      <c r="D115" s="432"/>
      <c r="E115" s="432"/>
      <c r="F115" s="3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5258</v>
      </c>
      <c r="O115" s="39">
        <v>3796</v>
      </c>
      <c r="BP115" s="33"/>
      <c r="BQ115" s="41" t="s">
        <v>65</v>
      </c>
    </row>
    <row r="116" spans="1:69" s="3" customFormat="1" ht="15" x14ac:dyDescent="0.25">
      <c r="A116" s="42"/>
      <c r="B116" s="43"/>
      <c r="C116" s="44" t="s">
        <v>1548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5259</v>
      </c>
      <c r="F117" s="49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5260</v>
      </c>
      <c r="F118" s="49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47</v>
      </c>
      <c r="F119" s="49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BP119" s="33"/>
      <c r="BQ119" s="41"/>
    </row>
    <row r="120" spans="1:69" s="3" customFormat="1" ht="67.5" x14ac:dyDescent="0.25">
      <c r="A120" s="35" t="s">
        <v>219</v>
      </c>
      <c r="B120" s="36" t="s">
        <v>54</v>
      </c>
      <c r="C120" s="432" t="s">
        <v>55</v>
      </c>
      <c r="D120" s="432"/>
      <c r="E120" s="432"/>
      <c r="F120" s="3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5261</v>
      </c>
      <c r="O120" s="39">
        <v>4938</v>
      </c>
      <c r="BP120" s="33"/>
      <c r="BQ120" s="41" t="s">
        <v>55</v>
      </c>
    </row>
    <row r="121" spans="1:69" s="3" customFormat="1" ht="15" x14ac:dyDescent="0.25">
      <c r="A121" s="42"/>
      <c r="B121" s="43"/>
      <c r="C121" s="44" t="s">
        <v>5262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5263</v>
      </c>
      <c r="F122" s="49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5264</v>
      </c>
      <c r="F123" s="49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BP124" s="33"/>
      <c r="BQ124" s="41"/>
    </row>
    <row r="125" spans="1:69" s="3" customFormat="1" ht="67.5" x14ac:dyDescent="0.25">
      <c r="A125" s="35" t="s">
        <v>221</v>
      </c>
      <c r="B125" s="36" t="s">
        <v>1559</v>
      </c>
      <c r="C125" s="432" t="s">
        <v>5265</v>
      </c>
      <c r="D125" s="432"/>
      <c r="E125" s="432"/>
      <c r="F125" s="3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BP125" s="33"/>
      <c r="BQ125" s="41" t="s">
        <v>5265</v>
      </c>
    </row>
    <row r="126" spans="1:69" s="3" customFormat="1" ht="15" x14ac:dyDescent="0.25">
      <c r="A126" s="42"/>
      <c r="B126" s="43"/>
      <c r="C126" s="44" t="s">
        <v>1605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230</v>
      </c>
      <c r="B127" s="36" t="s">
        <v>1559</v>
      </c>
      <c r="C127" s="432" t="s">
        <v>5266</v>
      </c>
      <c r="D127" s="432"/>
      <c r="E127" s="432"/>
      <c r="F127" s="3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BP127" s="33"/>
      <c r="BQ127" s="41" t="s">
        <v>5266</v>
      </c>
    </row>
    <row r="128" spans="1:69" s="3" customFormat="1" ht="15" x14ac:dyDescent="0.25">
      <c r="A128" s="42"/>
      <c r="B128" s="43"/>
      <c r="C128" s="44" t="s">
        <v>2089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232</v>
      </c>
      <c r="B129" s="36" t="s">
        <v>1559</v>
      </c>
      <c r="C129" s="432" t="s">
        <v>5267</v>
      </c>
      <c r="D129" s="432"/>
      <c r="E129" s="432"/>
      <c r="F129" s="3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BP129" s="33"/>
      <c r="BQ129" s="41" t="s">
        <v>5267</v>
      </c>
    </row>
    <row r="130" spans="1:69" s="3" customFormat="1" ht="15" x14ac:dyDescent="0.25">
      <c r="A130" s="42"/>
      <c r="B130" s="43"/>
      <c r="C130" s="44" t="s">
        <v>1576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235</v>
      </c>
      <c r="B131" s="36" t="s">
        <v>1559</v>
      </c>
      <c r="C131" s="432" t="s">
        <v>3131</v>
      </c>
      <c r="D131" s="432"/>
      <c r="E131" s="432"/>
      <c r="F131" s="3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BP131" s="33"/>
      <c r="BQ131" s="41" t="s">
        <v>3131</v>
      </c>
    </row>
    <row r="132" spans="1:69" s="3" customFormat="1" ht="15" x14ac:dyDescent="0.25">
      <c r="A132" s="42"/>
      <c r="B132" s="43"/>
      <c r="C132" s="44" t="s">
        <v>2095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245</v>
      </c>
      <c r="B133" s="36" t="s">
        <v>1559</v>
      </c>
      <c r="C133" s="432" t="s">
        <v>5268</v>
      </c>
      <c r="D133" s="432"/>
      <c r="E133" s="432"/>
      <c r="F133" s="3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BP133" s="33"/>
      <c r="BQ133" s="41" t="s">
        <v>5268</v>
      </c>
    </row>
    <row r="134" spans="1:69" s="3" customFormat="1" ht="15" x14ac:dyDescent="0.25">
      <c r="A134" s="42"/>
      <c r="B134" s="43"/>
      <c r="C134" s="44" t="s">
        <v>5269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254</v>
      </c>
      <c r="B135" s="36" t="s">
        <v>2647</v>
      </c>
      <c r="C135" s="432" t="s">
        <v>5270</v>
      </c>
      <c r="D135" s="432"/>
      <c r="E135" s="432"/>
      <c r="F135" s="3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BP135" s="33"/>
      <c r="BQ135" s="41" t="s">
        <v>5270</v>
      </c>
    </row>
    <row r="136" spans="1:69" s="3" customFormat="1" ht="15" x14ac:dyDescent="0.25">
      <c r="A136" s="42"/>
      <c r="B136" s="43"/>
      <c r="C136" s="44" t="s">
        <v>5271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288</v>
      </c>
      <c r="B137" s="36" t="s">
        <v>1572</v>
      </c>
      <c r="C137" s="432" t="s">
        <v>3136</v>
      </c>
      <c r="D137" s="432"/>
      <c r="E137" s="432"/>
      <c r="F137" s="3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BP137" s="33"/>
      <c r="BQ137" s="41" t="s">
        <v>3136</v>
      </c>
    </row>
    <row r="138" spans="1:69" s="3" customFormat="1" ht="15" x14ac:dyDescent="0.25">
      <c r="A138" s="42"/>
      <c r="B138" s="43"/>
      <c r="C138" s="44" t="s">
        <v>3768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300</v>
      </c>
      <c r="B139" s="36" t="s">
        <v>1572</v>
      </c>
      <c r="C139" s="432" t="s">
        <v>3577</v>
      </c>
      <c r="D139" s="432"/>
      <c r="E139" s="432"/>
      <c r="F139" s="3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BP139" s="33"/>
      <c r="BQ139" s="41" t="s">
        <v>3577</v>
      </c>
    </row>
    <row r="140" spans="1:69" s="3" customFormat="1" ht="15" x14ac:dyDescent="0.25">
      <c r="A140" s="42"/>
      <c r="B140" s="43"/>
      <c r="C140" s="44" t="s">
        <v>1317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309</v>
      </c>
      <c r="B141" s="36" t="s">
        <v>1572</v>
      </c>
      <c r="C141" s="432" t="s">
        <v>5272</v>
      </c>
      <c r="D141" s="432"/>
      <c r="E141" s="432"/>
      <c r="F141" s="3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BP141" s="33"/>
      <c r="BQ141" s="41" t="s">
        <v>5272</v>
      </c>
    </row>
    <row r="142" spans="1:69" s="3" customFormat="1" ht="15" x14ac:dyDescent="0.25">
      <c r="A142" s="42"/>
      <c r="B142" s="43"/>
      <c r="C142" s="44" t="s">
        <v>287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7.5" x14ac:dyDescent="0.25">
      <c r="A143" s="35" t="s">
        <v>323</v>
      </c>
      <c r="B143" s="36" t="s">
        <v>1572</v>
      </c>
      <c r="C143" s="432" t="s">
        <v>5273</v>
      </c>
      <c r="D143" s="432"/>
      <c r="E143" s="432"/>
      <c r="F143" s="3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BP143" s="33"/>
      <c r="BQ143" s="41" t="s">
        <v>5273</v>
      </c>
    </row>
    <row r="144" spans="1:69" s="3" customFormat="1" ht="15" x14ac:dyDescent="0.25">
      <c r="A144" s="42"/>
      <c r="B144" s="43"/>
      <c r="C144" s="44" t="s">
        <v>1583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7.5" x14ac:dyDescent="0.25">
      <c r="A145" s="35" t="s">
        <v>331</v>
      </c>
      <c r="B145" s="36" t="s">
        <v>1572</v>
      </c>
      <c r="C145" s="432" t="s">
        <v>3970</v>
      </c>
      <c r="D145" s="432"/>
      <c r="E145" s="432"/>
      <c r="F145" s="3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BP145" s="33"/>
      <c r="BQ145" s="41" t="s">
        <v>3970</v>
      </c>
    </row>
    <row r="146" spans="1:69" s="3" customFormat="1" ht="15" x14ac:dyDescent="0.25">
      <c r="A146" s="42"/>
      <c r="B146" s="43"/>
      <c r="C146" s="44" t="s">
        <v>5274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7.5" x14ac:dyDescent="0.25">
      <c r="A147" s="35" t="s">
        <v>335</v>
      </c>
      <c r="B147" s="36" t="s">
        <v>1572</v>
      </c>
      <c r="C147" s="432" t="s">
        <v>3140</v>
      </c>
      <c r="D147" s="432"/>
      <c r="E147" s="432"/>
      <c r="F147" s="3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BP147" s="33"/>
      <c r="BQ147" s="41" t="s">
        <v>3140</v>
      </c>
    </row>
    <row r="148" spans="1:69" s="3" customFormat="1" ht="15" x14ac:dyDescent="0.25">
      <c r="A148" s="42"/>
      <c r="B148" s="43"/>
      <c r="C148" s="44" t="s">
        <v>5275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7.5" x14ac:dyDescent="0.25">
      <c r="A149" s="35" t="s">
        <v>339</v>
      </c>
      <c r="B149" s="36" t="s">
        <v>1559</v>
      </c>
      <c r="C149" s="432" t="s">
        <v>5276</v>
      </c>
      <c r="D149" s="432"/>
      <c r="E149" s="432"/>
      <c r="F149" s="3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BP149" s="33"/>
      <c r="BQ149" s="41" t="s">
        <v>5276</v>
      </c>
    </row>
    <row r="150" spans="1:69" s="3" customFormat="1" ht="15" x14ac:dyDescent="0.25">
      <c r="A150" s="42"/>
      <c r="B150" s="43"/>
      <c r="C150" s="44" t="s">
        <v>287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7.5" x14ac:dyDescent="0.25">
      <c r="A151" s="35" t="s">
        <v>342</v>
      </c>
      <c r="B151" s="36" t="s">
        <v>1559</v>
      </c>
      <c r="C151" s="432" t="s">
        <v>5277</v>
      </c>
      <c r="D151" s="432"/>
      <c r="E151" s="432"/>
      <c r="F151" s="3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BP151" s="33"/>
      <c r="BQ151" s="41" t="s">
        <v>5277</v>
      </c>
    </row>
    <row r="152" spans="1:69" s="3" customFormat="1" ht="15" x14ac:dyDescent="0.25">
      <c r="A152" s="42"/>
      <c r="B152" s="43"/>
      <c r="C152" s="44" t="s">
        <v>749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67.5" x14ac:dyDescent="0.25">
      <c r="A153" s="35" t="s">
        <v>350</v>
      </c>
      <c r="B153" s="36" t="s">
        <v>1581</v>
      </c>
      <c r="C153" s="432" t="s">
        <v>3143</v>
      </c>
      <c r="D153" s="432"/>
      <c r="E153" s="432"/>
      <c r="F153" s="3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BP153" s="33"/>
      <c r="BQ153" s="41" t="s">
        <v>3143</v>
      </c>
    </row>
    <row r="154" spans="1:69" s="3" customFormat="1" ht="15" x14ac:dyDescent="0.25">
      <c r="A154" s="42"/>
      <c r="B154" s="43"/>
      <c r="C154" s="44" t="s">
        <v>4508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</row>
    <row r="155" spans="1:69" s="3" customFormat="1" ht="67.5" x14ac:dyDescent="0.25">
      <c r="A155" s="35" t="s">
        <v>353</v>
      </c>
      <c r="B155" s="36" t="s">
        <v>1581</v>
      </c>
      <c r="C155" s="432" t="s">
        <v>5278</v>
      </c>
      <c r="D155" s="432"/>
      <c r="E155" s="432"/>
      <c r="F155" s="3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BP155" s="33"/>
      <c r="BQ155" s="41" t="s">
        <v>5278</v>
      </c>
    </row>
    <row r="156" spans="1:69" s="3" customFormat="1" ht="15" x14ac:dyDescent="0.25">
      <c r="A156" s="42"/>
      <c r="B156" s="43"/>
      <c r="C156" s="44" t="s">
        <v>2090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67.5" x14ac:dyDescent="0.25">
      <c r="A157" s="35" t="s">
        <v>355</v>
      </c>
      <c r="B157" s="36" t="s">
        <v>1581</v>
      </c>
      <c r="C157" s="432" t="s">
        <v>5279</v>
      </c>
      <c r="D157" s="432"/>
      <c r="E157" s="432"/>
      <c r="F157" s="3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BP157" s="33"/>
      <c r="BQ157" s="41" t="s">
        <v>5279</v>
      </c>
    </row>
    <row r="158" spans="1:69" s="3" customFormat="1" ht="15" x14ac:dyDescent="0.25">
      <c r="A158" s="42"/>
      <c r="B158" s="43"/>
      <c r="C158" s="44" t="s">
        <v>2917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7.5" x14ac:dyDescent="0.25">
      <c r="A159" s="35" t="s">
        <v>363</v>
      </c>
      <c r="B159" s="36" t="s">
        <v>1581</v>
      </c>
      <c r="C159" s="432" t="s">
        <v>3148</v>
      </c>
      <c r="D159" s="432"/>
      <c r="E159" s="432"/>
      <c r="F159" s="3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BP159" s="33"/>
      <c r="BQ159" s="41" t="s">
        <v>3148</v>
      </c>
    </row>
    <row r="160" spans="1:69" s="3" customFormat="1" ht="15" x14ac:dyDescent="0.25">
      <c r="A160" s="42"/>
      <c r="B160" s="43"/>
      <c r="C160" s="44" t="s">
        <v>4142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67.5" x14ac:dyDescent="0.25">
      <c r="A161" s="35" t="s">
        <v>1410</v>
      </c>
      <c r="B161" s="36" t="s">
        <v>1581</v>
      </c>
      <c r="C161" s="432" t="s">
        <v>5280</v>
      </c>
      <c r="D161" s="432"/>
      <c r="E161" s="432"/>
      <c r="F161" s="3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BP161" s="33"/>
      <c r="BQ161" s="41" t="s">
        <v>5280</v>
      </c>
    </row>
    <row r="162" spans="1:69" s="3" customFormat="1" ht="15" x14ac:dyDescent="0.25">
      <c r="A162" s="42"/>
      <c r="B162" s="43"/>
      <c r="C162" s="44" t="s">
        <v>3774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</row>
    <row r="163" spans="1:69" s="3" customFormat="1" ht="67.5" x14ac:dyDescent="0.25">
      <c r="A163" s="35" t="s">
        <v>371</v>
      </c>
      <c r="B163" s="36" t="s">
        <v>1581</v>
      </c>
      <c r="C163" s="432" t="s">
        <v>3152</v>
      </c>
      <c r="D163" s="432"/>
      <c r="E163" s="432"/>
      <c r="F163" s="3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BP163" s="33"/>
      <c r="BQ163" s="41" t="s">
        <v>3152</v>
      </c>
    </row>
    <row r="164" spans="1:69" s="3" customFormat="1" ht="15" x14ac:dyDescent="0.25">
      <c r="A164" s="42"/>
      <c r="B164" s="43"/>
      <c r="C164" s="44" t="s">
        <v>5281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41"/>
    </row>
    <row r="165" spans="1:69" s="3" customFormat="1" ht="67.5" x14ac:dyDescent="0.25">
      <c r="A165" s="35" t="s">
        <v>381</v>
      </c>
      <c r="B165" s="36" t="s">
        <v>3395</v>
      </c>
      <c r="C165" s="432" t="s">
        <v>2927</v>
      </c>
      <c r="D165" s="432"/>
      <c r="E165" s="432"/>
      <c r="F165" s="3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BP165" s="33"/>
      <c r="BQ165" s="41" t="s">
        <v>2927</v>
      </c>
    </row>
    <row r="166" spans="1:69" s="3" customFormat="1" ht="15" x14ac:dyDescent="0.25">
      <c r="A166" s="42"/>
      <c r="B166" s="43"/>
      <c r="C166" s="44" t="s">
        <v>287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7.5" x14ac:dyDescent="0.25">
      <c r="A167" s="35" t="s">
        <v>384</v>
      </c>
      <c r="B167" s="36" t="s">
        <v>310</v>
      </c>
      <c r="C167" s="432" t="s">
        <v>311</v>
      </c>
      <c r="D167" s="432"/>
      <c r="E167" s="432"/>
      <c r="F167" s="3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5282</v>
      </c>
      <c r="O167" s="39">
        <v>8433</v>
      </c>
      <c r="BP167" s="33"/>
      <c r="BQ167" s="41" t="s">
        <v>311</v>
      </c>
    </row>
    <row r="168" spans="1:69" s="3" customFormat="1" ht="15" x14ac:dyDescent="0.25">
      <c r="A168" s="42"/>
      <c r="B168" s="43"/>
      <c r="C168" s="44" t="s">
        <v>3156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15" x14ac:dyDescent="0.25">
      <c r="A169" s="47"/>
      <c r="B169" s="48"/>
      <c r="C169" s="48"/>
      <c r="D169" s="48"/>
      <c r="E169" s="49" t="s">
        <v>5283</v>
      </c>
      <c r="F169" s="49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5284</v>
      </c>
      <c r="F170" s="49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BP171" s="33"/>
      <c r="BQ171" s="41"/>
    </row>
    <row r="172" spans="1:69" s="3" customFormat="1" ht="67.5" x14ac:dyDescent="0.25">
      <c r="A172" s="35" t="s">
        <v>386</v>
      </c>
      <c r="B172" s="36" t="s">
        <v>5285</v>
      </c>
      <c r="C172" s="432" t="s">
        <v>3779</v>
      </c>
      <c r="D172" s="432"/>
      <c r="E172" s="432"/>
      <c r="F172" s="3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BP172" s="33"/>
      <c r="BQ172" s="41" t="s">
        <v>3779</v>
      </c>
    </row>
    <row r="173" spans="1:69" s="3" customFormat="1" ht="15" x14ac:dyDescent="0.25">
      <c r="A173" s="42"/>
      <c r="B173" s="43"/>
      <c r="C173" s="44" t="s">
        <v>1317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</row>
    <row r="174" spans="1:69" s="3" customFormat="1" ht="67.5" x14ac:dyDescent="0.25">
      <c r="A174" s="35" t="s">
        <v>388</v>
      </c>
      <c r="B174" s="36" t="s">
        <v>5285</v>
      </c>
      <c r="C174" s="432" t="s">
        <v>5286</v>
      </c>
      <c r="D174" s="432"/>
      <c r="E174" s="432"/>
      <c r="F174" s="3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BP174" s="33"/>
      <c r="BQ174" s="41" t="s">
        <v>5286</v>
      </c>
    </row>
    <row r="175" spans="1:69" s="3" customFormat="1" ht="15" x14ac:dyDescent="0.25">
      <c r="A175" s="42"/>
      <c r="B175" s="43"/>
      <c r="C175" s="44" t="s">
        <v>287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67.5" x14ac:dyDescent="0.25">
      <c r="A176" s="35" t="s">
        <v>391</v>
      </c>
      <c r="B176" s="36" t="s">
        <v>5285</v>
      </c>
      <c r="C176" s="432" t="s">
        <v>5287</v>
      </c>
      <c r="D176" s="432"/>
      <c r="E176" s="432"/>
      <c r="F176" s="3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BP176" s="33"/>
      <c r="BQ176" s="41" t="s">
        <v>5287</v>
      </c>
    </row>
    <row r="177" spans="1:69" s="3" customFormat="1" ht="15" x14ac:dyDescent="0.25">
      <c r="A177" s="42"/>
      <c r="B177" s="43"/>
      <c r="C177" s="44" t="s">
        <v>1576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67.5" x14ac:dyDescent="0.25">
      <c r="A178" s="35" t="s">
        <v>393</v>
      </c>
      <c r="B178" s="36" t="s">
        <v>5288</v>
      </c>
      <c r="C178" s="432" t="s">
        <v>5289</v>
      </c>
      <c r="D178" s="432"/>
      <c r="E178" s="432"/>
      <c r="F178" s="3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BP178" s="33"/>
      <c r="BQ178" s="41" t="s">
        <v>5289</v>
      </c>
    </row>
    <row r="179" spans="1:69" s="3" customFormat="1" ht="15" x14ac:dyDescent="0.25">
      <c r="A179" s="42"/>
      <c r="B179" s="43"/>
      <c r="C179" s="44" t="s">
        <v>3450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34" t="s">
        <v>5290</v>
      </c>
      <c r="B180" s="435"/>
      <c r="C180" s="435"/>
      <c r="D180" s="435"/>
      <c r="E180" s="435"/>
      <c r="F180" s="435"/>
      <c r="G180" s="435"/>
      <c r="H180" s="435"/>
      <c r="I180" s="435"/>
      <c r="J180" s="435"/>
      <c r="K180" s="435"/>
      <c r="L180" s="435"/>
      <c r="M180" s="435"/>
      <c r="N180" s="435"/>
      <c r="O180" s="436"/>
      <c r="BP180" s="33" t="s">
        <v>5290</v>
      </c>
      <c r="BQ180" s="41"/>
    </row>
    <row r="181" spans="1:69" s="3" customFormat="1" ht="67.5" x14ac:dyDescent="0.25">
      <c r="A181" s="35" t="s">
        <v>395</v>
      </c>
      <c r="B181" s="36" t="s">
        <v>589</v>
      </c>
      <c r="C181" s="432" t="s">
        <v>590</v>
      </c>
      <c r="D181" s="432"/>
      <c r="E181" s="432"/>
      <c r="F181" s="3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5291</v>
      </c>
      <c r="O181" s="39">
        <v>132</v>
      </c>
      <c r="BP181" s="33"/>
      <c r="BQ181" s="41" t="s">
        <v>590</v>
      </c>
    </row>
    <row r="182" spans="1:69" s="3" customFormat="1" ht="15" x14ac:dyDescent="0.25">
      <c r="A182" s="42"/>
      <c r="B182" s="43"/>
      <c r="C182" s="44" t="s">
        <v>5292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5293</v>
      </c>
      <c r="F183" s="49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5294</v>
      </c>
      <c r="F184" s="49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BP185" s="33"/>
      <c r="BQ185" s="41"/>
    </row>
    <row r="186" spans="1:69" s="3" customFormat="1" ht="45" x14ac:dyDescent="0.25">
      <c r="A186" s="35" t="s">
        <v>3609</v>
      </c>
      <c r="B186" s="36" t="s">
        <v>1611</v>
      </c>
      <c r="C186" s="432" t="s">
        <v>5295</v>
      </c>
      <c r="D186" s="432"/>
      <c r="E186" s="432"/>
      <c r="F186" s="35" t="s">
        <v>437</v>
      </c>
      <c r="G186" s="55">
        <v>3</v>
      </c>
      <c r="H186" s="39">
        <v>2331.27</v>
      </c>
      <c r="I186" s="39"/>
      <c r="J186" s="39"/>
      <c r="K186" s="37" t="s">
        <v>52</v>
      </c>
      <c r="L186" s="39">
        <v>43571</v>
      </c>
      <c r="M186" s="39"/>
      <c r="N186" s="40"/>
      <c r="O186" s="39"/>
      <c r="BP186" s="33"/>
      <c r="BQ186" s="41" t="s">
        <v>5295</v>
      </c>
    </row>
    <row r="187" spans="1:69" s="3" customFormat="1" ht="45" x14ac:dyDescent="0.25">
      <c r="A187" s="35" t="s">
        <v>2145</v>
      </c>
      <c r="B187" s="36" t="s">
        <v>1611</v>
      </c>
      <c r="C187" s="432" t="s">
        <v>1612</v>
      </c>
      <c r="D187" s="432"/>
      <c r="E187" s="432"/>
      <c r="F187" s="35" t="s">
        <v>437</v>
      </c>
      <c r="G187" s="55">
        <v>3</v>
      </c>
      <c r="H187" s="39">
        <v>1737.2</v>
      </c>
      <c r="I187" s="39"/>
      <c r="J187" s="39"/>
      <c r="K187" s="37" t="s">
        <v>52</v>
      </c>
      <c r="L187" s="39">
        <v>32468</v>
      </c>
      <c r="M187" s="39"/>
      <c r="N187" s="40"/>
      <c r="O187" s="39"/>
      <c r="BP187" s="33"/>
      <c r="BQ187" s="41" t="s">
        <v>1612</v>
      </c>
    </row>
    <row r="188" spans="1:69" s="3" customFormat="1" ht="45" x14ac:dyDescent="0.25">
      <c r="A188" s="35" t="s">
        <v>3985</v>
      </c>
      <c r="B188" s="36" t="s">
        <v>1611</v>
      </c>
      <c r="C188" s="432" t="s">
        <v>5296</v>
      </c>
      <c r="D188" s="432"/>
      <c r="E188" s="432"/>
      <c r="F188" s="35" t="s">
        <v>437</v>
      </c>
      <c r="G188" s="55">
        <v>8</v>
      </c>
      <c r="H188" s="39">
        <v>475.32</v>
      </c>
      <c r="I188" s="39"/>
      <c r="J188" s="39"/>
      <c r="K188" s="37" t="s">
        <v>52</v>
      </c>
      <c r="L188" s="39">
        <v>23690</v>
      </c>
      <c r="M188" s="39"/>
      <c r="N188" s="40"/>
      <c r="O188" s="39"/>
      <c r="BP188" s="33"/>
      <c r="BQ188" s="41" t="s">
        <v>5296</v>
      </c>
    </row>
    <row r="189" spans="1:69" s="3" customFormat="1" ht="15" x14ac:dyDescent="0.25">
      <c r="A189" s="434" t="s">
        <v>5297</v>
      </c>
      <c r="B189" s="435"/>
      <c r="C189" s="435"/>
      <c r="D189" s="435"/>
      <c r="E189" s="435"/>
      <c r="F189" s="435"/>
      <c r="G189" s="435"/>
      <c r="H189" s="435"/>
      <c r="I189" s="435"/>
      <c r="J189" s="435"/>
      <c r="K189" s="435"/>
      <c r="L189" s="435"/>
      <c r="M189" s="435"/>
      <c r="N189" s="435"/>
      <c r="O189" s="436"/>
      <c r="BP189" s="33" t="s">
        <v>5297</v>
      </c>
      <c r="BQ189" s="41"/>
    </row>
    <row r="190" spans="1:69" s="3" customFormat="1" ht="67.5" x14ac:dyDescent="0.25">
      <c r="A190" s="35" t="s">
        <v>403</v>
      </c>
      <c r="B190" s="36" t="s">
        <v>578</v>
      </c>
      <c r="C190" s="432" t="s">
        <v>579</v>
      </c>
      <c r="D190" s="432"/>
      <c r="E190" s="432"/>
      <c r="F190" s="3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5298</v>
      </c>
      <c r="O190" s="39">
        <v>209</v>
      </c>
      <c r="BP190" s="33"/>
      <c r="BQ190" s="41" t="s">
        <v>579</v>
      </c>
    </row>
    <row r="191" spans="1:69" s="3" customFormat="1" ht="15" x14ac:dyDescent="0.25">
      <c r="A191" s="47"/>
      <c r="B191" s="48"/>
      <c r="C191" s="48"/>
      <c r="D191" s="48"/>
      <c r="E191" s="49" t="s">
        <v>5299</v>
      </c>
      <c r="F191" s="49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5300</v>
      </c>
      <c r="F192" s="49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BP193" s="33"/>
      <c r="BQ193" s="41"/>
    </row>
    <row r="194" spans="1:69" s="3" customFormat="1" ht="45" x14ac:dyDescent="0.25">
      <c r="A194" s="35" t="s">
        <v>2154</v>
      </c>
      <c r="B194" s="36" t="s">
        <v>1618</v>
      </c>
      <c r="C194" s="432" t="s">
        <v>1619</v>
      </c>
      <c r="D194" s="432"/>
      <c r="E194" s="432"/>
      <c r="F194" s="35" t="s">
        <v>437</v>
      </c>
      <c r="G194" s="55">
        <v>7</v>
      </c>
      <c r="H194" s="39">
        <v>1576.88</v>
      </c>
      <c r="I194" s="39"/>
      <c r="J194" s="39"/>
      <c r="K194" s="37" t="s">
        <v>52</v>
      </c>
      <c r="L194" s="39">
        <v>68768</v>
      </c>
      <c r="M194" s="39"/>
      <c r="N194" s="40"/>
      <c r="O194" s="39"/>
      <c r="BP194" s="33"/>
      <c r="BQ194" s="41" t="s">
        <v>1619</v>
      </c>
    </row>
    <row r="195" spans="1:69" s="3" customFormat="1" ht="67.5" x14ac:dyDescent="0.25">
      <c r="A195" s="35" t="s">
        <v>407</v>
      </c>
      <c r="B195" s="36" t="s">
        <v>1620</v>
      </c>
      <c r="C195" s="432" t="s">
        <v>1621</v>
      </c>
      <c r="D195" s="432"/>
      <c r="E195" s="432"/>
      <c r="F195" s="35" t="s">
        <v>109</v>
      </c>
      <c r="G195" s="55">
        <v>58</v>
      </c>
      <c r="H195" s="39" t="s">
        <v>1622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BP195" s="33"/>
      <c r="BQ195" s="41" t="s">
        <v>1621</v>
      </c>
    </row>
    <row r="196" spans="1:69" s="3" customFormat="1" ht="15" x14ac:dyDescent="0.25">
      <c r="A196" s="42"/>
      <c r="B196" s="43"/>
      <c r="C196" s="44" t="s">
        <v>5301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5302</v>
      </c>
      <c r="F197" s="49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5303</v>
      </c>
      <c r="F198" s="49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BP199" s="33"/>
      <c r="BQ199" s="41"/>
    </row>
    <row r="200" spans="1:69" s="3" customFormat="1" ht="45" x14ac:dyDescent="0.25">
      <c r="A200" s="35" t="s">
        <v>2158</v>
      </c>
      <c r="B200" s="36" t="s">
        <v>5304</v>
      </c>
      <c r="C200" s="432" t="s">
        <v>2126</v>
      </c>
      <c r="D200" s="432"/>
      <c r="E200" s="432"/>
      <c r="F200" s="35" t="s">
        <v>437</v>
      </c>
      <c r="G200" s="55">
        <v>26</v>
      </c>
      <c r="H200" s="39">
        <v>2403.11</v>
      </c>
      <c r="I200" s="39"/>
      <c r="J200" s="39"/>
      <c r="K200" s="37" t="s">
        <v>52</v>
      </c>
      <c r="L200" s="39">
        <v>389256</v>
      </c>
      <c r="M200" s="39"/>
      <c r="N200" s="40"/>
      <c r="O200" s="39"/>
      <c r="BP200" s="33"/>
      <c r="BQ200" s="41" t="s">
        <v>2126</v>
      </c>
    </row>
    <row r="201" spans="1:69" s="3" customFormat="1" ht="45.75" x14ac:dyDescent="0.25">
      <c r="A201" s="35" t="s">
        <v>5305</v>
      </c>
      <c r="B201" s="36" t="s">
        <v>5304</v>
      </c>
      <c r="C201" s="432" t="s">
        <v>5306</v>
      </c>
      <c r="D201" s="432"/>
      <c r="E201" s="432"/>
      <c r="F201" s="35" t="s">
        <v>437</v>
      </c>
      <c r="G201" s="55">
        <v>32</v>
      </c>
      <c r="H201" s="39">
        <v>2431.79</v>
      </c>
      <c r="I201" s="39"/>
      <c r="J201" s="39"/>
      <c r="K201" s="37" t="s">
        <v>52</v>
      </c>
      <c r="L201" s="39">
        <v>484802</v>
      </c>
      <c r="M201" s="39"/>
      <c r="N201" s="40"/>
      <c r="O201" s="39"/>
      <c r="BP201" s="33"/>
      <c r="BQ201" s="41" t="s">
        <v>5306</v>
      </c>
    </row>
    <row r="202" spans="1:69" s="3" customFormat="1" ht="67.5" x14ac:dyDescent="0.25">
      <c r="A202" s="35" t="s">
        <v>413</v>
      </c>
      <c r="B202" s="36" t="s">
        <v>1629</v>
      </c>
      <c r="C202" s="432" t="s">
        <v>1630</v>
      </c>
      <c r="D202" s="432"/>
      <c r="E202" s="432"/>
      <c r="F202" s="35" t="s">
        <v>109</v>
      </c>
      <c r="G202" s="55">
        <v>69</v>
      </c>
      <c r="H202" s="39" t="s">
        <v>1631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BP202" s="33"/>
      <c r="BQ202" s="41" t="s">
        <v>1630</v>
      </c>
    </row>
    <row r="203" spans="1:69" s="3" customFormat="1" ht="15" x14ac:dyDescent="0.25">
      <c r="A203" s="47"/>
      <c r="B203" s="48"/>
      <c r="C203" s="48"/>
      <c r="D203" s="48"/>
      <c r="E203" s="49" t="s">
        <v>5307</v>
      </c>
      <c r="F203" s="49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5308</v>
      </c>
      <c r="F204" s="49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BP205" s="33"/>
      <c r="BQ205" s="41"/>
    </row>
    <row r="206" spans="1:69" s="3" customFormat="1" ht="45.75" x14ac:dyDescent="0.25">
      <c r="A206" s="35" t="s">
        <v>5309</v>
      </c>
      <c r="B206" s="36" t="s">
        <v>5304</v>
      </c>
      <c r="C206" s="432" t="s">
        <v>2694</v>
      </c>
      <c r="D206" s="432"/>
      <c r="E206" s="432"/>
      <c r="F206" s="35" t="s">
        <v>437</v>
      </c>
      <c r="G206" s="55">
        <v>69</v>
      </c>
      <c r="H206" s="39">
        <v>2292.27</v>
      </c>
      <c r="I206" s="39"/>
      <c r="J206" s="39"/>
      <c r="K206" s="37" t="s">
        <v>52</v>
      </c>
      <c r="L206" s="39">
        <v>985378</v>
      </c>
      <c r="M206" s="39"/>
      <c r="N206" s="40"/>
      <c r="O206" s="39"/>
      <c r="BP206" s="33"/>
      <c r="BQ206" s="41" t="s">
        <v>2694</v>
      </c>
    </row>
    <row r="207" spans="1:69" s="3" customFormat="1" ht="67.5" x14ac:dyDescent="0.25">
      <c r="A207" s="35" t="s">
        <v>417</v>
      </c>
      <c r="B207" s="36" t="s">
        <v>612</v>
      </c>
      <c r="C207" s="432" t="s">
        <v>613</v>
      </c>
      <c r="D207" s="432"/>
      <c r="E207" s="432"/>
      <c r="F207" s="3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5310</v>
      </c>
      <c r="O207" s="39">
        <v>89</v>
      </c>
      <c r="BP207" s="33"/>
      <c r="BQ207" s="41" t="s">
        <v>613</v>
      </c>
    </row>
    <row r="208" spans="1:69" s="3" customFormat="1" ht="15" x14ac:dyDescent="0.25">
      <c r="A208" s="42"/>
      <c r="B208" s="43"/>
      <c r="C208" s="44" t="s">
        <v>5311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5312</v>
      </c>
      <c r="F209" s="49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5313</v>
      </c>
      <c r="F210" s="49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BP211" s="33"/>
      <c r="BQ211" s="41"/>
    </row>
    <row r="212" spans="1:69" s="3" customFormat="1" ht="67.5" x14ac:dyDescent="0.25">
      <c r="A212" s="35" t="s">
        <v>426</v>
      </c>
      <c r="B212" s="36" t="s">
        <v>5314</v>
      </c>
      <c r="C212" s="432" t="s">
        <v>5315</v>
      </c>
      <c r="D212" s="432"/>
      <c r="E212" s="432"/>
      <c r="F212" s="3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BP212" s="33"/>
      <c r="BQ212" s="41" t="s">
        <v>5315</v>
      </c>
    </row>
    <row r="213" spans="1:69" s="3" customFormat="1" ht="67.5" x14ac:dyDescent="0.25">
      <c r="A213" s="35" t="s">
        <v>428</v>
      </c>
      <c r="B213" s="36" t="s">
        <v>5314</v>
      </c>
      <c r="C213" s="432" t="s">
        <v>5316</v>
      </c>
      <c r="D213" s="432"/>
      <c r="E213" s="432"/>
      <c r="F213" s="3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BP213" s="33"/>
      <c r="BQ213" s="41" t="s">
        <v>5316</v>
      </c>
    </row>
    <row r="214" spans="1:69" s="3" customFormat="1" ht="67.5" x14ac:dyDescent="0.25">
      <c r="A214" s="35" t="s">
        <v>434</v>
      </c>
      <c r="B214" s="36" t="s">
        <v>5317</v>
      </c>
      <c r="C214" s="432" t="s">
        <v>5318</v>
      </c>
      <c r="D214" s="432"/>
      <c r="E214" s="432"/>
      <c r="F214" s="3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BP214" s="33"/>
      <c r="BQ214" s="41" t="s">
        <v>5318</v>
      </c>
    </row>
    <row r="215" spans="1:69" s="3" customFormat="1" ht="67.5" x14ac:dyDescent="0.25">
      <c r="A215" s="35" t="s">
        <v>438</v>
      </c>
      <c r="B215" s="36" t="s">
        <v>5319</v>
      </c>
      <c r="C215" s="432" t="s">
        <v>5320</v>
      </c>
      <c r="D215" s="432"/>
      <c r="E215" s="432"/>
      <c r="F215" s="3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BP215" s="33"/>
      <c r="BQ215" s="41" t="s">
        <v>5320</v>
      </c>
    </row>
    <row r="216" spans="1:69" s="3" customFormat="1" ht="67.5" x14ac:dyDescent="0.25">
      <c r="A216" s="35" t="s">
        <v>1457</v>
      </c>
      <c r="B216" s="36" t="s">
        <v>1669</v>
      </c>
      <c r="C216" s="432" t="s">
        <v>1670</v>
      </c>
      <c r="D216" s="432"/>
      <c r="E216" s="432"/>
      <c r="F216" s="35" t="s">
        <v>174</v>
      </c>
      <c r="G216" s="56">
        <v>0.15</v>
      </c>
      <c r="H216" s="39" t="s">
        <v>1671</v>
      </c>
      <c r="I216" s="39" t="s">
        <v>1672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5321</v>
      </c>
      <c r="O216" s="39">
        <v>93</v>
      </c>
      <c r="BP216" s="33"/>
      <c r="BQ216" s="41" t="s">
        <v>1670</v>
      </c>
    </row>
    <row r="217" spans="1:69" s="3" customFormat="1" ht="15" x14ac:dyDescent="0.25">
      <c r="A217" s="42"/>
      <c r="B217" s="43"/>
      <c r="C217" s="44" t="s">
        <v>86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5322</v>
      </c>
      <c r="F218" s="49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5323</v>
      </c>
      <c r="F219" s="49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450</v>
      </c>
      <c r="B221" s="36" t="s">
        <v>1655</v>
      </c>
      <c r="C221" s="432" t="s">
        <v>5324</v>
      </c>
      <c r="D221" s="432"/>
      <c r="E221" s="432"/>
      <c r="F221" s="3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BP221" s="33"/>
      <c r="BQ221" s="41" t="s">
        <v>5324</v>
      </c>
    </row>
    <row r="222" spans="1:69" s="3" customFormat="1" ht="67.5" x14ac:dyDescent="0.25">
      <c r="A222" s="35" t="s">
        <v>1708</v>
      </c>
      <c r="B222" s="36" t="s">
        <v>1650</v>
      </c>
      <c r="C222" s="432" t="s">
        <v>1651</v>
      </c>
      <c r="D222" s="432"/>
      <c r="E222" s="432"/>
      <c r="F222" s="35" t="s">
        <v>665</v>
      </c>
      <c r="G222" s="55">
        <v>4</v>
      </c>
      <c r="H222" s="39" t="s">
        <v>1652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BP222" s="33"/>
      <c r="BQ222" s="41" t="s">
        <v>1651</v>
      </c>
    </row>
    <row r="223" spans="1:69" s="3" customFormat="1" ht="15" x14ac:dyDescent="0.25">
      <c r="A223" s="47"/>
      <c r="B223" s="48"/>
      <c r="C223" s="48"/>
      <c r="D223" s="48"/>
      <c r="E223" s="49" t="s">
        <v>5325</v>
      </c>
      <c r="F223" s="49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5326</v>
      </c>
      <c r="F224" s="49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462</v>
      </c>
      <c r="B226" s="36" t="s">
        <v>1655</v>
      </c>
      <c r="C226" s="432" t="s">
        <v>1656</v>
      </c>
      <c r="D226" s="432"/>
      <c r="E226" s="432"/>
      <c r="F226" s="3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BP226" s="33"/>
      <c r="BQ226" s="41" t="s">
        <v>1656</v>
      </c>
    </row>
    <row r="227" spans="1:69" s="3" customFormat="1" ht="67.5" x14ac:dyDescent="0.25">
      <c r="A227" s="35" t="s">
        <v>464</v>
      </c>
      <c r="B227" s="36" t="s">
        <v>2140</v>
      </c>
      <c r="C227" s="432" t="s">
        <v>2141</v>
      </c>
      <c r="D227" s="432"/>
      <c r="E227" s="432"/>
      <c r="F227" s="35" t="s">
        <v>665</v>
      </c>
      <c r="G227" s="55">
        <v>15</v>
      </c>
      <c r="H227" s="39" t="s">
        <v>2142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BP227" s="33"/>
      <c r="BQ227" s="41" t="s">
        <v>2141</v>
      </c>
    </row>
    <row r="228" spans="1:69" s="3" customFormat="1" ht="15" x14ac:dyDescent="0.25">
      <c r="A228" s="47"/>
      <c r="B228" s="48"/>
      <c r="C228" s="48"/>
      <c r="D228" s="48"/>
      <c r="E228" s="49" t="s">
        <v>5327</v>
      </c>
      <c r="F228" s="49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5328</v>
      </c>
      <c r="F229" s="49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BP230" s="33"/>
      <c r="BQ230" s="41"/>
    </row>
    <row r="231" spans="1:69" s="3" customFormat="1" ht="45" x14ac:dyDescent="0.25">
      <c r="A231" s="35" t="s">
        <v>5329</v>
      </c>
      <c r="B231" s="36" t="s">
        <v>1661</v>
      </c>
      <c r="C231" s="432" t="s">
        <v>2146</v>
      </c>
      <c r="D231" s="432"/>
      <c r="E231" s="432"/>
      <c r="F231" s="35" t="s">
        <v>437</v>
      </c>
      <c r="G231" s="55">
        <v>15</v>
      </c>
      <c r="H231" s="39">
        <v>6225.34</v>
      </c>
      <c r="I231" s="39"/>
      <c r="J231" s="39"/>
      <c r="K231" s="37" t="s">
        <v>52</v>
      </c>
      <c r="L231" s="39">
        <v>581758</v>
      </c>
      <c r="M231" s="39"/>
      <c r="N231" s="40"/>
      <c r="O231" s="39"/>
      <c r="BP231" s="33"/>
      <c r="BQ231" s="41" t="s">
        <v>2146</v>
      </c>
    </row>
    <row r="232" spans="1:69" s="3" customFormat="1" ht="68.25" x14ac:dyDescent="0.25">
      <c r="A232" s="35" t="s">
        <v>469</v>
      </c>
      <c r="B232" s="36" t="s">
        <v>2147</v>
      </c>
      <c r="C232" s="432" t="s">
        <v>2148</v>
      </c>
      <c r="D232" s="432"/>
      <c r="E232" s="432"/>
      <c r="F232" s="35" t="s">
        <v>665</v>
      </c>
      <c r="G232" s="55">
        <v>9</v>
      </c>
      <c r="H232" s="39" t="s">
        <v>2149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BP232" s="33"/>
      <c r="BQ232" s="41" t="s">
        <v>2148</v>
      </c>
    </row>
    <row r="233" spans="1:69" s="3" customFormat="1" ht="15" x14ac:dyDescent="0.25">
      <c r="A233" s="47"/>
      <c r="B233" s="48"/>
      <c r="C233" s="48"/>
      <c r="D233" s="48"/>
      <c r="E233" s="49" t="s">
        <v>5330</v>
      </c>
      <c r="F233" s="49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5331</v>
      </c>
      <c r="F234" s="49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BP235" s="33"/>
      <c r="BQ235" s="41"/>
    </row>
    <row r="236" spans="1:69" s="3" customFormat="1" ht="45" x14ac:dyDescent="0.25">
      <c r="A236" s="35" t="s">
        <v>5332</v>
      </c>
      <c r="B236" s="36" t="s">
        <v>1661</v>
      </c>
      <c r="C236" s="432" t="s">
        <v>1663</v>
      </c>
      <c r="D236" s="432"/>
      <c r="E236" s="432"/>
      <c r="F236" s="35" t="s">
        <v>437</v>
      </c>
      <c r="G236" s="55">
        <v>9</v>
      </c>
      <c r="H236" s="39">
        <v>3276.91</v>
      </c>
      <c r="I236" s="39"/>
      <c r="J236" s="39"/>
      <c r="K236" s="37" t="s">
        <v>52</v>
      </c>
      <c r="L236" s="39">
        <v>183736</v>
      </c>
      <c r="M236" s="39"/>
      <c r="N236" s="40"/>
      <c r="O236" s="39"/>
      <c r="BP236" s="33"/>
      <c r="BQ236" s="41" t="s">
        <v>1663</v>
      </c>
    </row>
    <row r="237" spans="1:69" s="3" customFormat="1" ht="67.5" x14ac:dyDescent="0.25">
      <c r="A237" s="35" t="s">
        <v>480</v>
      </c>
      <c r="B237" s="36" t="s">
        <v>1635</v>
      </c>
      <c r="C237" s="432" t="s">
        <v>1636</v>
      </c>
      <c r="D237" s="432"/>
      <c r="E237" s="432"/>
      <c r="F237" s="35" t="s">
        <v>1637</v>
      </c>
      <c r="G237" s="55">
        <v>325</v>
      </c>
      <c r="H237" s="39" t="s">
        <v>1638</v>
      </c>
      <c r="I237" s="39" t="s">
        <v>1639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5333</v>
      </c>
      <c r="O237" s="39">
        <v>36528</v>
      </c>
      <c r="BP237" s="33"/>
      <c r="BQ237" s="41" t="s">
        <v>1636</v>
      </c>
    </row>
    <row r="238" spans="1:69" s="3" customFormat="1" ht="15" x14ac:dyDescent="0.25">
      <c r="A238" s="42"/>
      <c r="B238" s="43"/>
      <c r="C238" s="44" t="s">
        <v>5334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5335</v>
      </c>
      <c r="F239" s="49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5336</v>
      </c>
      <c r="F240" s="49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BP241" s="33"/>
      <c r="BQ241" s="41"/>
    </row>
    <row r="242" spans="1:69" s="3" customFormat="1" ht="67.5" x14ac:dyDescent="0.25">
      <c r="A242" s="35" t="s">
        <v>482</v>
      </c>
      <c r="B242" s="36" t="s">
        <v>5337</v>
      </c>
      <c r="C242" s="432" t="s">
        <v>1645</v>
      </c>
      <c r="D242" s="432"/>
      <c r="E242" s="432"/>
      <c r="F242" s="3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BP242" s="33"/>
      <c r="BQ242" s="41" t="s">
        <v>1645</v>
      </c>
    </row>
    <row r="243" spans="1:69" s="3" customFormat="1" ht="67.5" x14ac:dyDescent="0.25">
      <c r="A243" s="35" t="s">
        <v>484</v>
      </c>
      <c r="B243" s="36" t="s">
        <v>5337</v>
      </c>
      <c r="C243" s="432" t="s">
        <v>2135</v>
      </c>
      <c r="D243" s="432"/>
      <c r="E243" s="432"/>
      <c r="F243" s="3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BP243" s="33"/>
      <c r="BQ243" s="41" t="s">
        <v>2135</v>
      </c>
    </row>
    <row r="244" spans="1:69" s="3" customFormat="1" ht="67.5" x14ac:dyDescent="0.25">
      <c r="A244" s="35" t="s">
        <v>486</v>
      </c>
      <c r="B244" s="36" t="s">
        <v>1669</v>
      </c>
      <c r="C244" s="432" t="s">
        <v>1670</v>
      </c>
      <c r="D244" s="432"/>
      <c r="E244" s="432"/>
      <c r="F244" s="35" t="s">
        <v>174</v>
      </c>
      <c r="G244" s="56">
        <v>0.02</v>
      </c>
      <c r="H244" s="39" t="s">
        <v>1671</v>
      </c>
      <c r="I244" s="39" t="s">
        <v>1672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2155</v>
      </c>
      <c r="O244" s="39">
        <v>12</v>
      </c>
      <c r="BP244" s="33"/>
      <c r="BQ244" s="41" t="s">
        <v>1670</v>
      </c>
    </row>
    <row r="245" spans="1:69" s="3" customFormat="1" ht="15" x14ac:dyDescent="0.25">
      <c r="A245" s="42"/>
      <c r="B245" s="43"/>
      <c r="C245" s="44" t="s">
        <v>680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5338</v>
      </c>
      <c r="F246" s="49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5339</v>
      </c>
      <c r="F247" s="49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47</v>
      </c>
      <c r="F248" s="49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BP248" s="33"/>
      <c r="BQ248" s="41"/>
    </row>
    <row r="249" spans="1:69" s="3" customFormat="1" ht="67.5" x14ac:dyDescent="0.25">
      <c r="A249" s="35" t="s">
        <v>487</v>
      </c>
      <c r="B249" s="36" t="s">
        <v>1655</v>
      </c>
      <c r="C249" s="432" t="s">
        <v>1676</v>
      </c>
      <c r="D249" s="432"/>
      <c r="E249" s="432"/>
      <c r="F249" s="3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BP249" s="33"/>
      <c r="BQ249" s="41" t="s">
        <v>1676</v>
      </c>
    </row>
    <row r="250" spans="1:69" s="3" customFormat="1" ht="15" x14ac:dyDescent="0.25">
      <c r="A250" s="434" t="s">
        <v>5340</v>
      </c>
      <c r="B250" s="435"/>
      <c r="C250" s="435"/>
      <c r="D250" s="435"/>
      <c r="E250" s="435"/>
      <c r="F250" s="435"/>
      <c r="G250" s="435"/>
      <c r="H250" s="435"/>
      <c r="I250" s="435"/>
      <c r="J250" s="435"/>
      <c r="K250" s="435"/>
      <c r="L250" s="435"/>
      <c r="M250" s="435"/>
      <c r="N250" s="435"/>
      <c r="O250" s="436"/>
      <c r="BP250" s="33" t="s">
        <v>5340</v>
      </c>
      <c r="BQ250" s="41"/>
    </row>
    <row r="251" spans="1:69" s="3" customFormat="1" ht="67.5" x14ac:dyDescent="0.25">
      <c r="A251" s="35" t="s">
        <v>488</v>
      </c>
      <c r="B251" s="36" t="s">
        <v>1747</v>
      </c>
      <c r="C251" s="432" t="s">
        <v>1748</v>
      </c>
      <c r="D251" s="432"/>
      <c r="E251" s="432"/>
      <c r="F251" s="35" t="s">
        <v>238</v>
      </c>
      <c r="G251" s="38">
        <v>0.6</v>
      </c>
      <c r="H251" s="39" t="s">
        <v>1749</v>
      </c>
      <c r="I251" s="39" t="s">
        <v>1750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2198</v>
      </c>
      <c r="O251" s="39">
        <v>1840</v>
      </c>
      <c r="BP251" s="33"/>
      <c r="BQ251" s="41" t="s">
        <v>1748</v>
      </c>
    </row>
    <row r="252" spans="1:69" s="3" customFormat="1" ht="15" x14ac:dyDescent="0.25">
      <c r="A252" s="42"/>
      <c r="B252" s="43"/>
      <c r="C252" s="44" t="s">
        <v>1303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2199</v>
      </c>
      <c r="F253" s="49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2200</v>
      </c>
      <c r="F254" s="49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BP255" s="33"/>
      <c r="BQ255" s="41"/>
    </row>
    <row r="256" spans="1:69" s="3" customFormat="1" ht="67.5" x14ac:dyDescent="0.25">
      <c r="A256" s="35" t="s">
        <v>490</v>
      </c>
      <c r="B256" s="36" t="s">
        <v>2201</v>
      </c>
      <c r="C256" s="432" t="s">
        <v>1756</v>
      </c>
      <c r="D256" s="432"/>
      <c r="E256" s="432"/>
      <c r="F256" s="3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BP256" s="33"/>
      <c r="BQ256" s="41" t="s">
        <v>1756</v>
      </c>
    </row>
    <row r="257" spans="1:69" s="3" customFormat="1" ht="15" x14ac:dyDescent="0.25">
      <c r="A257" s="42"/>
      <c r="B257" s="43"/>
      <c r="C257" s="44" t="s">
        <v>2202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67.5" x14ac:dyDescent="0.25">
      <c r="A258" s="35" t="s">
        <v>492</v>
      </c>
      <c r="B258" s="36" t="s">
        <v>1757</v>
      </c>
      <c r="C258" s="432" t="s">
        <v>1758</v>
      </c>
      <c r="D258" s="432"/>
      <c r="E258" s="432"/>
      <c r="F258" s="35" t="s">
        <v>238</v>
      </c>
      <c r="G258" s="55">
        <v>30</v>
      </c>
      <c r="H258" s="39" t="s">
        <v>1759</v>
      </c>
      <c r="I258" s="39" t="s">
        <v>1760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5341</v>
      </c>
      <c r="O258" s="39">
        <v>154863</v>
      </c>
      <c r="BP258" s="33"/>
      <c r="BQ258" s="41" t="s">
        <v>1758</v>
      </c>
    </row>
    <row r="259" spans="1:69" s="3" customFormat="1" ht="15" x14ac:dyDescent="0.25">
      <c r="A259" s="42"/>
      <c r="B259" s="43"/>
      <c r="C259" s="44" t="s">
        <v>5342</v>
      </c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6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5343</v>
      </c>
      <c r="F260" s="49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5344</v>
      </c>
      <c r="F261" s="49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BP261" s="33"/>
      <c r="BQ261" s="41"/>
    </row>
    <row r="262" spans="1:69" s="3" customFormat="1" ht="15" x14ac:dyDescent="0.25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BP262" s="33"/>
      <c r="BQ262" s="41"/>
    </row>
    <row r="263" spans="1:69" s="3" customFormat="1" ht="67.5" x14ac:dyDescent="0.25">
      <c r="A263" s="35" t="s">
        <v>493</v>
      </c>
      <c r="B263" s="36" t="s">
        <v>2281</v>
      </c>
      <c r="C263" s="432" t="s">
        <v>1766</v>
      </c>
      <c r="D263" s="432"/>
      <c r="E263" s="432"/>
      <c r="F263" s="3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BP263" s="33"/>
      <c r="BQ263" s="41" t="s">
        <v>1766</v>
      </c>
    </row>
    <row r="264" spans="1:69" s="3" customFormat="1" ht="15" x14ac:dyDescent="0.25">
      <c r="A264" s="42"/>
      <c r="B264" s="43"/>
      <c r="C264" s="44" t="s">
        <v>5345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67.5" x14ac:dyDescent="0.25">
      <c r="A265" s="35" t="s">
        <v>494</v>
      </c>
      <c r="B265" s="36" t="s">
        <v>2281</v>
      </c>
      <c r="C265" s="432" t="s">
        <v>3482</v>
      </c>
      <c r="D265" s="432"/>
      <c r="E265" s="432"/>
      <c r="F265" s="3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BP265" s="33"/>
      <c r="BQ265" s="41" t="s">
        <v>3482</v>
      </c>
    </row>
    <row r="266" spans="1:69" s="3" customFormat="1" ht="15" x14ac:dyDescent="0.25">
      <c r="A266" s="42"/>
      <c r="B266" s="43"/>
      <c r="C266" s="44" t="s">
        <v>5346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67.5" x14ac:dyDescent="0.25">
      <c r="A267" s="35" t="s">
        <v>495</v>
      </c>
      <c r="B267" s="36" t="s">
        <v>3249</v>
      </c>
      <c r="C267" s="432" t="s">
        <v>1768</v>
      </c>
      <c r="D267" s="432"/>
      <c r="E267" s="432"/>
      <c r="F267" s="3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BP267" s="33"/>
      <c r="BQ267" s="41" t="s">
        <v>1768</v>
      </c>
    </row>
    <row r="268" spans="1:69" s="3" customFormat="1" ht="67.5" x14ac:dyDescent="0.25">
      <c r="A268" s="35" t="s">
        <v>496</v>
      </c>
      <c r="B268" s="36" t="s">
        <v>3245</v>
      </c>
      <c r="C268" s="432" t="s">
        <v>1770</v>
      </c>
      <c r="D268" s="432"/>
      <c r="E268" s="432"/>
      <c r="F268" s="3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BP268" s="33"/>
      <c r="BQ268" s="41" t="s">
        <v>1770</v>
      </c>
    </row>
    <row r="269" spans="1:69" s="3" customFormat="1" ht="67.5" x14ac:dyDescent="0.25">
      <c r="A269" s="35" t="s">
        <v>498</v>
      </c>
      <c r="B269" s="36" t="s">
        <v>1911</v>
      </c>
      <c r="C269" s="432" t="s">
        <v>3897</v>
      </c>
      <c r="D269" s="432"/>
      <c r="E269" s="432"/>
      <c r="F269" s="3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BP269" s="33"/>
      <c r="BQ269" s="41" t="s">
        <v>3897</v>
      </c>
    </row>
    <row r="270" spans="1:69" s="3" customFormat="1" ht="67.5" x14ac:dyDescent="0.25">
      <c r="A270" s="35" t="s">
        <v>500</v>
      </c>
      <c r="B270" s="36" t="s">
        <v>1911</v>
      </c>
      <c r="C270" s="432" t="s">
        <v>2779</v>
      </c>
      <c r="D270" s="432"/>
      <c r="E270" s="432"/>
      <c r="F270" s="3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BP270" s="33"/>
      <c r="BQ270" s="41" t="s">
        <v>2779</v>
      </c>
    </row>
    <row r="271" spans="1:69" s="3" customFormat="1" ht="67.5" x14ac:dyDescent="0.25">
      <c r="A271" s="35" t="s">
        <v>502</v>
      </c>
      <c r="B271" s="36" t="s">
        <v>2286</v>
      </c>
      <c r="C271" s="432" t="s">
        <v>5347</v>
      </c>
      <c r="D271" s="432"/>
      <c r="E271" s="432"/>
      <c r="F271" s="3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BP271" s="33"/>
      <c r="BQ271" s="41" t="s">
        <v>5347</v>
      </c>
    </row>
    <row r="272" spans="1:69" s="3" customFormat="1" ht="15" x14ac:dyDescent="0.25">
      <c r="A272" s="42"/>
      <c r="B272" s="43"/>
      <c r="C272" s="44" t="s">
        <v>5348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41"/>
    </row>
    <row r="273" spans="1:69" s="3" customFormat="1" ht="67.5" x14ac:dyDescent="0.25">
      <c r="A273" s="35" t="s">
        <v>504</v>
      </c>
      <c r="B273" s="36" t="s">
        <v>1741</v>
      </c>
      <c r="C273" s="432" t="s">
        <v>1784</v>
      </c>
      <c r="D273" s="432"/>
      <c r="E273" s="432"/>
      <c r="F273" s="3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BP273" s="33"/>
      <c r="BQ273" s="41" t="s">
        <v>1784</v>
      </c>
    </row>
    <row r="274" spans="1:69" s="3" customFormat="1" ht="67.5" x14ac:dyDescent="0.25">
      <c r="A274" s="35" t="s">
        <v>506</v>
      </c>
      <c r="B274" s="36" t="s">
        <v>5349</v>
      </c>
      <c r="C274" s="432" t="s">
        <v>1787</v>
      </c>
      <c r="D274" s="432"/>
      <c r="E274" s="432"/>
      <c r="F274" s="3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BP274" s="33"/>
      <c r="BQ274" s="41" t="s">
        <v>1787</v>
      </c>
    </row>
    <row r="275" spans="1:69" s="3" customFormat="1" ht="67.5" x14ac:dyDescent="0.25">
      <c r="A275" s="35" t="s">
        <v>508</v>
      </c>
      <c r="B275" s="36" t="s">
        <v>1743</v>
      </c>
      <c r="C275" s="432" t="s">
        <v>5350</v>
      </c>
      <c r="D275" s="432"/>
      <c r="E275" s="432"/>
      <c r="F275" s="3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BP275" s="33"/>
      <c r="BQ275" s="41" t="s">
        <v>5350</v>
      </c>
    </row>
    <row r="276" spans="1:69" s="3" customFormat="1" ht="67.5" x14ac:dyDescent="0.25">
      <c r="A276" s="35" t="s">
        <v>510</v>
      </c>
      <c r="B276" s="36" t="s">
        <v>1737</v>
      </c>
      <c r="C276" s="432" t="s">
        <v>5147</v>
      </c>
      <c r="D276" s="432"/>
      <c r="E276" s="432"/>
      <c r="F276" s="3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BP276" s="33"/>
      <c r="BQ276" s="41" t="s">
        <v>5147</v>
      </c>
    </row>
    <row r="277" spans="1:69" s="3" customFormat="1" ht="67.5" x14ac:dyDescent="0.25">
      <c r="A277" s="35" t="s">
        <v>511</v>
      </c>
      <c r="B277" s="36" t="s">
        <v>2838</v>
      </c>
      <c r="C277" s="432" t="s">
        <v>5351</v>
      </c>
      <c r="D277" s="432"/>
      <c r="E277" s="432"/>
      <c r="F277" s="3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BP277" s="33"/>
      <c r="BQ277" s="41" t="s">
        <v>5351</v>
      </c>
    </row>
    <row r="278" spans="1:69" s="3" customFormat="1" ht="67.5" x14ac:dyDescent="0.25">
      <c r="A278" s="35" t="s">
        <v>515</v>
      </c>
      <c r="B278" s="36" t="s">
        <v>1778</v>
      </c>
      <c r="C278" s="432" t="s">
        <v>1884</v>
      </c>
      <c r="D278" s="432"/>
      <c r="E278" s="432"/>
      <c r="F278" s="3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BP278" s="33"/>
      <c r="BQ278" s="41" t="s">
        <v>1884</v>
      </c>
    </row>
    <row r="279" spans="1:69" s="3" customFormat="1" ht="15" x14ac:dyDescent="0.25">
      <c r="A279" s="434" t="s">
        <v>5352</v>
      </c>
      <c r="B279" s="435"/>
      <c r="C279" s="435"/>
      <c r="D279" s="435"/>
      <c r="E279" s="435"/>
      <c r="F279" s="435"/>
      <c r="G279" s="435"/>
      <c r="H279" s="435"/>
      <c r="I279" s="435"/>
      <c r="J279" s="435"/>
      <c r="K279" s="435"/>
      <c r="L279" s="435"/>
      <c r="M279" s="435"/>
      <c r="N279" s="435"/>
      <c r="O279" s="436"/>
      <c r="BP279" s="33" t="s">
        <v>5352</v>
      </c>
      <c r="BQ279" s="41"/>
    </row>
    <row r="280" spans="1:69" s="3" customFormat="1" ht="67.5" x14ac:dyDescent="0.25">
      <c r="A280" s="35" t="s">
        <v>517</v>
      </c>
      <c r="B280" s="36" t="s">
        <v>3245</v>
      </c>
      <c r="C280" s="432" t="s">
        <v>1770</v>
      </c>
      <c r="D280" s="432"/>
      <c r="E280" s="432"/>
      <c r="F280" s="3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BP280" s="33"/>
      <c r="BQ280" s="41" t="s">
        <v>1770</v>
      </c>
    </row>
    <row r="281" spans="1:69" s="3" customFormat="1" ht="67.5" x14ac:dyDescent="0.25">
      <c r="A281" s="35" t="s">
        <v>522</v>
      </c>
      <c r="B281" s="36" t="s">
        <v>5353</v>
      </c>
      <c r="C281" s="432" t="s">
        <v>5354</v>
      </c>
      <c r="D281" s="432"/>
      <c r="E281" s="432"/>
      <c r="F281" s="3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BP281" s="33"/>
      <c r="BQ281" s="41" t="s">
        <v>5354</v>
      </c>
    </row>
    <row r="282" spans="1:69" s="3" customFormat="1" ht="67.5" x14ac:dyDescent="0.25">
      <c r="A282" s="35" t="s">
        <v>1785</v>
      </c>
      <c r="B282" s="36" t="s">
        <v>1757</v>
      </c>
      <c r="C282" s="432" t="s">
        <v>1758</v>
      </c>
      <c r="D282" s="432"/>
      <c r="E282" s="432"/>
      <c r="F282" s="35" t="s">
        <v>238</v>
      </c>
      <c r="G282" s="55">
        <v>37</v>
      </c>
      <c r="H282" s="39" t="s">
        <v>1759</v>
      </c>
      <c r="I282" s="39" t="s">
        <v>1760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5355</v>
      </c>
      <c r="O282" s="39">
        <v>190998</v>
      </c>
      <c r="BP282" s="33"/>
      <c r="BQ282" s="41" t="s">
        <v>1758</v>
      </c>
    </row>
    <row r="283" spans="1:69" s="3" customFormat="1" ht="15" x14ac:dyDescent="0.25">
      <c r="A283" s="42"/>
      <c r="B283" s="43"/>
      <c r="C283" s="44" t="s">
        <v>5356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5357</v>
      </c>
      <c r="F284" s="49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5358</v>
      </c>
      <c r="F285" s="49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BP285" s="33"/>
      <c r="BQ285" s="41"/>
    </row>
    <row r="286" spans="1:69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BP286" s="33"/>
      <c r="BQ286" s="41"/>
    </row>
    <row r="287" spans="1:69" s="3" customFormat="1" ht="67.5" x14ac:dyDescent="0.25">
      <c r="A287" s="35" t="s">
        <v>529</v>
      </c>
      <c r="B287" s="36" t="s">
        <v>2281</v>
      </c>
      <c r="C287" s="432" t="s">
        <v>5359</v>
      </c>
      <c r="D287" s="432"/>
      <c r="E287" s="432"/>
      <c r="F287" s="3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BP287" s="33"/>
      <c r="BQ287" s="41" t="s">
        <v>5359</v>
      </c>
    </row>
    <row r="288" spans="1:69" s="3" customFormat="1" ht="15" x14ac:dyDescent="0.25">
      <c r="A288" s="42"/>
      <c r="B288" s="43"/>
      <c r="C288" s="44" t="s">
        <v>3514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67.5" x14ac:dyDescent="0.25">
      <c r="A289" s="35" t="s">
        <v>531</v>
      </c>
      <c r="B289" s="36" t="s">
        <v>2281</v>
      </c>
      <c r="C289" s="432" t="s">
        <v>5360</v>
      </c>
      <c r="D289" s="432"/>
      <c r="E289" s="432"/>
      <c r="F289" s="3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BP289" s="33"/>
      <c r="BQ289" s="41" t="s">
        <v>5360</v>
      </c>
    </row>
    <row r="290" spans="1:69" s="3" customFormat="1" ht="15" x14ac:dyDescent="0.25">
      <c r="A290" s="42"/>
      <c r="B290" s="43"/>
      <c r="C290" s="44" t="s">
        <v>5361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</row>
    <row r="291" spans="1:69" s="3" customFormat="1" ht="67.5" x14ac:dyDescent="0.25">
      <c r="A291" s="35" t="s">
        <v>533</v>
      </c>
      <c r="B291" s="36" t="s">
        <v>5362</v>
      </c>
      <c r="C291" s="432" t="s">
        <v>5363</v>
      </c>
      <c r="D291" s="432"/>
      <c r="E291" s="432"/>
      <c r="F291" s="35" t="s">
        <v>238</v>
      </c>
      <c r="G291" s="38">
        <v>0.5</v>
      </c>
      <c r="H291" s="39" t="s">
        <v>5364</v>
      </c>
      <c r="I291" s="39" t="s">
        <v>5365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5366</v>
      </c>
      <c r="O291" s="39">
        <v>1470</v>
      </c>
      <c r="BP291" s="33"/>
      <c r="BQ291" s="41" t="s">
        <v>5363</v>
      </c>
    </row>
    <row r="292" spans="1:69" s="3" customFormat="1" ht="15" x14ac:dyDescent="0.25">
      <c r="A292" s="42"/>
      <c r="B292" s="43"/>
      <c r="C292" s="44" t="s">
        <v>1406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5367</v>
      </c>
      <c r="F293" s="49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5368</v>
      </c>
      <c r="F294" s="49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541</v>
      </c>
      <c r="B296" s="36" t="s">
        <v>2201</v>
      </c>
      <c r="C296" s="432" t="s">
        <v>5369</v>
      </c>
      <c r="D296" s="432"/>
      <c r="E296" s="432"/>
      <c r="F296" s="3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BP296" s="33"/>
      <c r="BQ296" s="41" t="s">
        <v>5369</v>
      </c>
    </row>
    <row r="297" spans="1:69" s="3" customFormat="1" ht="15" x14ac:dyDescent="0.25">
      <c r="A297" s="42"/>
      <c r="B297" s="43"/>
      <c r="C297" s="44" t="s">
        <v>321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7.5" x14ac:dyDescent="0.25">
      <c r="A298" s="35" t="s">
        <v>544</v>
      </c>
      <c r="B298" s="36" t="s">
        <v>1747</v>
      </c>
      <c r="C298" s="432" t="s">
        <v>1748</v>
      </c>
      <c r="D298" s="432"/>
      <c r="E298" s="432"/>
      <c r="F298" s="35" t="s">
        <v>238</v>
      </c>
      <c r="G298" s="38">
        <v>0.6</v>
      </c>
      <c r="H298" s="39" t="s">
        <v>1749</v>
      </c>
      <c r="I298" s="39" t="s">
        <v>1750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2198</v>
      </c>
      <c r="O298" s="39">
        <v>1840</v>
      </c>
      <c r="BP298" s="33"/>
      <c r="BQ298" s="41" t="s">
        <v>1748</v>
      </c>
    </row>
    <row r="299" spans="1:69" s="3" customFormat="1" ht="15" x14ac:dyDescent="0.25">
      <c r="A299" s="42"/>
      <c r="B299" s="43"/>
      <c r="C299" s="44" t="s">
        <v>1303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2199</v>
      </c>
      <c r="F300" s="49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2200</v>
      </c>
      <c r="F301" s="49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546</v>
      </c>
      <c r="B303" s="36" t="s">
        <v>2201</v>
      </c>
      <c r="C303" s="432" t="s">
        <v>1756</v>
      </c>
      <c r="D303" s="432"/>
      <c r="E303" s="432"/>
      <c r="F303" s="3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BP303" s="33"/>
      <c r="BQ303" s="41" t="s">
        <v>1756</v>
      </c>
    </row>
    <row r="304" spans="1:69" s="3" customFormat="1" ht="15" x14ac:dyDescent="0.25">
      <c r="A304" s="42"/>
      <c r="B304" s="43"/>
      <c r="C304" s="44" t="s">
        <v>2202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67.5" x14ac:dyDescent="0.25">
      <c r="A305" s="35" t="s">
        <v>554</v>
      </c>
      <c r="B305" s="36" t="s">
        <v>1911</v>
      </c>
      <c r="C305" s="432" t="s">
        <v>3897</v>
      </c>
      <c r="D305" s="432"/>
      <c r="E305" s="432"/>
      <c r="F305" s="3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BP305" s="33"/>
      <c r="BQ305" s="41" t="s">
        <v>3897</v>
      </c>
    </row>
    <row r="306" spans="1:69" s="3" customFormat="1" ht="67.5" x14ac:dyDescent="0.25">
      <c r="A306" s="35" t="s">
        <v>556</v>
      </c>
      <c r="B306" s="36" t="s">
        <v>1911</v>
      </c>
      <c r="C306" s="432" t="s">
        <v>2779</v>
      </c>
      <c r="D306" s="432"/>
      <c r="E306" s="432"/>
      <c r="F306" s="3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BP306" s="33"/>
      <c r="BQ306" s="41" t="s">
        <v>2779</v>
      </c>
    </row>
    <row r="307" spans="1:69" s="3" customFormat="1" ht="67.5" x14ac:dyDescent="0.25">
      <c r="A307" s="35" t="s">
        <v>558</v>
      </c>
      <c r="B307" s="36" t="s">
        <v>2721</v>
      </c>
      <c r="C307" s="432" t="s">
        <v>2284</v>
      </c>
      <c r="D307" s="432"/>
      <c r="E307" s="432"/>
      <c r="F307" s="3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BP307" s="33"/>
      <c r="BQ307" s="41" t="s">
        <v>2284</v>
      </c>
    </row>
    <row r="308" spans="1:69" s="3" customFormat="1" ht="67.5" x14ac:dyDescent="0.25">
      <c r="A308" s="35" t="s">
        <v>567</v>
      </c>
      <c r="B308" s="36" t="s">
        <v>5349</v>
      </c>
      <c r="C308" s="432" t="s">
        <v>1787</v>
      </c>
      <c r="D308" s="432"/>
      <c r="E308" s="432"/>
      <c r="F308" s="3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BP308" s="33"/>
      <c r="BQ308" s="41" t="s">
        <v>1787</v>
      </c>
    </row>
    <row r="309" spans="1:69" s="3" customFormat="1" ht="67.5" x14ac:dyDescent="0.25">
      <c r="A309" s="35" t="s">
        <v>569</v>
      </c>
      <c r="B309" s="36" t="s">
        <v>2286</v>
      </c>
      <c r="C309" s="432" t="s">
        <v>5347</v>
      </c>
      <c r="D309" s="432"/>
      <c r="E309" s="432"/>
      <c r="F309" s="3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BP309" s="33"/>
      <c r="BQ309" s="41" t="s">
        <v>5347</v>
      </c>
    </row>
    <row r="310" spans="1:69" s="3" customFormat="1" ht="15" x14ac:dyDescent="0.25">
      <c r="A310" s="42"/>
      <c r="B310" s="43"/>
      <c r="C310" s="44" t="s">
        <v>5370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67.5" x14ac:dyDescent="0.25">
      <c r="A311" s="35" t="s">
        <v>1808</v>
      </c>
      <c r="B311" s="36" t="s">
        <v>5371</v>
      </c>
      <c r="C311" s="432" t="s">
        <v>5372</v>
      </c>
      <c r="D311" s="432"/>
      <c r="E311" s="432"/>
      <c r="F311" s="3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BP311" s="33"/>
      <c r="BQ311" s="41" t="s">
        <v>5372</v>
      </c>
    </row>
    <row r="312" spans="1:69" s="3" customFormat="1" ht="67.5" x14ac:dyDescent="0.25">
      <c r="A312" s="35" t="s">
        <v>577</v>
      </c>
      <c r="B312" s="36" t="s">
        <v>1737</v>
      </c>
      <c r="C312" s="432" t="s">
        <v>5147</v>
      </c>
      <c r="D312" s="432"/>
      <c r="E312" s="432"/>
      <c r="F312" s="3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BP312" s="33"/>
      <c r="BQ312" s="41" t="s">
        <v>5147</v>
      </c>
    </row>
    <row r="313" spans="1:69" s="3" customFormat="1" ht="67.5" x14ac:dyDescent="0.25">
      <c r="A313" s="35" t="s">
        <v>1812</v>
      </c>
      <c r="B313" s="36" t="s">
        <v>2838</v>
      </c>
      <c r="C313" s="432" t="s">
        <v>5373</v>
      </c>
      <c r="D313" s="432"/>
      <c r="E313" s="432"/>
      <c r="F313" s="3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BP313" s="33"/>
      <c r="BQ313" s="41" t="s">
        <v>5373</v>
      </c>
    </row>
    <row r="314" spans="1:69" s="3" customFormat="1" ht="67.5" x14ac:dyDescent="0.25">
      <c r="A314" s="35" t="s">
        <v>588</v>
      </c>
      <c r="B314" s="36" t="s">
        <v>3475</v>
      </c>
      <c r="C314" s="432" t="s">
        <v>497</v>
      </c>
      <c r="D314" s="432"/>
      <c r="E314" s="432"/>
      <c r="F314" s="3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BP314" s="33"/>
      <c r="BQ314" s="41" t="s">
        <v>497</v>
      </c>
    </row>
    <row r="315" spans="1:69" s="3" customFormat="1" ht="15" x14ac:dyDescent="0.25">
      <c r="A315" s="434" t="s">
        <v>5374</v>
      </c>
      <c r="B315" s="435"/>
      <c r="C315" s="435"/>
      <c r="D315" s="435"/>
      <c r="E315" s="435"/>
      <c r="F315" s="435"/>
      <c r="G315" s="435"/>
      <c r="H315" s="435"/>
      <c r="I315" s="435"/>
      <c r="J315" s="435"/>
      <c r="K315" s="435"/>
      <c r="L315" s="435"/>
      <c r="M315" s="435"/>
      <c r="N315" s="435"/>
      <c r="O315" s="436"/>
      <c r="BP315" s="33" t="s">
        <v>5374</v>
      </c>
      <c r="BQ315" s="41"/>
    </row>
    <row r="316" spans="1:69" s="3" customFormat="1" ht="67.5" x14ac:dyDescent="0.25">
      <c r="A316" s="35" t="s">
        <v>1815</v>
      </c>
      <c r="B316" s="36" t="s">
        <v>1916</v>
      </c>
      <c r="C316" s="432" t="s">
        <v>1917</v>
      </c>
      <c r="D316" s="432"/>
      <c r="E316" s="432"/>
      <c r="F316" s="35" t="s">
        <v>1918</v>
      </c>
      <c r="G316" s="58">
        <v>1.0774999999999999</v>
      </c>
      <c r="H316" s="39" t="s">
        <v>1919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BP316" s="33"/>
      <c r="BQ316" s="41" t="s">
        <v>1917</v>
      </c>
    </row>
    <row r="317" spans="1:69" s="3" customFormat="1" ht="15" x14ac:dyDescent="0.25">
      <c r="A317" s="42"/>
      <c r="B317" s="43"/>
      <c r="C317" s="44" t="s">
        <v>5375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5376</v>
      </c>
      <c r="F318" s="49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5377</v>
      </c>
      <c r="F319" s="49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BP320" s="33"/>
      <c r="BQ320" s="41"/>
    </row>
    <row r="321" spans="1:69" s="3" customFormat="1" ht="67.5" x14ac:dyDescent="0.25">
      <c r="A321" s="35" t="s">
        <v>600</v>
      </c>
      <c r="B321" s="36" t="s">
        <v>1923</v>
      </c>
      <c r="C321" s="432" t="s">
        <v>1924</v>
      </c>
      <c r="D321" s="432"/>
      <c r="E321" s="432"/>
      <c r="F321" s="35" t="s">
        <v>1918</v>
      </c>
      <c r="G321" s="58">
        <v>1.0774999999999999</v>
      </c>
      <c r="H321" s="39" t="s">
        <v>1925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BP321" s="33"/>
      <c r="BQ321" s="41" t="s">
        <v>1924</v>
      </c>
    </row>
    <row r="322" spans="1:69" s="3" customFormat="1" ht="15" x14ac:dyDescent="0.25">
      <c r="A322" s="47"/>
      <c r="B322" s="48"/>
      <c r="C322" s="48"/>
      <c r="D322" s="48"/>
      <c r="E322" s="49" t="s">
        <v>5378</v>
      </c>
      <c r="F322" s="49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BP322" s="33"/>
      <c r="BQ322" s="41"/>
    </row>
    <row r="323" spans="1:69" s="3" customFormat="1" ht="15" x14ac:dyDescent="0.25">
      <c r="A323" s="47"/>
      <c r="B323" s="48"/>
      <c r="C323" s="48"/>
      <c r="D323" s="48"/>
      <c r="E323" s="49" t="s">
        <v>5379</v>
      </c>
      <c r="F323" s="49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BP323" s="33"/>
      <c r="BQ323" s="41"/>
    </row>
    <row r="324" spans="1:69" s="3" customFormat="1" ht="15" x14ac:dyDescent="0.25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BP324" s="33"/>
      <c r="BQ324" s="41"/>
    </row>
    <row r="325" spans="1:69" s="3" customFormat="1" ht="67.5" x14ac:dyDescent="0.25">
      <c r="A325" s="35" t="s">
        <v>1820</v>
      </c>
      <c r="B325" s="36" t="s">
        <v>1064</v>
      </c>
      <c r="C325" s="432" t="s">
        <v>1929</v>
      </c>
      <c r="D325" s="432"/>
      <c r="E325" s="432"/>
      <c r="F325" s="35" t="s">
        <v>238</v>
      </c>
      <c r="G325" s="56">
        <v>4.3099999999999996</v>
      </c>
      <c r="H325" s="39" t="s">
        <v>1066</v>
      </c>
      <c r="I325" s="39" t="s">
        <v>1067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5380</v>
      </c>
      <c r="O325" s="39">
        <v>4581</v>
      </c>
      <c r="BP325" s="33"/>
      <c r="BQ325" s="41" t="s">
        <v>1929</v>
      </c>
    </row>
    <row r="326" spans="1:69" s="3" customFormat="1" ht="15" x14ac:dyDescent="0.25">
      <c r="A326" s="42"/>
      <c r="B326" s="43"/>
      <c r="C326" s="44" t="s">
        <v>5381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5382</v>
      </c>
      <c r="F327" s="49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5383</v>
      </c>
      <c r="F328" s="49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BP329" s="33"/>
      <c r="BQ329" s="41"/>
    </row>
    <row r="330" spans="1:69" s="3" customFormat="1" ht="67.5" x14ac:dyDescent="0.25">
      <c r="A330" s="35" t="s">
        <v>611</v>
      </c>
      <c r="B330" s="36" t="s">
        <v>812</v>
      </c>
      <c r="C330" s="432" t="s">
        <v>813</v>
      </c>
      <c r="D330" s="432"/>
      <c r="E330" s="432"/>
      <c r="F330" s="35" t="s">
        <v>238</v>
      </c>
      <c r="G330" s="56">
        <v>27.99</v>
      </c>
      <c r="H330" s="39" t="s">
        <v>1934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5384</v>
      </c>
      <c r="O330" s="39">
        <v>5348</v>
      </c>
      <c r="BP330" s="33"/>
      <c r="BQ330" s="41" t="s">
        <v>813</v>
      </c>
    </row>
    <row r="331" spans="1:69" s="3" customFormat="1" ht="15" x14ac:dyDescent="0.25">
      <c r="A331" s="42"/>
      <c r="B331" s="43"/>
      <c r="C331" s="44" t="s">
        <v>5385</v>
      </c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6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5386</v>
      </c>
      <c r="F332" s="49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BP332" s="33"/>
      <c r="BQ332" s="41"/>
    </row>
    <row r="333" spans="1:69" s="3" customFormat="1" ht="15" x14ac:dyDescent="0.25">
      <c r="A333" s="47"/>
      <c r="B333" s="48"/>
      <c r="C333" s="48"/>
      <c r="D333" s="48"/>
      <c r="E333" s="49" t="s">
        <v>5387</v>
      </c>
      <c r="F333" s="49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BP333" s="33"/>
      <c r="BQ333" s="41"/>
    </row>
    <row r="334" spans="1:69" s="3" customFormat="1" ht="15" x14ac:dyDescent="0.25">
      <c r="A334" s="47"/>
      <c r="B334" s="48"/>
      <c r="C334" s="48"/>
      <c r="D334" s="48"/>
      <c r="E334" s="49" t="s">
        <v>47</v>
      </c>
      <c r="F334" s="49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BP334" s="33"/>
      <c r="BQ334" s="41"/>
    </row>
    <row r="335" spans="1:69" s="3" customFormat="1" ht="67.5" x14ac:dyDescent="0.25">
      <c r="A335" s="35" t="s">
        <v>619</v>
      </c>
      <c r="B335" s="36" t="s">
        <v>1939</v>
      </c>
      <c r="C335" s="432" t="s">
        <v>822</v>
      </c>
      <c r="D335" s="432"/>
      <c r="E335" s="432"/>
      <c r="F335" s="3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BP335" s="33"/>
      <c r="BQ335" s="41" t="s">
        <v>822</v>
      </c>
    </row>
    <row r="336" spans="1:69" s="3" customFormat="1" ht="67.5" x14ac:dyDescent="0.25">
      <c r="A336" s="35" t="s">
        <v>623</v>
      </c>
      <c r="B336" s="36" t="s">
        <v>1971</v>
      </c>
      <c r="C336" s="432" t="s">
        <v>1972</v>
      </c>
      <c r="D336" s="432"/>
      <c r="E336" s="432"/>
      <c r="F336" s="35" t="s">
        <v>1973</v>
      </c>
      <c r="G336" s="55">
        <v>70</v>
      </c>
      <c r="H336" s="39" t="s">
        <v>1974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BP336" s="33"/>
      <c r="BQ336" s="41" t="s">
        <v>1972</v>
      </c>
    </row>
    <row r="337" spans="1:69" s="3" customFormat="1" ht="15" x14ac:dyDescent="0.25">
      <c r="A337" s="47"/>
      <c r="B337" s="48"/>
      <c r="C337" s="48"/>
      <c r="D337" s="48"/>
      <c r="E337" s="49" t="s">
        <v>5388</v>
      </c>
      <c r="F337" s="49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5389</v>
      </c>
      <c r="F338" s="49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BP338" s="33"/>
      <c r="BQ338" s="41"/>
    </row>
    <row r="339" spans="1:69" s="3" customFormat="1" ht="15" x14ac:dyDescent="0.25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BP339" s="33"/>
      <c r="BQ339" s="41"/>
    </row>
    <row r="340" spans="1:69" s="3" customFormat="1" ht="67.5" x14ac:dyDescent="0.25">
      <c r="A340" s="35" t="s">
        <v>627</v>
      </c>
      <c r="B340" s="36" t="s">
        <v>849</v>
      </c>
      <c r="C340" s="432" t="s">
        <v>850</v>
      </c>
      <c r="D340" s="432"/>
      <c r="E340" s="432"/>
      <c r="F340" s="3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5390</v>
      </c>
      <c r="O340" s="39">
        <v>4170</v>
      </c>
      <c r="BP340" s="33"/>
      <c r="BQ340" s="41" t="s">
        <v>850</v>
      </c>
    </row>
    <row r="341" spans="1:69" s="3" customFormat="1" ht="15" x14ac:dyDescent="0.25">
      <c r="A341" s="42"/>
      <c r="B341" s="43"/>
      <c r="C341" s="44" t="s">
        <v>5391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</row>
    <row r="342" spans="1:69" s="3" customFormat="1" ht="15" x14ac:dyDescent="0.25">
      <c r="A342" s="47"/>
      <c r="B342" s="48"/>
      <c r="C342" s="48"/>
      <c r="D342" s="48"/>
      <c r="E342" s="49" t="s">
        <v>5392</v>
      </c>
      <c r="F342" s="49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BP342" s="33"/>
      <c r="BQ342" s="41"/>
    </row>
    <row r="343" spans="1:69" s="3" customFormat="1" ht="15" x14ac:dyDescent="0.25">
      <c r="A343" s="47"/>
      <c r="B343" s="48"/>
      <c r="C343" s="48"/>
      <c r="D343" s="48"/>
      <c r="E343" s="49" t="s">
        <v>5393</v>
      </c>
      <c r="F343" s="49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BP343" s="33"/>
      <c r="BQ343" s="41"/>
    </row>
    <row r="344" spans="1:69" s="3" customFormat="1" ht="15" x14ac:dyDescent="0.25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BP344" s="33"/>
      <c r="BQ344" s="41"/>
    </row>
    <row r="345" spans="1:69" s="3" customFormat="1" ht="67.5" x14ac:dyDescent="0.25">
      <c r="A345" s="35" t="s">
        <v>629</v>
      </c>
      <c r="B345" s="36" t="s">
        <v>1985</v>
      </c>
      <c r="C345" s="432" t="s">
        <v>1986</v>
      </c>
      <c r="D345" s="432"/>
      <c r="E345" s="432"/>
      <c r="F345" s="3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BP345" s="33"/>
      <c r="BQ345" s="41" t="s">
        <v>1986</v>
      </c>
    </row>
    <row r="346" spans="1:69" s="3" customFormat="1" ht="67.5" x14ac:dyDescent="0.25">
      <c r="A346" s="35" t="s">
        <v>633</v>
      </c>
      <c r="B346" s="36" t="s">
        <v>1940</v>
      </c>
      <c r="C346" s="432" t="s">
        <v>824</v>
      </c>
      <c r="D346" s="432"/>
      <c r="E346" s="432"/>
      <c r="F346" s="3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BP346" s="33"/>
      <c r="BQ346" s="41" t="s">
        <v>824</v>
      </c>
    </row>
    <row r="347" spans="1:69" s="3" customFormat="1" ht="67.5" x14ac:dyDescent="0.25">
      <c r="A347" s="35" t="s">
        <v>636</v>
      </c>
      <c r="B347" s="36" t="s">
        <v>1960</v>
      </c>
      <c r="C347" s="432" t="s">
        <v>1961</v>
      </c>
      <c r="D347" s="432"/>
      <c r="E347" s="432"/>
      <c r="F347" s="3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BP347" s="33"/>
      <c r="BQ347" s="41" t="s">
        <v>1961</v>
      </c>
    </row>
    <row r="348" spans="1:69" s="3" customFormat="1" ht="67.5" x14ac:dyDescent="0.25">
      <c r="A348" s="35" t="s">
        <v>641</v>
      </c>
      <c r="B348" s="36" t="s">
        <v>1988</v>
      </c>
      <c r="C348" s="432" t="s">
        <v>5394</v>
      </c>
      <c r="D348" s="432"/>
      <c r="E348" s="432"/>
      <c r="F348" s="35" t="s">
        <v>238</v>
      </c>
      <c r="G348" s="60">
        <v>7.0000000000000001E-3</v>
      </c>
      <c r="H348" s="39" t="s">
        <v>1990</v>
      </c>
      <c r="I348" s="39" t="s">
        <v>1991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5395</v>
      </c>
      <c r="O348" s="39">
        <v>14</v>
      </c>
      <c r="BP348" s="33"/>
      <c r="BQ348" s="41" t="s">
        <v>5394</v>
      </c>
    </row>
    <row r="349" spans="1:69" s="3" customFormat="1" ht="15" x14ac:dyDescent="0.25">
      <c r="A349" s="42"/>
      <c r="B349" s="43"/>
      <c r="C349" s="44" t="s">
        <v>5396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5" x14ac:dyDescent="0.25">
      <c r="A350" s="47"/>
      <c r="B350" s="48"/>
      <c r="C350" s="48"/>
      <c r="D350" s="48"/>
      <c r="E350" s="49" t="s">
        <v>5397</v>
      </c>
      <c r="F350" s="49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BP350" s="33"/>
      <c r="BQ350" s="41"/>
    </row>
    <row r="351" spans="1:69" s="3" customFormat="1" ht="15" x14ac:dyDescent="0.25">
      <c r="A351" s="47"/>
      <c r="B351" s="48"/>
      <c r="C351" s="48"/>
      <c r="D351" s="48"/>
      <c r="E351" s="49" t="s">
        <v>5398</v>
      </c>
      <c r="F351" s="49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BP351" s="33"/>
      <c r="BQ351" s="41"/>
    </row>
    <row r="352" spans="1:69" s="3" customFormat="1" ht="15" x14ac:dyDescent="0.25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BP352" s="33"/>
      <c r="BQ352" s="41"/>
    </row>
    <row r="353" spans="1:69" s="3" customFormat="1" ht="67.5" x14ac:dyDescent="0.25">
      <c r="A353" s="35" t="s">
        <v>644</v>
      </c>
      <c r="B353" s="36" t="s">
        <v>5399</v>
      </c>
      <c r="C353" s="432" t="s">
        <v>5400</v>
      </c>
      <c r="D353" s="432"/>
      <c r="E353" s="432"/>
      <c r="F353" s="3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BP353" s="33"/>
      <c r="BQ353" s="41" t="s">
        <v>5400</v>
      </c>
    </row>
    <row r="354" spans="1:69" s="3" customFormat="1" ht="67.5" x14ac:dyDescent="0.25">
      <c r="A354" s="35" t="s">
        <v>647</v>
      </c>
      <c r="B354" s="36" t="s">
        <v>2972</v>
      </c>
      <c r="C354" s="432" t="s">
        <v>2973</v>
      </c>
      <c r="D354" s="432"/>
      <c r="E354" s="432"/>
      <c r="F354" s="3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BP354" s="33"/>
      <c r="BQ354" s="41" t="s">
        <v>2973</v>
      </c>
    </row>
    <row r="355" spans="1:69" s="3" customFormat="1" ht="15" x14ac:dyDescent="0.25">
      <c r="A355" s="434" t="s">
        <v>5401</v>
      </c>
      <c r="B355" s="435"/>
      <c r="C355" s="435"/>
      <c r="D355" s="435"/>
      <c r="E355" s="435"/>
      <c r="F355" s="435"/>
      <c r="G355" s="435"/>
      <c r="H355" s="435"/>
      <c r="I355" s="435"/>
      <c r="J355" s="435"/>
      <c r="K355" s="435"/>
      <c r="L355" s="435"/>
      <c r="M355" s="435"/>
      <c r="N355" s="435"/>
      <c r="O355" s="436"/>
      <c r="BP355" s="33" t="s">
        <v>5401</v>
      </c>
      <c r="BQ355" s="41"/>
    </row>
    <row r="356" spans="1:69" s="3" customFormat="1" ht="67.5" x14ac:dyDescent="0.25">
      <c r="A356" s="35" t="s">
        <v>652</v>
      </c>
      <c r="B356" s="36" t="s">
        <v>5402</v>
      </c>
      <c r="C356" s="432" t="s">
        <v>5403</v>
      </c>
      <c r="D356" s="432"/>
      <c r="E356" s="432"/>
      <c r="F356" s="35" t="s">
        <v>174</v>
      </c>
      <c r="G356" s="55">
        <v>3</v>
      </c>
      <c r="H356" s="39" t="s">
        <v>5404</v>
      </c>
      <c r="I356" s="39" t="s">
        <v>5405</v>
      </c>
      <c r="J356" s="39"/>
      <c r="K356" s="37" t="s">
        <v>42</v>
      </c>
      <c r="L356" s="39">
        <v>128363</v>
      </c>
      <c r="M356" s="39">
        <v>68786</v>
      </c>
      <c r="N356" s="40" t="s">
        <v>5406</v>
      </c>
      <c r="O356" s="39"/>
      <c r="BP356" s="33"/>
      <c r="BQ356" s="41" t="s">
        <v>5403</v>
      </c>
    </row>
    <row r="357" spans="1:69" s="3" customFormat="1" ht="15" x14ac:dyDescent="0.25">
      <c r="A357" s="42"/>
      <c r="B357" s="43"/>
      <c r="C357" s="44" t="s">
        <v>454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5407</v>
      </c>
      <c r="F358" s="49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BP358" s="33"/>
      <c r="BQ358" s="41"/>
    </row>
    <row r="359" spans="1:69" s="3" customFormat="1" ht="15" x14ac:dyDescent="0.25">
      <c r="A359" s="47"/>
      <c r="B359" s="48"/>
      <c r="C359" s="48"/>
      <c r="D359" s="48"/>
      <c r="E359" s="49" t="s">
        <v>5408</v>
      </c>
      <c r="F359" s="49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BP359" s="33"/>
      <c r="BQ359" s="41"/>
    </row>
    <row r="360" spans="1:69" s="3" customFormat="1" ht="15" x14ac:dyDescent="0.25">
      <c r="A360" s="47"/>
      <c r="B360" s="48"/>
      <c r="C360" s="48"/>
      <c r="D360" s="48"/>
      <c r="E360" s="49" t="s">
        <v>47</v>
      </c>
      <c r="F360" s="49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BP360" s="33"/>
      <c r="BQ360" s="41"/>
    </row>
    <row r="361" spans="1:69" s="3" customFormat="1" ht="67.5" x14ac:dyDescent="0.25">
      <c r="A361" s="35" t="s">
        <v>662</v>
      </c>
      <c r="B361" s="36" t="s">
        <v>324</v>
      </c>
      <c r="C361" s="432" t="s">
        <v>325</v>
      </c>
      <c r="D361" s="432"/>
      <c r="E361" s="432"/>
      <c r="F361" s="35" t="s">
        <v>326</v>
      </c>
      <c r="G361" s="55">
        <v>300</v>
      </c>
      <c r="H361" s="39" t="s">
        <v>1438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BP361" s="33"/>
      <c r="BQ361" s="41" t="s">
        <v>325</v>
      </c>
    </row>
    <row r="362" spans="1:69" s="3" customFormat="1" ht="15" x14ac:dyDescent="0.25">
      <c r="A362" s="47"/>
      <c r="B362" s="48"/>
      <c r="C362" s="48"/>
      <c r="D362" s="48"/>
      <c r="E362" s="49" t="s">
        <v>5409</v>
      </c>
      <c r="F362" s="49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BP362" s="33"/>
      <c r="BQ362" s="41"/>
    </row>
    <row r="363" spans="1:69" s="3" customFormat="1" ht="15" x14ac:dyDescent="0.25">
      <c r="A363" s="47"/>
      <c r="B363" s="48"/>
      <c r="C363" s="48"/>
      <c r="D363" s="48"/>
      <c r="E363" s="49" t="s">
        <v>5410</v>
      </c>
      <c r="F363" s="49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BP363" s="33"/>
      <c r="BQ363" s="41"/>
    </row>
    <row r="364" spans="1:69" s="3" customFormat="1" ht="15" x14ac:dyDescent="0.25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BP364" s="33"/>
      <c r="BQ364" s="41"/>
    </row>
    <row r="365" spans="1:69" s="3" customFormat="1" ht="67.5" x14ac:dyDescent="0.25">
      <c r="A365" s="35" t="s">
        <v>669</v>
      </c>
      <c r="B365" s="36" t="s">
        <v>5411</v>
      </c>
      <c r="C365" s="432" t="s">
        <v>2165</v>
      </c>
      <c r="D365" s="432"/>
      <c r="E365" s="432"/>
      <c r="F365" s="3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BP365" s="33"/>
      <c r="BQ365" s="41" t="s">
        <v>2165</v>
      </c>
    </row>
    <row r="366" spans="1:69" s="3" customFormat="1" ht="67.5" x14ac:dyDescent="0.25">
      <c r="A366" s="35" t="s">
        <v>671</v>
      </c>
      <c r="B366" s="36" t="s">
        <v>5412</v>
      </c>
      <c r="C366" s="432" t="s">
        <v>2166</v>
      </c>
      <c r="D366" s="432"/>
      <c r="E366" s="432"/>
      <c r="F366" s="3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BP366" s="33"/>
      <c r="BQ366" s="41" t="s">
        <v>2166</v>
      </c>
    </row>
    <row r="367" spans="1:69" s="3" customFormat="1" ht="67.5" x14ac:dyDescent="0.25">
      <c r="A367" s="35" t="s">
        <v>674</v>
      </c>
      <c r="B367" s="36" t="s">
        <v>5413</v>
      </c>
      <c r="C367" s="432" t="s">
        <v>2167</v>
      </c>
      <c r="D367" s="432"/>
      <c r="E367" s="432"/>
      <c r="F367" s="3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BP367" s="33"/>
      <c r="BQ367" s="41" t="s">
        <v>2167</v>
      </c>
    </row>
    <row r="368" spans="1:69" s="3" customFormat="1" ht="15" x14ac:dyDescent="0.25">
      <c r="A368" s="434" t="s">
        <v>5414</v>
      </c>
      <c r="B368" s="435"/>
      <c r="C368" s="435"/>
      <c r="D368" s="435"/>
      <c r="E368" s="435"/>
      <c r="F368" s="435"/>
      <c r="G368" s="435"/>
      <c r="H368" s="435"/>
      <c r="I368" s="435"/>
      <c r="J368" s="435"/>
      <c r="K368" s="435"/>
      <c r="L368" s="435"/>
      <c r="M368" s="435"/>
      <c r="N368" s="435"/>
      <c r="O368" s="436"/>
      <c r="BP368" s="33" t="s">
        <v>5414</v>
      </c>
      <c r="BQ368" s="41"/>
    </row>
    <row r="369" spans="1:69" s="3" customFormat="1" ht="67.5" x14ac:dyDescent="0.25">
      <c r="A369" s="35" t="s">
        <v>683</v>
      </c>
      <c r="B369" s="36" t="s">
        <v>737</v>
      </c>
      <c r="C369" s="432" t="s">
        <v>738</v>
      </c>
      <c r="D369" s="432"/>
      <c r="E369" s="432"/>
      <c r="F369" s="35" t="s">
        <v>739</v>
      </c>
      <c r="G369" s="38">
        <v>22.7</v>
      </c>
      <c r="H369" s="39" t="s">
        <v>2322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5415</v>
      </c>
      <c r="O369" s="39">
        <v>8371</v>
      </c>
      <c r="BP369" s="33"/>
      <c r="BQ369" s="41" t="s">
        <v>738</v>
      </c>
    </row>
    <row r="370" spans="1:69" s="3" customFormat="1" ht="15" x14ac:dyDescent="0.25">
      <c r="A370" s="42"/>
      <c r="B370" s="43"/>
      <c r="C370" s="44" t="s">
        <v>5416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69" s="3" customFormat="1" ht="15" x14ac:dyDescent="0.25">
      <c r="A371" s="47"/>
      <c r="B371" s="48"/>
      <c r="C371" s="48"/>
      <c r="D371" s="48"/>
      <c r="E371" s="49" t="s">
        <v>5417</v>
      </c>
      <c r="F371" s="49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BP371" s="33"/>
      <c r="BQ371" s="41"/>
    </row>
    <row r="372" spans="1:69" s="3" customFormat="1" ht="15" x14ac:dyDescent="0.25">
      <c r="A372" s="47"/>
      <c r="B372" s="48"/>
      <c r="C372" s="48"/>
      <c r="D372" s="48"/>
      <c r="E372" s="49" t="s">
        <v>5418</v>
      </c>
      <c r="F372" s="49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BP372" s="33"/>
      <c r="BQ372" s="41"/>
    </row>
    <row r="373" spans="1:69" s="3" customFormat="1" ht="15" x14ac:dyDescent="0.25">
      <c r="A373" s="47"/>
      <c r="B373" s="48"/>
      <c r="C373" s="48"/>
      <c r="D373" s="48"/>
      <c r="E373" s="49" t="s">
        <v>47</v>
      </c>
      <c r="F373" s="49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BP373" s="33"/>
      <c r="BQ373" s="41"/>
    </row>
    <row r="374" spans="1:69" s="3" customFormat="1" ht="67.5" x14ac:dyDescent="0.25">
      <c r="A374" s="35" t="s">
        <v>685</v>
      </c>
      <c r="B374" s="36" t="s">
        <v>2979</v>
      </c>
      <c r="C374" s="432" t="s">
        <v>2329</v>
      </c>
      <c r="D374" s="432"/>
      <c r="E374" s="432"/>
      <c r="F374" s="3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BP374" s="33"/>
      <c r="BQ374" s="41" t="s">
        <v>2329</v>
      </c>
    </row>
    <row r="375" spans="1:69" s="3" customFormat="1" ht="15" x14ac:dyDescent="0.25">
      <c r="A375" s="42"/>
      <c r="B375" s="43"/>
      <c r="C375" s="44" t="s">
        <v>5269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69" s="3" customFormat="1" ht="67.5" x14ac:dyDescent="0.25">
      <c r="A376" s="35" t="s">
        <v>688</v>
      </c>
      <c r="B376" s="36" t="s">
        <v>2328</v>
      </c>
      <c r="C376" s="432" t="s">
        <v>5419</v>
      </c>
      <c r="D376" s="432"/>
      <c r="E376" s="432"/>
      <c r="F376" s="3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BP376" s="33"/>
      <c r="BQ376" s="41" t="s">
        <v>5419</v>
      </c>
    </row>
    <row r="377" spans="1:69" s="3" customFormat="1" ht="15" x14ac:dyDescent="0.25">
      <c r="A377" s="42"/>
      <c r="B377" s="43"/>
      <c r="C377" s="44" t="s">
        <v>2909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</row>
    <row r="378" spans="1:69" s="3" customFormat="1" ht="67.5" x14ac:dyDescent="0.25">
      <c r="A378" s="35" t="s">
        <v>690</v>
      </c>
      <c r="B378" s="36" t="s">
        <v>5420</v>
      </c>
      <c r="C378" s="432" t="s">
        <v>5421</v>
      </c>
      <c r="D378" s="432"/>
      <c r="E378" s="432"/>
      <c r="F378" s="3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BP378" s="33"/>
      <c r="BQ378" s="41" t="s">
        <v>5421</v>
      </c>
    </row>
    <row r="379" spans="1:69" s="3" customFormat="1" ht="67.5" x14ac:dyDescent="0.25">
      <c r="A379" s="35" t="s">
        <v>695</v>
      </c>
      <c r="B379" s="36" t="s">
        <v>3249</v>
      </c>
      <c r="C379" s="432" t="s">
        <v>2383</v>
      </c>
      <c r="D379" s="432"/>
      <c r="E379" s="432"/>
      <c r="F379" s="3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BP379" s="33"/>
      <c r="BQ379" s="41" t="s">
        <v>2383</v>
      </c>
    </row>
    <row r="380" spans="1:69" s="3" customFormat="1" ht="67.5" x14ac:dyDescent="0.25">
      <c r="A380" s="35" t="s">
        <v>698</v>
      </c>
      <c r="B380" s="36" t="s">
        <v>2388</v>
      </c>
      <c r="C380" s="432" t="s">
        <v>2389</v>
      </c>
      <c r="D380" s="432"/>
      <c r="E380" s="432"/>
      <c r="F380" s="3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BP380" s="33"/>
      <c r="BQ380" s="41" t="s">
        <v>2389</v>
      </c>
    </row>
    <row r="381" spans="1:69" s="3" customFormat="1" ht="67.5" x14ac:dyDescent="0.25">
      <c r="A381" s="35" t="s">
        <v>700</v>
      </c>
      <c r="B381" s="36" t="s">
        <v>2388</v>
      </c>
      <c r="C381" s="432" t="s">
        <v>2391</v>
      </c>
      <c r="D381" s="432"/>
      <c r="E381" s="432"/>
      <c r="F381" s="3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BP381" s="33"/>
      <c r="BQ381" s="41" t="s">
        <v>2391</v>
      </c>
    </row>
    <row r="382" spans="1:69" s="3" customFormat="1" ht="67.5" x14ac:dyDescent="0.25">
      <c r="A382" s="35" t="s">
        <v>702</v>
      </c>
      <c r="B382" s="36" t="s">
        <v>2450</v>
      </c>
      <c r="C382" s="432" t="s">
        <v>2451</v>
      </c>
      <c r="D382" s="432"/>
      <c r="E382" s="432"/>
      <c r="F382" s="35" t="s">
        <v>739</v>
      </c>
      <c r="G382" s="38">
        <v>3.3</v>
      </c>
      <c r="H382" s="39" t="s">
        <v>2452</v>
      </c>
      <c r="I382" s="39" t="s">
        <v>2453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5422</v>
      </c>
      <c r="O382" s="39">
        <v>11935</v>
      </c>
      <c r="BP382" s="33"/>
      <c r="BQ382" s="41" t="s">
        <v>2451</v>
      </c>
    </row>
    <row r="383" spans="1:69" s="3" customFormat="1" ht="15" x14ac:dyDescent="0.25">
      <c r="A383" s="42"/>
      <c r="B383" s="43"/>
      <c r="C383" s="44" t="s">
        <v>5423</v>
      </c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6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5424</v>
      </c>
      <c r="F384" s="49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BP384" s="33"/>
      <c r="BQ384" s="41"/>
    </row>
    <row r="385" spans="1:71" s="3" customFormat="1" ht="15" x14ac:dyDescent="0.25">
      <c r="A385" s="47"/>
      <c r="B385" s="48"/>
      <c r="C385" s="48"/>
      <c r="D385" s="48"/>
      <c r="E385" s="49" t="s">
        <v>5425</v>
      </c>
      <c r="F385" s="49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BP385" s="33"/>
      <c r="BQ385" s="41"/>
    </row>
    <row r="386" spans="1:71" s="3" customFormat="1" ht="15" x14ac:dyDescent="0.25">
      <c r="A386" s="47"/>
      <c r="B386" s="48"/>
      <c r="C386" s="48"/>
      <c r="D386" s="48"/>
      <c r="E386" s="49" t="s">
        <v>47</v>
      </c>
      <c r="F386" s="49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BP386" s="33"/>
      <c r="BQ386" s="41"/>
    </row>
    <row r="387" spans="1:71" s="3" customFormat="1" ht="67.5" x14ac:dyDescent="0.25">
      <c r="A387" s="35" t="s">
        <v>705</v>
      </c>
      <c r="B387" s="36" t="s">
        <v>2459</v>
      </c>
      <c r="C387" s="432" t="s">
        <v>2985</v>
      </c>
      <c r="D387" s="432"/>
      <c r="E387" s="432"/>
      <c r="F387" s="3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BP387" s="33"/>
      <c r="BQ387" s="41" t="s">
        <v>2985</v>
      </c>
    </row>
    <row r="388" spans="1:71" s="3" customFormat="1" ht="15" x14ac:dyDescent="0.25">
      <c r="A388" s="42"/>
      <c r="B388" s="43"/>
      <c r="C388" s="44" t="s">
        <v>4234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</row>
    <row r="389" spans="1:71" s="3" customFormat="1" ht="67.5" x14ac:dyDescent="0.25">
      <c r="A389" s="35" t="s">
        <v>707</v>
      </c>
      <c r="B389" s="36" t="s">
        <v>2463</v>
      </c>
      <c r="C389" s="432" t="s">
        <v>2464</v>
      </c>
      <c r="D389" s="432"/>
      <c r="E389" s="432"/>
      <c r="F389" s="3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BP389" s="33"/>
      <c r="BQ389" s="41" t="s">
        <v>2464</v>
      </c>
    </row>
    <row r="390" spans="1:71" s="3" customFormat="1" ht="67.5" x14ac:dyDescent="0.25">
      <c r="A390" s="35" t="s">
        <v>710</v>
      </c>
      <c r="B390" s="36" t="s">
        <v>2463</v>
      </c>
      <c r="C390" s="432" t="s">
        <v>2466</v>
      </c>
      <c r="D390" s="432"/>
      <c r="E390" s="432"/>
      <c r="F390" s="3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BP390" s="33"/>
      <c r="BQ390" s="41" t="s">
        <v>2466</v>
      </c>
    </row>
    <row r="391" spans="1:71" s="3" customFormat="1" ht="67.5" x14ac:dyDescent="0.25">
      <c r="A391" s="35" t="s">
        <v>713</v>
      </c>
      <c r="B391" s="36" t="s">
        <v>5426</v>
      </c>
      <c r="C391" s="432" t="s">
        <v>2431</v>
      </c>
      <c r="D391" s="432"/>
      <c r="E391" s="432"/>
      <c r="F391" s="3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BP391" s="33"/>
      <c r="BQ391" s="41" t="s">
        <v>2431</v>
      </c>
    </row>
    <row r="392" spans="1:71" s="3" customFormat="1" ht="67.5" x14ac:dyDescent="0.25">
      <c r="A392" s="35" t="s">
        <v>1872</v>
      </c>
      <c r="B392" s="36" t="s">
        <v>5426</v>
      </c>
      <c r="C392" s="432" t="s">
        <v>2433</v>
      </c>
      <c r="D392" s="432"/>
      <c r="E392" s="432"/>
      <c r="F392" s="3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BP392" s="33"/>
      <c r="BQ392" s="41" t="s">
        <v>2433</v>
      </c>
    </row>
    <row r="393" spans="1:71" s="3" customFormat="1" ht="67.5" x14ac:dyDescent="0.25">
      <c r="A393" s="35" t="s">
        <v>724</v>
      </c>
      <c r="B393" s="36" t="s">
        <v>2443</v>
      </c>
      <c r="C393" s="432" t="s">
        <v>2444</v>
      </c>
      <c r="D393" s="432"/>
      <c r="E393" s="432"/>
      <c r="F393" s="3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BP393" s="33"/>
      <c r="BQ393" s="41" t="s">
        <v>2444</v>
      </c>
    </row>
    <row r="394" spans="1:71" s="3" customFormat="1" ht="67.5" x14ac:dyDescent="0.25">
      <c r="A394" s="35" t="s">
        <v>1874</v>
      </c>
      <c r="B394" s="36" t="s">
        <v>2440</v>
      </c>
      <c r="C394" s="432" t="s">
        <v>5427</v>
      </c>
      <c r="D394" s="432"/>
      <c r="E394" s="432"/>
      <c r="F394" s="3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BP394" s="33"/>
      <c r="BQ394" s="41" t="s">
        <v>5427</v>
      </c>
    </row>
    <row r="395" spans="1:71" s="3" customFormat="1" ht="67.5" x14ac:dyDescent="0.25">
      <c r="A395" s="35" t="s">
        <v>1875</v>
      </c>
      <c r="B395" s="36" t="s">
        <v>5428</v>
      </c>
      <c r="C395" s="432" t="s">
        <v>5429</v>
      </c>
      <c r="D395" s="432"/>
      <c r="E395" s="432"/>
      <c r="F395" s="3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BP395" s="33"/>
      <c r="BQ395" s="41" t="s">
        <v>5429</v>
      </c>
    </row>
    <row r="396" spans="1:71" s="3" customFormat="1" ht="67.5" x14ac:dyDescent="0.25">
      <c r="A396" s="35" t="s">
        <v>736</v>
      </c>
      <c r="B396" s="36" t="s">
        <v>5430</v>
      </c>
      <c r="C396" s="432" t="s">
        <v>5431</v>
      </c>
      <c r="D396" s="432"/>
      <c r="E396" s="432"/>
      <c r="F396" s="3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BP396" s="33"/>
      <c r="BQ396" s="41" t="s">
        <v>5431</v>
      </c>
    </row>
    <row r="397" spans="1:71" s="3" customFormat="1" ht="22.5" x14ac:dyDescent="0.25">
      <c r="A397" s="440" t="s">
        <v>938</v>
      </c>
      <c r="B397" s="441"/>
      <c r="C397" s="441"/>
      <c r="D397" s="441"/>
      <c r="E397" s="441"/>
      <c r="F397" s="441"/>
      <c r="G397" s="441"/>
      <c r="H397" s="441"/>
      <c r="I397" s="441"/>
      <c r="J397" s="441"/>
      <c r="K397" s="442"/>
      <c r="L397" s="39">
        <v>107507153</v>
      </c>
      <c r="M397" s="39">
        <v>3652277</v>
      </c>
      <c r="N397" s="39" t="s">
        <v>5432</v>
      </c>
      <c r="O397" s="39">
        <v>92563802</v>
      </c>
      <c r="BR397" s="41" t="s">
        <v>938</v>
      </c>
    </row>
    <row r="398" spans="1:71" s="3" customFormat="1" ht="15" x14ac:dyDescent="0.25">
      <c r="A398" s="440" t="s">
        <v>940</v>
      </c>
      <c r="B398" s="441"/>
      <c r="C398" s="441"/>
      <c r="D398" s="441"/>
      <c r="E398" s="441"/>
      <c r="F398" s="441"/>
      <c r="G398" s="441"/>
      <c r="H398" s="441"/>
      <c r="I398" s="441"/>
      <c r="J398" s="441"/>
      <c r="K398" s="442"/>
      <c r="L398" s="39">
        <v>3629688</v>
      </c>
      <c r="M398" s="39"/>
      <c r="N398" s="39"/>
      <c r="O398" s="39"/>
      <c r="BR398" s="41" t="s">
        <v>940</v>
      </c>
    </row>
    <row r="399" spans="1:71" s="3" customFormat="1" ht="15" x14ac:dyDescent="0.25">
      <c r="A399" s="437" t="s">
        <v>941</v>
      </c>
      <c r="B399" s="438"/>
      <c r="C399" s="438"/>
      <c r="D399" s="438"/>
      <c r="E399" s="438"/>
      <c r="F399" s="438"/>
      <c r="G399" s="438"/>
      <c r="H399" s="438"/>
      <c r="I399" s="438"/>
      <c r="J399" s="438"/>
      <c r="K399" s="439"/>
      <c r="L399" s="61"/>
      <c r="M399" s="61"/>
      <c r="N399" s="61"/>
      <c r="O399" s="61"/>
      <c r="BR399" s="41"/>
      <c r="BS399" s="2" t="s">
        <v>941</v>
      </c>
    </row>
    <row r="400" spans="1:71" s="3" customFormat="1" ht="15" x14ac:dyDescent="0.25">
      <c r="A400" s="437" t="s">
        <v>5433</v>
      </c>
      <c r="B400" s="438"/>
      <c r="C400" s="438"/>
      <c r="D400" s="438"/>
      <c r="E400" s="438"/>
      <c r="F400" s="438"/>
      <c r="G400" s="438"/>
      <c r="H400" s="438"/>
      <c r="I400" s="438"/>
      <c r="J400" s="438"/>
      <c r="K400" s="439"/>
      <c r="L400" s="61">
        <v>242029</v>
      </c>
      <c r="M400" s="61"/>
      <c r="N400" s="61"/>
      <c r="O400" s="61"/>
      <c r="BR400" s="41"/>
      <c r="BS400" s="2" t="s">
        <v>5433</v>
      </c>
    </row>
    <row r="401" spans="1:71" s="3" customFormat="1" ht="15" x14ac:dyDescent="0.25">
      <c r="A401" s="437" t="s">
        <v>5434</v>
      </c>
      <c r="B401" s="438"/>
      <c r="C401" s="438"/>
      <c r="D401" s="438"/>
      <c r="E401" s="438"/>
      <c r="F401" s="438"/>
      <c r="G401" s="438"/>
      <c r="H401" s="438"/>
      <c r="I401" s="438"/>
      <c r="J401" s="438"/>
      <c r="K401" s="439"/>
      <c r="L401" s="61">
        <v>351126</v>
      </c>
      <c r="M401" s="61"/>
      <c r="N401" s="61"/>
      <c r="O401" s="61"/>
      <c r="BR401" s="41"/>
      <c r="BS401" s="2" t="s">
        <v>5434</v>
      </c>
    </row>
    <row r="402" spans="1:71" s="3" customFormat="1" ht="15" x14ac:dyDescent="0.25">
      <c r="A402" s="437" t="s">
        <v>5435</v>
      </c>
      <c r="B402" s="438"/>
      <c r="C402" s="438"/>
      <c r="D402" s="438"/>
      <c r="E402" s="438"/>
      <c r="F402" s="438"/>
      <c r="G402" s="438"/>
      <c r="H402" s="438"/>
      <c r="I402" s="438"/>
      <c r="J402" s="438"/>
      <c r="K402" s="439"/>
      <c r="L402" s="61">
        <v>2944311</v>
      </c>
      <c r="M402" s="61"/>
      <c r="N402" s="61"/>
      <c r="O402" s="61"/>
      <c r="BR402" s="41"/>
      <c r="BS402" s="2" t="s">
        <v>5435</v>
      </c>
    </row>
    <row r="403" spans="1:71" s="3" customFormat="1" ht="15" x14ac:dyDescent="0.25">
      <c r="A403" s="437" t="s">
        <v>5436</v>
      </c>
      <c r="B403" s="438"/>
      <c r="C403" s="438"/>
      <c r="D403" s="438"/>
      <c r="E403" s="438"/>
      <c r="F403" s="438"/>
      <c r="G403" s="438"/>
      <c r="H403" s="438"/>
      <c r="I403" s="438"/>
      <c r="J403" s="438"/>
      <c r="K403" s="439"/>
      <c r="L403" s="61">
        <v>92222</v>
      </c>
      <c r="M403" s="61"/>
      <c r="N403" s="61"/>
      <c r="O403" s="61"/>
      <c r="BR403" s="41"/>
      <c r="BS403" s="2" t="s">
        <v>5436</v>
      </c>
    </row>
    <row r="404" spans="1:71" s="3" customFormat="1" ht="15" x14ac:dyDescent="0.25">
      <c r="A404" s="440" t="s">
        <v>945</v>
      </c>
      <c r="B404" s="441"/>
      <c r="C404" s="441"/>
      <c r="D404" s="441"/>
      <c r="E404" s="441"/>
      <c r="F404" s="441"/>
      <c r="G404" s="441"/>
      <c r="H404" s="441"/>
      <c r="I404" s="441"/>
      <c r="J404" s="441"/>
      <c r="K404" s="442"/>
      <c r="L404" s="39">
        <v>1889108</v>
      </c>
      <c r="M404" s="39"/>
      <c r="N404" s="39"/>
      <c r="O404" s="39"/>
      <c r="BR404" s="41" t="s">
        <v>945</v>
      </c>
    </row>
    <row r="405" spans="1:71" s="3" customFormat="1" ht="15" x14ac:dyDescent="0.25">
      <c r="A405" s="437" t="s">
        <v>941</v>
      </c>
      <c r="B405" s="438"/>
      <c r="C405" s="438"/>
      <c r="D405" s="438"/>
      <c r="E405" s="438"/>
      <c r="F405" s="438"/>
      <c r="G405" s="438"/>
      <c r="H405" s="438"/>
      <c r="I405" s="438"/>
      <c r="J405" s="438"/>
      <c r="K405" s="439"/>
      <c r="L405" s="61"/>
      <c r="M405" s="61"/>
      <c r="N405" s="61"/>
      <c r="O405" s="61"/>
      <c r="BR405" s="41"/>
      <c r="BS405" s="2" t="s">
        <v>941</v>
      </c>
    </row>
    <row r="406" spans="1:71" s="3" customFormat="1" ht="15" x14ac:dyDescent="0.25">
      <c r="A406" s="437" t="s">
        <v>5437</v>
      </c>
      <c r="B406" s="438"/>
      <c r="C406" s="438"/>
      <c r="D406" s="438"/>
      <c r="E406" s="438"/>
      <c r="F406" s="438"/>
      <c r="G406" s="438"/>
      <c r="H406" s="438"/>
      <c r="I406" s="438"/>
      <c r="J406" s="438"/>
      <c r="K406" s="439"/>
      <c r="L406" s="61">
        <v>108777</v>
      </c>
      <c r="M406" s="61"/>
      <c r="N406" s="61"/>
      <c r="O406" s="61"/>
      <c r="BR406" s="41"/>
      <c r="BS406" s="2" t="s">
        <v>5437</v>
      </c>
    </row>
    <row r="407" spans="1:71" s="3" customFormat="1" ht="15" x14ac:dyDescent="0.25">
      <c r="A407" s="437" t="s">
        <v>5438</v>
      </c>
      <c r="B407" s="438"/>
      <c r="C407" s="438"/>
      <c r="D407" s="438"/>
      <c r="E407" s="438"/>
      <c r="F407" s="438"/>
      <c r="G407" s="438"/>
      <c r="H407" s="438"/>
      <c r="I407" s="438"/>
      <c r="J407" s="438"/>
      <c r="K407" s="439"/>
      <c r="L407" s="61">
        <v>179465</v>
      </c>
      <c r="M407" s="61"/>
      <c r="N407" s="61"/>
      <c r="O407" s="61"/>
      <c r="BR407" s="41"/>
      <c r="BS407" s="2" t="s">
        <v>5438</v>
      </c>
    </row>
    <row r="408" spans="1:71" s="3" customFormat="1" ht="15" x14ac:dyDescent="0.25">
      <c r="A408" s="437" t="s">
        <v>5439</v>
      </c>
      <c r="B408" s="438"/>
      <c r="C408" s="438"/>
      <c r="D408" s="438"/>
      <c r="E408" s="438"/>
      <c r="F408" s="438"/>
      <c r="G408" s="438"/>
      <c r="H408" s="438"/>
      <c r="I408" s="438"/>
      <c r="J408" s="438"/>
      <c r="K408" s="439"/>
      <c r="L408" s="61">
        <v>1548040</v>
      </c>
      <c r="M408" s="61"/>
      <c r="N408" s="61"/>
      <c r="O408" s="61"/>
      <c r="BR408" s="41"/>
      <c r="BS408" s="2" t="s">
        <v>5439</v>
      </c>
    </row>
    <row r="409" spans="1:71" s="3" customFormat="1" ht="15" x14ac:dyDescent="0.25">
      <c r="A409" s="437" t="s">
        <v>5440</v>
      </c>
      <c r="B409" s="438"/>
      <c r="C409" s="438"/>
      <c r="D409" s="438"/>
      <c r="E409" s="438"/>
      <c r="F409" s="438"/>
      <c r="G409" s="438"/>
      <c r="H409" s="438"/>
      <c r="I409" s="438"/>
      <c r="J409" s="438"/>
      <c r="K409" s="439"/>
      <c r="L409" s="61">
        <v>52826</v>
      </c>
      <c r="M409" s="61"/>
      <c r="N409" s="61"/>
      <c r="O409" s="61"/>
      <c r="BR409" s="41"/>
      <c r="BS409" s="2" t="s">
        <v>5440</v>
      </c>
    </row>
    <row r="410" spans="1:71" s="3" customFormat="1" ht="15" x14ac:dyDescent="0.25">
      <c r="A410" s="440" t="s">
        <v>951</v>
      </c>
      <c r="B410" s="441"/>
      <c r="C410" s="441"/>
      <c r="D410" s="441"/>
      <c r="E410" s="441"/>
      <c r="F410" s="441"/>
      <c r="G410" s="441"/>
      <c r="H410" s="441"/>
      <c r="I410" s="441"/>
      <c r="J410" s="441"/>
      <c r="K410" s="442"/>
      <c r="L410" s="39"/>
      <c r="M410" s="39"/>
      <c r="N410" s="39"/>
      <c r="O410" s="39"/>
      <c r="BR410" s="41" t="s">
        <v>951</v>
      </c>
    </row>
    <row r="411" spans="1:71" s="3" customFormat="1" ht="15" x14ac:dyDescent="0.25">
      <c r="A411" s="437" t="s">
        <v>952</v>
      </c>
      <c r="B411" s="438"/>
      <c r="C411" s="438"/>
      <c r="D411" s="438"/>
      <c r="E411" s="438"/>
      <c r="F411" s="438"/>
      <c r="G411" s="438"/>
      <c r="H411" s="438"/>
      <c r="I411" s="438"/>
      <c r="J411" s="438"/>
      <c r="K411" s="439"/>
      <c r="L411" s="61"/>
      <c r="M411" s="61"/>
      <c r="N411" s="61"/>
      <c r="O411" s="61"/>
      <c r="BR411" s="41"/>
      <c r="BS411" s="2" t="s">
        <v>952</v>
      </c>
    </row>
    <row r="412" spans="1:71" s="3" customFormat="1" ht="15" x14ac:dyDescent="0.25">
      <c r="A412" s="437" t="s">
        <v>2007</v>
      </c>
      <c r="B412" s="438"/>
      <c r="C412" s="438"/>
      <c r="D412" s="438"/>
      <c r="E412" s="438"/>
      <c r="F412" s="438"/>
      <c r="G412" s="438"/>
      <c r="H412" s="438"/>
      <c r="I412" s="438"/>
      <c r="J412" s="438"/>
      <c r="K412" s="439"/>
      <c r="L412" s="61"/>
      <c r="M412" s="61"/>
      <c r="N412" s="61"/>
      <c r="O412" s="61"/>
      <c r="BR412" s="41"/>
      <c r="BS412" s="2" t="s">
        <v>2007</v>
      </c>
    </row>
    <row r="413" spans="1:71" s="3" customFormat="1" ht="15" x14ac:dyDescent="0.25">
      <c r="A413" s="437" t="s">
        <v>5441</v>
      </c>
      <c r="B413" s="438"/>
      <c r="C413" s="438"/>
      <c r="D413" s="438"/>
      <c r="E413" s="438"/>
      <c r="F413" s="438"/>
      <c r="G413" s="438"/>
      <c r="H413" s="438"/>
      <c r="I413" s="438"/>
      <c r="J413" s="438"/>
      <c r="K413" s="439"/>
      <c r="L413" s="61">
        <v>58883333</v>
      </c>
      <c r="M413" s="61"/>
      <c r="N413" s="61"/>
      <c r="O413" s="61">
        <v>58883333</v>
      </c>
      <c r="BR413" s="41"/>
      <c r="BS413" s="2" t="s">
        <v>5441</v>
      </c>
    </row>
    <row r="414" spans="1:71" s="3" customFormat="1" ht="15" x14ac:dyDescent="0.25">
      <c r="A414" s="437" t="s">
        <v>2012</v>
      </c>
      <c r="B414" s="438"/>
      <c r="C414" s="438"/>
      <c r="D414" s="438"/>
      <c r="E414" s="438"/>
      <c r="F414" s="438"/>
      <c r="G414" s="438"/>
      <c r="H414" s="438"/>
      <c r="I414" s="438"/>
      <c r="J414" s="438"/>
      <c r="K414" s="439"/>
      <c r="L414" s="61"/>
      <c r="M414" s="61"/>
      <c r="N414" s="61"/>
      <c r="O414" s="61"/>
      <c r="BR414" s="41"/>
      <c r="BS414" s="2" t="s">
        <v>2012</v>
      </c>
    </row>
    <row r="415" spans="1:71" s="3" customFormat="1" ht="15" x14ac:dyDescent="0.25">
      <c r="A415" s="437" t="s">
        <v>5442</v>
      </c>
      <c r="B415" s="438"/>
      <c r="C415" s="438"/>
      <c r="D415" s="438"/>
      <c r="E415" s="438"/>
      <c r="F415" s="438"/>
      <c r="G415" s="438"/>
      <c r="H415" s="438"/>
      <c r="I415" s="438"/>
      <c r="J415" s="438"/>
      <c r="K415" s="439"/>
      <c r="L415" s="61">
        <v>746030</v>
      </c>
      <c r="M415" s="61">
        <v>271943</v>
      </c>
      <c r="N415" s="61"/>
      <c r="O415" s="61">
        <v>474087</v>
      </c>
      <c r="BR415" s="41"/>
      <c r="BS415" s="2" t="s">
        <v>5442</v>
      </c>
    </row>
    <row r="416" spans="1:71" s="3" customFormat="1" ht="15" x14ac:dyDescent="0.25">
      <c r="A416" s="437" t="s">
        <v>5443</v>
      </c>
      <c r="B416" s="438"/>
      <c r="C416" s="438"/>
      <c r="D416" s="438"/>
      <c r="E416" s="438"/>
      <c r="F416" s="438"/>
      <c r="G416" s="438"/>
      <c r="H416" s="438"/>
      <c r="I416" s="438"/>
      <c r="J416" s="438"/>
      <c r="K416" s="439"/>
      <c r="L416" s="61">
        <v>242029</v>
      </c>
      <c r="M416" s="61"/>
      <c r="N416" s="61"/>
      <c r="O416" s="61"/>
      <c r="BR416" s="41"/>
      <c r="BS416" s="2" t="s">
        <v>5443</v>
      </c>
    </row>
    <row r="417" spans="1:71" s="3" customFormat="1" ht="15" x14ac:dyDescent="0.25">
      <c r="A417" s="437" t="s">
        <v>5444</v>
      </c>
      <c r="B417" s="438"/>
      <c r="C417" s="438"/>
      <c r="D417" s="438"/>
      <c r="E417" s="438"/>
      <c r="F417" s="438"/>
      <c r="G417" s="438"/>
      <c r="H417" s="438"/>
      <c r="I417" s="438"/>
      <c r="J417" s="438"/>
      <c r="K417" s="439"/>
      <c r="L417" s="61">
        <v>108777</v>
      </c>
      <c r="M417" s="61"/>
      <c r="N417" s="61"/>
      <c r="O417" s="61"/>
      <c r="BR417" s="41"/>
      <c r="BS417" s="2" t="s">
        <v>5444</v>
      </c>
    </row>
    <row r="418" spans="1:71" s="3" customFormat="1" ht="15" x14ac:dyDescent="0.25">
      <c r="A418" s="437" t="s">
        <v>957</v>
      </c>
      <c r="B418" s="438"/>
      <c r="C418" s="438"/>
      <c r="D418" s="438"/>
      <c r="E418" s="438"/>
      <c r="F418" s="438"/>
      <c r="G418" s="438"/>
      <c r="H418" s="438"/>
      <c r="I418" s="438"/>
      <c r="J418" s="438"/>
      <c r="K418" s="439"/>
      <c r="L418" s="61">
        <v>1096836</v>
      </c>
      <c r="M418" s="61"/>
      <c r="N418" s="61"/>
      <c r="O418" s="61"/>
      <c r="BR418" s="41"/>
      <c r="BS418" s="2" t="s">
        <v>957</v>
      </c>
    </row>
    <row r="419" spans="1:71" s="3" customFormat="1" ht="15" x14ac:dyDescent="0.25">
      <c r="A419" s="437" t="s">
        <v>5445</v>
      </c>
      <c r="B419" s="438"/>
      <c r="C419" s="438"/>
      <c r="D419" s="438"/>
      <c r="E419" s="438"/>
      <c r="F419" s="438"/>
      <c r="G419" s="438"/>
      <c r="H419" s="438"/>
      <c r="I419" s="438"/>
      <c r="J419" s="438"/>
      <c r="K419" s="439"/>
      <c r="L419" s="61"/>
      <c r="M419" s="61"/>
      <c r="N419" s="61"/>
      <c r="O419" s="61"/>
      <c r="BR419" s="41"/>
      <c r="BS419" s="2" t="s">
        <v>5445</v>
      </c>
    </row>
    <row r="420" spans="1:71" s="3" customFormat="1" ht="22.5" x14ac:dyDescent="0.25">
      <c r="A420" s="437" t="s">
        <v>5446</v>
      </c>
      <c r="B420" s="438"/>
      <c r="C420" s="438"/>
      <c r="D420" s="438"/>
      <c r="E420" s="438"/>
      <c r="F420" s="438"/>
      <c r="G420" s="438"/>
      <c r="H420" s="438"/>
      <c r="I420" s="438"/>
      <c r="J420" s="438"/>
      <c r="K420" s="439"/>
      <c r="L420" s="61">
        <v>128363</v>
      </c>
      <c r="M420" s="61">
        <v>68786</v>
      </c>
      <c r="N420" s="61" t="s">
        <v>5406</v>
      </c>
      <c r="O420" s="61"/>
      <c r="BR420" s="41"/>
      <c r="BS420" s="2" t="s">
        <v>5446</v>
      </c>
    </row>
    <row r="421" spans="1:71" s="3" customFormat="1" ht="15" x14ac:dyDescent="0.25">
      <c r="A421" s="437" t="s">
        <v>5447</v>
      </c>
      <c r="B421" s="438"/>
      <c r="C421" s="438"/>
      <c r="D421" s="438"/>
      <c r="E421" s="438"/>
      <c r="F421" s="438"/>
      <c r="G421" s="438"/>
      <c r="H421" s="438"/>
      <c r="I421" s="438"/>
      <c r="J421" s="438"/>
      <c r="K421" s="439"/>
      <c r="L421" s="61">
        <v>92222</v>
      </c>
      <c r="M421" s="61"/>
      <c r="N421" s="61"/>
      <c r="O421" s="61"/>
      <c r="BR421" s="41"/>
      <c r="BS421" s="2" t="s">
        <v>5447</v>
      </c>
    </row>
    <row r="422" spans="1:71" s="3" customFormat="1" ht="15" x14ac:dyDescent="0.25">
      <c r="A422" s="437" t="s">
        <v>5448</v>
      </c>
      <c r="B422" s="438"/>
      <c r="C422" s="438"/>
      <c r="D422" s="438"/>
      <c r="E422" s="438"/>
      <c r="F422" s="438"/>
      <c r="G422" s="438"/>
      <c r="H422" s="438"/>
      <c r="I422" s="438"/>
      <c r="J422" s="438"/>
      <c r="K422" s="439"/>
      <c r="L422" s="61">
        <v>52826</v>
      </c>
      <c r="M422" s="61"/>
      <c r="N422" s="61"/>
      <c r="O422" s="61"/>
      <c r="BR422" s="41"/>
      <c r="BS422" s="2" t="s">
        <v>5448</v>
      </c>
    </row>
    <row r="423" spans="1:71" s="3" customFormat="1" ht="15" x14ac:dyDescent="0.25">
      <c r="A423" s="437" t="s">
        <v>957</v>
      </c>
      <c r="B423" s="438"/>
      <c r="C423" s="438"/>
      <c r="D423" s="438"/>
      <c r="E423" s="438"/>
      <c r="F423" s="438"/>
      <c r="G423" s="438"/>
      <c r="H423" s="438"/>
      <c r="I423" s="438"/>
      <c r="J423" s="438"/>
      <c r="K423" s="439"/>
      <c r="L423" s="61">
        <v>273411</v>
      </c>
      <c r="M423" s="61"/>
      <c r="N423" s="61"/>
      <c r="O423" s="61"/>
      <c r="BR423" s="41"/>
      <c r="BS423" s="2" t="s">
        <v>957</v>
      </c>
    </row>
    <row r="424" spans="1:71" s="3" customFormat="1" ht="15" x14ac:dyDescent="0.25">
      <c r="A424" s="437" t="s">
        <v>958</v>
      </c>
      <c r="B424" s="438"/>
      <c r="C424" s="438"/>
      <c r="D424" s="438"/>
      <c r="E424" s="438"/>
      <c r="F424" s="438"/>
      <c r="G424" s="438"/>
      <c r="H424" s="438"/>
      <c r="I424" s="438"/>
      <c r="J424" s="438"/>
      <c r="K424" s="439"/>
      <c r="L424" s="61">
        <v>60253580</v>
      </c>
      <c r="M424" s="61"/>
      <c r="N424" s="61"/>
      <c r="O424" s="61"/>
      <c r="BR424" s="41"/>
      <c r="BS424" s="2" t="s">
        <v>958</v>
      </c>
    </row>
    <row r="425" spans="1:71" s="3" customFormat="1" ht="15" x14ac:dyDescent="0.25">
      <c r="A425" s="437" t="s">
        <v>959</v>
      </c>
      <c r="B425" s="438"/>
      <c r="C425" s="438"/>
      <c r="D425" s="438"/>
      <c r="E425" s="438"/>
      <c r="F425" s="438"/>
      <c r="G425" s="438"/>
      <c r="H425" s="438"/>
      <c r="I425" s="438"/>
      <c r="J425" s="438"/>
      <c r="K425" s="439"/>
      <c r="L425" s="61"/>
      <c r="M425" s="61"/>
      <c r="N425" s="61"/>
      <c r="O425" s="61"/>
      <c r="BR425" s="41"/>
      <c r="BS425" s="2" t="s">
        <v>959</v>
      </c>
    </row>
    <row r="426" spans="1:71" s="3" customFormat="1" ht="15" x14ac:dyDescent="0.25">
      <c r="A426" s="437" t="s">
        <v>960</v>
      </c>
      <c r="B426" s="438"/>
      <c r="C426" s="438"/>
      <c r="D426" s="438"/>
      <c r="E426" s="438"/>
      <c r="F426" s="438"/>
      <c r="G426" s="438"/>
      <c r="H426" s="438"/>
      <c r="I426" s="438"/>
      <c r="J426" s="438"/>
      <c r="K426" s="439"/>
      <c r="L426" s="61"/>
      <c r="M426" s="61"/>
      <c r="N426" s="61"/>
      <c r="O426" s="61"/>
      <c r="BR426" s="41"/>
      <c r="BS426" s="2" t="s">
        <v>960</v>
      </c>
    </row>
    <row r="427" spans="1:71" s="3" customFormat="1" ht="22.5" x14ac:dyDescent="0.25">
      <c r="A427" s="437" t="s">
        <v>5449</v>
      </c>
      <c r="B427" s="438"/>
      <c r="C427" s="438"/>
      <c r="D427" s="438"/>
      <c r="E427" s="438"/>
      <c r="F427" s="438"/>
      <c r="G427" s="438"/>
      <c r="H427" s="438"/>
      <c r="I427" s="438"/>
      <c r="J427" s="438"/>
      <c r="K427" s="439"/>
      <c r="L427" s="61">
        <v>3996246</v>
      </c>
      <c r="M427" s="61">
        <v>2982363</v>
      </c>
      <c r="N427" s="61" t="s">
        <v>5450</v>
      </c>
      <c r="O427" s="61">
        <v>595514</v>
      </c>
      <c r="BR427" s="41"/>
      <c r="BS427" s="2" t="s">
        <v>5449</v>
      </c>
    </row>
    <row r="428" spans="1:71" s="3" customFormat="1" ht="15" x14ac:dyDescent="0.25">
      <c r="A428" s="437" t="s">
        <v>5451</v>
      </c>
      <c r="B428" s="438"/>
      <c r="C428" s="438"/>
      <c r="D428" s="438"/>
      <c r="E428" s="438"/>
      <c r="F428" s="438"/>
      <c r="G428" s="438"/>
      <c r="H428" s="438"/>
      <c r="I428" s="438"/>
      <c r="J428" s="438"/>
      <c r="K428" s="439"/>
      <c r="L428" s="61">
        <v>2944311</v>
      </c>
      <c r="M428" s="61"/>
      <c r="N428" s="61"/>
      <c r="O428" s="61"/>
      <c r="BR428" s="41"/>
      <c r="BS428" s="2" t="s">
        <v>5451</v>
      </c>
    </row>
    <row r="429" spans="1:71" s="3" customFormat="1" ht="15" x14ac:dyDescent="0.25">
      <c r="A429" s="437" t="s">
        <v>5452</v>
      </c>
      <c r="B429" s="438"/>
      <c r="C429" s="438"/>
      <c r="D429" s="438"/>
      <c r="E429" s="438"/>
      <c r="F429" s="438"/>
      <c r="G429" s="438"/>
      <c r="H429" s="438"/>
      <c r="I429" s="438"/>
      <c r="J429" s="438"/>
      <c r="K429" s="439"/>
      <c r="L429" s="61">
        <v>1548040</v>
      </c>
      <c r="M429" s="61"/>
      <c r="N429" s="61"/>
      <c r="O429" s="61"/>
      <c r="BR429" s="41"/>
      <c r="BS429" s="2" t="s">
        <v>5452</v>
      </c>
    </row>
    <row r="430" spans="1:71" s="3" customFormat="1" ht="15" x14ac:dyDescent="0.25">
      <c r="A430" s="437" t="s">
        <v>957</v>
      </c>
      <c r="B430" s="438"/>
      <c r="C430" s="438"/>
      <c r="D430" s="438"/>
      <c r="E430" s="438"/>
      <c r="F430" s="438"/>
      <c r="G430" s="438"/>
      <c r="H430" s="438"/>
      <c r="I430" s="438"/>
      <c r="J430" s="438"/>
      <c r="K430" s="439"/>
      <c r="L430" s="61">
        <v>8488597</v>
      </c>
      <c r="M430" s="61"/>
      <c r="N430" s="61"/>
      <c r="O430" s="61"/>
      <c r="BR430" s="41"/>
      <c r="BS430" s="2" t="s">
        <v>957</v>
      </c>
    </row>
    <row r="431" spans="1:71" s="3" customFormat="1" ht="15" x14ac:dyDescent="0.25">
      <c r="A431" s="437" t="s">
        <v>972</v>
      </c>
      <c r="B431" s="438"/>
      <c r="C431" s="438"/>
      <c r="D431" s="438"/>
      <c r="E431" s="438"/>
      <c r="F431" s="438"/>
      <c r="G431" s="438"/>
      <c r="H431" s="438"/>
      <c r="I431" s="438"/>
      <c r="J431" s="438"/>
      <c r="K431" s="439"/>
      <c r="L431" s="61"/>
      <c r="M431" s="61"/>
      <c r="N431" s="61"/>
      <c r="O431" s="61"/>
      <c r="BR431" s="41"/>
      <c r="BS431" s="2" t="s">
        <v>972</v>
      </c>
    </row>
    <row r="432" spans="1:71" s="3" customFormat="1" ht="22.5" x14ac:dyDescent="0.25">
      <c r="A432" s="437" t="s">
        <v>5453</v>
      </c>
      <c r="B432" s="438"/>
      <c r="C432" s="438"/>
      <c r="D432" s="438"/>
      <c r="E432" s="438"/>
      <c r="F432" s="438"/>
      <c r="G432" s="438"/>
      <c r="H432" s="438"/>
      <c r="I432" s="438"/>
      <c r="J432" s="438"/>
      <c r="K432" s="439"/>
      <c r="L432" s="61">
        <v>26662</v>
      </c>
      <c r="M432" s="61">
        <v>22002</v>
      </c>
      <c r="N432" s="61" t="s">
        <v>5217</v>
      </c>
      <c r="O432" s="61">
        <v>2252</v>
      </c>
      <c r="BR432" s="41"/>
      <c r="BS432" s="2" t="s">
        <v>5453</v>
      </c>
    </row>
    <row r="433" spans="1:71" s="3" customFormat="1" ht="15" x14ac:dyDescent="0.25">
      <c r="A433" s="437" t="s">
        <v>5454</v>
      </c>
      <c r="B433" s="438"/>
      <c r="C433" s="438"/>
      <c r="D433" s="438"/>
      <c r="E433" s="438"/>
      <c r="F433" s="438"/>
      <c r="G433" s="438"/>
      <c r="H433" s="438"/>
      <c r="I433" s="438"/>
      <c r="J433" s="438"/>
      <c r="K433" s="439"/>
      <c r="L433" s="61">
        <v>20551</v>
      </c>
      <c r="M433" s="61"/>
      <c r="N433" s="61"/>
      <c r="O433" s="61"/>
      <c r="BR433" s="41"/>
      <c r="BS433" s="2" t="s">
        <v>5454</v>
      </c>
    </row>
    <row r="434" spans="1:71" s="3" customFormat="1" ht="15" x14ac:dyDescent="0.25">
      <c r="A434" s="437" t="s">
        <v>5455</v>
      </c>
      <c r="B434" s="438"/>
      <c r="C434" s="438"/>
      <c r="D434" s="438"/>
      <c r="E434" s="438"/>
      <c r="F434" s="438"/>
      <c r="G434" s="438"/>
      <c r="H434" s="438"/>
      <c r="I434" s="438"/>
      <c r="J434" s="438"/>
      <c r="K434" s="439"/>
      <c r="L434" s="61">
        <v>10504</v>
      </c>
      <c r="M434" s="61"/>
      <c r="N434" s="61"/>
      <c r="O434" s="61"/>
      <c r="BR434" s="41"/>
      <c r="BS434" s="2" t="s">
        <v>5455</v>
      </c>
    </row>
    <row r="435" spans="1:71" s="3" customFormat="1" ht="15" x14ac:dyDescent="0.25">
      <c r="A435" s="437" t="s">
        <v>957</v>
      </c>
      <c r="B435" s="438"/>
      <c r="C435" s="438"/>
      <c r="D435" s="438"/>
      <c r="E435" s="438"/>
      <c r="F435" s="438"/>
      <c r="G435" s="438"/>
      <c r="H435" s="438"/>
      <c r="I435" s="438"/>
      <c r="J435" s="438"/>
      <c r="K435" s="439"/>
      <c r="L435" s="61">
        <v>57717</v>
      </c>
      <c r="M435" s="61"/>
      <c r="N435" s="61"/>
      <c r="O435" s="61"/>
      <c r="BR435" s="41"/>
      <c r="BS435" s="2" t="s">
        <v>957</v>
      </c>
    </row>
    <row r="436" spans="1:71" s="3" customFormat="1" ht="15" x14ac:dyDescent="0.25">
      <c r="A436" s="437" t="s">
        <v>976</v>
      </c>
      <c r="B436" s="438"/>
      <c r="C436" s="438"/>
      <c r="D436" s="438"/>
      <c r="E436" s="438"/>
      <c r="F436" s="438"/>
      <c r="G436" s="438"/>
      <c r="H436" s="438"/>
      <c r="I436" s="438"/>
      <c r="J436" s="438"/>
      <c r="K436" s="439"/>
      <c r="L436" s="61"/>
      <c r="M436" s="61"/>
      <c r="N436" s="61"/>
      <c r="O436" s="61"/>
      <c r="BR436" s="41"/>
      <c r="BS436" s="2" t="s">
        <v>976</v>
      </c>
    </row>
    <row r="437" spans="1:71" s="3" customFormat="1" ht="15" x14ac:dyDescent="0.25">
      <c r="A437" s="437" t="s">
        <v>5456</v>
      </c>
      <c r="B437" s="438"/>
      <c r="C437" s="438"/>
      <c r="D437" s="438"/>
      <c r="E437" s="438"/>
      <c r="F437" s="438"/>
      <c r="G437" s="438"/>
      <c r="H437" s="438"/>
      <c r="I437" s="438"/>
      <c r="J437" s="438"/>
      <c r="K437" s="439"/>
      <c r="L437" s="61">
        <v>32572088</v>
      </c>
      <c r="M437" s="61"/>
      <c r="N437" s="61"/>
      <c r="O437" s="61">
        <v>32572088</v>
      </c>
      <c r="BR437" s="41"/>
      <c r="BS437" s="2" t="s">
        <v>5456</v>
      </c>
    </row>
    <row r="438" spans="1:71" s="3" customFormat="1" ht="15" x14ac:dyDescent="0.25">
      <c r="A438" s="437" t="s">
        <v>972</v>
      </c>
      <c r="B438" s="438"/>
      <c r="C438" s="438"/>
      <c r="D438" s="438"/>
      <c r="E438" s="438"/>
      <c r="F438" s="438"/>
      <c r="G438" s="438"/>
      <c r="H438" s="438"/>
      <c r="I438" s="438"/>
      <c r="J438" s="438"/>
      <c r="K438" s="439"/>
      <c r="L438" s="61"/>
      <c r="M438" s="61"/>
      <c r="N438" s="61"/>
      <c r="O438" s="61"/>
      <c r="BR438" s="41"/>
      <c r="BS438" s="2" t="s">
        <v>972</v>
      </c>
    </row>
    <row r="439" spans="1:71" s="3" customFormat="1" ht="22.5" x14ac:dyDescent="0.25">
      <c r="A439" s="437" t="s">
        <v>5457</v>
      </c>
      <c r="B439" s="438"/>
      <c r="C439" s="438"/>
      <c r="D439" s="438"/>
      <c r="E439" s="438"/>
      <c r="F439" s="438"/>
      <c r="G439" s="438"/>
      <c r="H439" s="438"/>
      <c r="I439" s="438"/>
      <c r="J439" s="438"/>
      <c r="K439" s="439"/>
      <c r="L439" s="61">
        <v>530104</v>
      </c>
      <c r="M439" s="61">
        <v>307183</v>
      </c>
      <c r="N439" s="61" t="s">
        <v>5333</v>
      </c>
      <c r="O439" s="61">
        <v>36528</v>
      </c>
      <c r="BR439" s="41"/>
      <c r="BS439" s="2" t="s">
        <v>5457</v>
      </c>
    </row>
    <row r="440" spans="1:71" s="3" customFormat="1" ht="15" x14ac:dyDescent="0.25">
      <c r="A440" s="437" t="s">
        <v>5458</v>
      </c>
      <c r="B440" s="438"/>
      <c r="C440" s="438"/>
      <c r="D440" s="438"/>
      <c r="E440" s="438"/>
      <c r="F440" s="438"/>
      <c r="G440" s="438"/>
      <c r="H440" s="438"/>
      <c r="I440" s="438"/>
      <c r="J440" s="438"/>
      <c r="K440" s="439"/>
      <c r="L440" s="61">
        <v>330575</v>
      </c>
      <c r="M440" s="61"/>
      <c r="N440" s="61"/>
      <c r="O440" s="61"/>
      <c r="BR440" s="41"/>
      <c r="BS440" s="2" t="s">
        <v>5458</v>
      </c>
    </row>
    <row r="441" spans="1:71" s="3" customFormat="1" ht="15" x14ac:dyDescent="0.25">
      <c r="A441" s="437" t="s">
        <v>5459</v>
      </c>
      <c r="B441" s="438"/>
      <c r="C441" s="438"/>
      <c r="D441" s="438"/>
      <c r="E441" s="438"/>
      <c r="F441" s="438"/>
      <c r="G441" s="438"/>
      <c r="H441" s="438"/>
      <c r="I441" s="438"/>
      <c r="J441" s="438"/>
      <c r="K441" s="439"/>
      <c r="L441" s="61">
        <v>168961</v>
      </c>
      <c r="M441" s="61"/>
      <c r="N441" s="61"/>
      <c r="O441" s="61"/>
      <c r="BR441" s="41"/>
      <c r="BS441" s="2" t="s">
        <v>5459</v>
      </c>
    </row>
    <row r="442" spans="1:71" s="3" customFormat="1" ht="15" x14ac:dyDescent="0.25">
      <c r="A442" s="437" t="s">
        <v>957</v>
      </c>
      <c r="B442" s="438"/>
      <c r="C442" s="438"/>
      <c r="D442" s="438"/>
      <c r="E442" s="438"/>
      <c r="F442" s="438"/>
      <c r="G442" s="438"/>
      <c r="H442" s="438"/>
      <c r="I442" s="438"/>
      <c r="J442" s="438"/>
      <c r="K442" s="439"/>
      <c r="L442" s="61">
        <v>1029640</v>
      </c>
      <c r="M442" s="61"/>
      <c r="N442" s="61"/>
      <c r="O442" s="61"/>
      <c r="BR442" s="41"/>
      <c r="BS442" s="2" t="s">
        <v>957</v>
      </c>
    </row>
    <row r="443" spans="1:71" s="3" customFormat="1" ht="15" x14ac:dyDescent="0.25">
      <c r="A443" s="437" t="s">
        <v>958</v>
      </c>
      <c r="B443" s="438"/>
      <c r="C443" s="438"/>
      <c r="D443" s="438"/>
      <c r="E443" s="438"/>
      <c r="F443" s="438"/>
      <c r="G443" s="438"/>
      <c r="H443" s="438"/>
      <c r="I443" s="438"/>
      <c r="J443" s="438"/>
      <c r="K443" s="439"/>
      <c r="L443" s="61">
        <v>42148042</v>
      </c>
      <c r="M443" s="61"/>
      <c r="N443" s="61"/>
      <c r="O443" s="61"/>
      <c r="BR443" s="41"/>
      <c r="BS443" s="2" t="s">
        <v>958</v>
      </c>
    </row>
    <row r="444" spans="1:71" s="3" customFormat="1" ht="15" x14ac:dyDescent="0.25">
      <c r="A444" s="437" t="s">
        <v>983</v>
      </c>
      <c r="B444" s="438"/>
      <c r="C444" s="438"/>
      <c r="D444" s="438"/>
      <c r="E444" s="438"/>
      <c r="F444" s="438"/>
      <c r="G444" s="438"/>
      <c r="H444" s="438"/>
      <c r="I444" s="438"/>
      <c r="J444" s="438"/>
      <c r="K444" s="439"/>
      <c r="L444" s="61"/>
      <c r="M444" s="61"/>
      <c r="N444" s="61"/>
      <c r="O444" s="61"/>
      <c r="BR444" s="41"/>
      <c r="BS444" s="2" t="s">
        <v>983</v>
      </c>
    </row>
    <row r="445" spans="1:71" s="3" customFormat="1" ht="15" x14ac:dyDescent="0.25">
      <c r="A445" s="437" t="s">
        <v>986</v>
      </c>
      <c r="B445" s="438"/>
      <c r="C445" s="438"/>
      <c r="D445" s="438"/>
      <c r="E445" s="438"/>
      <c r="F445" s="438"/>
      <c r="G445" s="438"/>
      <c r="H445" s="438"/>
      <c r="I445" s="438"/>
      <c r="J445" s="438"/>
      <c r="K445" s="439"/>
      <c r="L445" s="61"/>
      <c r="M445" s="61"/>
      <c r="N445" s="61"/>
      <c r="O445" s="61"/>
      <c r="BR445" s="41"/>
      <c r="BS445" s="2" t="s">
        <v>986</v>
      </c>
    </row>
    <row r="446" spans="1:71" s="3" customFormat="1" ht="15" x14ac:dyDescent="0.25">
      <c r="A446" s="437" t="s">
        <v>5460</v>
      </c>
      <c r="B446" s="438"/>
      <c r="C446" s="438"/>
      <c r="D446" s="438"/>
      <c r="E446" s="438"/>
      <c r="F446" s="438"/>
      <c r="G446" s="438"/>
      <c r="H446" s="438"/>
      <c r="I446" s="438"/>
      <c r="J446" s="438"/>
      <c r="K446" s="439"/>
      <c r="L446" s="61">
        <v>10624327</v>
      </c>
      <c r="M446" s="61"/>
      <c r="N446" s="61"/>
      <c r="O446" s="61"/>
      <c r="BR446" s="41"/>
      <c r="BS446" s="2" t="s">
        <v>5460</v>
      </c>
    </row>
    <row r="447" spans="1:71" s="3" customFormat="1" ht="15" x14ac:dyDescent="0.25">
      <c r="A447" s="437" t="s">
        <v>958</v>
      </c>
      <c r="B447" s="438"/>
      <c r="C447" s="438"/>
      <c r="D447" s="438"/>
      <c r="E447" s="438"/>
      <c r="F447" s="438"/>
      <c r="G447" s="438"/>
      <c r="H447" s="438"/>
      <c r="I447" s="438"/>
      <c r="J447" s="438"/>
      <c r="K447" s="439"/>
      <c r="L447" s="61">
        <v>10624327</v>
      </c>
      <c r="M447" s="61"/>
      <c r="N447" s="61"/>
      <c r="O447" s="61"/>
      <c r="BR447" s="41"/>
      <c r="BS447" s="2" t="s">
        <v>958</v>
      </c>
    </row>
    <row r="448" spans="1:71" s="3" customFormat="1" ht="15" x14ac:dyDescent="0.25">
      <c r="A448" s="437" t="s">
        <v>988</v>
      </c>
      <c r="B448" s="438"/>
      <c r="C448" s="438"/>
      <c r="D448" s="438"/>
      <c r="E448" s="438"/>
      <c r="F448" s="438"/>
      <c r="G448" s="438"/>
      <c r="H448" s="438"/>
      <c r="I448" s="438"/>
      <c r="J448" s="438"/>
      <c r="K448" s="439"/>
      <c r="L448" s="61">
        <v>113025949</v>
      </c>
      <c r="M448" s="61"/>
      <c r="N448" s="61"/>
      <c r="O448" s="61"/>
      <c r="BR448" s="41"/>
      <c r="BS448" s="2" t="s">
        <v>988</v>
      </c>
    </row>
    <row r="449" spans="1:72" s="3" customFormat="1" ht="15" x14ac:dyDescent="0.25">
      <c r="A449" s="437" t="s">
        <v>989</v>
      </c>
      <c r="B449" s="438"/>
      <c r="C449" s="438"/>
      <c r="D449" s="438"/>
      <c r="E449" s="438"/>
      <c r="F449" s="438"/>
      <c r="G449" s="438"/>
      <c r="H449" s="438"/>
      <c r="I449" s="438"/>
      <c r="J449" s="438"/>
      <c r="K449" s="439"/>
      <c r="L449" s="61"/>
      <c r="M449" s="61"/>
      <c r="N449" s="61"/>
      <c r="O449" s="61"/>
      <c r="BR449" s="41"/>
      <c r="BS449" s="2" t="s">
        <v>989</v>
      </c>
    </row>
    <row r="450" spans="1:72" s="3" customFormat="1" ht="15" x14ac:dyDescent="0.25">
      <c r="A450" s="437" t="s">
        <v>1254</v>
      </c>
      <c r="B450" s="438"/>
      <c r="C450" s="438"/>
      <c r="D450" s="438"/>
      <c r="E450" s="438"/>
      <c r="F450" s="438"/>
      <c r="G450" s="438"/>
      <c r="H450" s="438"/>
      <c r="I450" s="438"/>
      <c r="J450" s="438"/>
      <c r="K450" s="439"/>
      <c r="L450" s="61">
        <v>3652277</v>
      </c>
      <c r="M450" s="61"/>
      <c r="N450" s="61"/>
      <c r="O450" s="61"/>
      <c r="BR450" s="41"/>
      <c r="BS450" s="2" t="s">
        <v>1254</v>
      </c>
    </row>
    <row r="451" spans="1:72" s="3" customFormat="1" ht="15" x14ac:dyDescent="0.25">
      <c r="A451" s="437" t="s">
        <v>990</v>
      </c>
      <c r="B451" s="438"/>
      <c r="C451" s="438"/>
      <c r="D451" s="438"/>
      <c r="E451" s="438"/>
      <c r="F451" s="438"/>
      <c r="G451" s="438"/>
      <c r="H451" s="438"/>
      <c r="I451" s="438"/>
      <c r="J451" s="438"/>
      <c r="K451" s="439"/>
      <c r="L451" s="61">
        <v>92563802</v>
      </c>
      <c r="M451" s="61"/>
      <c r="N451" s="61"/>
      <c r="O451" s="61"/>
      <c r="BR451" s="41"/>
      <c r="BS451" s="2" t="s">
        <v>990</v>
      </c>
    </row>
    <row r="452" spans="1:72" s="3" customFormat="1" ht="15" x14ac:dyDescent="0.25">
      <c r="A452" s="437" t="s">
        <v>991</v>
      </c>
      <c r="B452" s="438"/>
      <c r="C452" s="438"/>
      <c r="D452" s="438"/>
      <c r="E452" s="438"/>
      <c r="F452" s="438"/>
      <c r="G452" s="438"/>
      <c r="H452" s="438"/>
      <c r="I452" s="438"/>
      <c r="J452" s="438"/>
      <c r="K452" s="439"/>
      <c r="L452" s="61">
        <v>666747</v>
      </c>
      <c r="M452" s="61"/>
      <c r="N452" s="61"/>
      <c r="O452" s="61"/>
      <c r="BR452" s="41"/>
      <c r="BS452" s="2" t="s">
        <v>991</v>
      </c>
    </row>
    <row r="453" spans="1:72" s="3" customFormat="1" ht="15" x14ac:dyDescent="0.25">
      <c r="A453" s="437" t="s">
        <v>1255</v>
      </c>
      <c r="B453" s="438"/>
      <c r="C453" s="438"/>
      <c r="D453" s="438"/>
      <c r="E453" s="438"/>
      <c r="F453" s="438"/>
      <c r="G453" s="438"/>
      <c r="H453" s="438"/>
      <c r="I453" s="438"/>
      <c r="J453" s="438"/>
      <c r="K453" s="439"/>
      <c r="L453" s="61">
        <v>134714</v>
      </c>
      <c r="M453" s="61"/>
      <c r="N453" s="61"/>
      <c r="O453" s="61"/>
      <c r="BR453" s="41"/>
      <c r="BS453" s="2" t="s">
        <v>1255</v>
      </c>
    </row>
    <row r="454" spans="1:72" s="3" customFormat="1" ht="15" x14ac:dyDescent="0.25">
      <c r="A454" s="437" t="s">
        <v>993</v>
      </c>
      <c r="B454" s="438"/>
      <c r="C454" s="438"/>
      <c r="D454" s="438"/>
      <c r="E454" s="438"/>
      <c r="F454" s="438"/>
      <c r="G454" s="438"/>
      <c r="H454" s="438"/>
      <c r="I454" s="438"/>
      <c r="J454" s="438"/>
      <c r="K454" s="439"/>
      <c r="L454" s="61">
        <v>10624327</v>
      </c>
      <c r="M454" s="61"/>
      <c r="N454" s="61"/>
      <c r="O454" s="61"/>
      <c r="BR454" s="41"/>
      <c r="BS454" s="2" t="s">
        <v>993</v>
      </c>
    </row>
    <row r="455" spans="1:72" s="3" customFormat="1" ht="15" x14ac:dyDescent="0.25">
      <c r="A455" s="437" t="s">
        <v>994</v>
      </c>
      <c r="B455" s="438"/>
      <c r="C455" s="438"/>
      <c r="D455" s="438"/>
      <c r="E455" s="438"/>
      <c r="F455" s="438"/>
      <c r="G455" s="438"/>
      <c r="H455" s="438"/>
      <c r="I455" s="438"/>
      <c r="J455" s="438"/>
      <c r="K455" s="439"/>
      <c r="L455" s="61">
        <v>3629688</v>
      </c>
      <c r="M455" s="61"/>
      <c r="N455" s="61"/>
      <c r="O455" s="61"/>
      <c r="BR455" s="41"/>
      <c r="BS455" s="2" t="s">
        <v>994</v>
      </c>
    </row>
    <row r="456" spans="1:72" s="3" customFormat="1" ht="15" x14ac:dyDescent="0.25">
      <c r="A456" s="437" t="s">
        <v>995</v>
      </c>
      <c r="B456" s="438"/>
      <c r="C456" s="438"/>
      <c r="D456" s="438"/>
      <c r="E456" s="438"/>
      <c r="F456" s="438"/>
      <c r="G456" s="438"/>
      <c r="H456" s="438"/>
      <c r="I456" s="438"/>
      <c r="J456" s="438"/>
      <c r="K456" s="439"/>
      <c r="L456" s="61">
        <v>1889108</v>
      </c>
      <c r="M456" s="61"/>
      <c r="N456" s="61"/>
      <c r="O456" s="61"/>
      <c r="BR456" s="41"/>
      <c r="BS456" s="2" t="s">
        <v>995</v>
      </c>
    </row>
    <row r="457" spans="1:72" s="3" customFormat="1" ht="15" x14ac:dyDescent="0.25">
      <c r="A457" s="437" t="s">
        <v>996</v>
      </c>
      <c r="B457" s="438"/>
      <c r="C457" s="438"/>
      <c r="D457" s="438"/>
      <c r="E457" s="438"/>
      <c r="F457" s="438"/>
      <c r="G457" s="438"/>
      <c r="H457" s="438"/>
      <c r="I457" s="438"/>
      <c r="J457" s="438"/>
      <c r="K457" s="439"/>
      <c r="L457" s="61">
        <v>102401622</v>
      </c>
      <c r="M457" s="61"/>
      <c r="N457" s="61"/>
      <c r="O457" s="61"/>
      <c r="BR457" s="41"/>
      <c r="BS457" s="2" t="s">
        <v>996</v>
      </c>
    </row>
    <row r="458" spans="1:72" s="3" customFormat="1" ht="15" x14ac:dyDescent="0.25">
      <c r="A458" s="437" t="s">
        <v>997</v>
      </c>
      <c r="B458" s="438"/>
      <c r="C458" s="438"/>
      <c r="D458" s="438"/>
      <c r="E458" s="438"/>
      <c r="F458" s="438"/>
      <c r="G458" s="438"/>
      <c r="H458" s="438"/>
      <c r="I458" s="438"/>
      <c r="J458" s="438"/>
      <c r="K458" s="439"/>
      <c r="L458" s="61">
        <v>5324884</v>
      </c>
      <c r="M458" s="61"/>
      <c r="N458" s="61"/>
      <c r="O458" s="61"/>
      <c r="BR458" s="41"/>
      <c r="BS458" s="2" t="s">
        <v>997</v>
      </c>
    </row>
    <row r="459" spans="1:72" s="3" customFormat="1" ht="15" x14ac:dyDescent="0.25">
      <c r="A459" s="440" t="s">
        <v>988</v>
      </c>
      <c r="B459" s="441"/>
      <c r="C459" s="441"/>
      <c r="D459" s="441"/>
      <c r="E459" s="441"/>
      <c r="F459" s="441"/>
      <c r="G459" s="441"/>
      <c r="H459" s="441"/>
      <c r="I459" s="441"/>
      <c r="J459" s="441"/>
      <c r="K459" s="442"/>
      <c r="L459" s="39">
        <v>107726506</v>
      </c>
      <c r="M459" s="39"/>
      <c r="N459" s="39"/>
      <c r="O459" s="39"/>
      <c r="BR459" s="41"/>
      <c r="BT459" s="41" t="s">
        <v>988</v>
      </c>
    </row>
    <row r="460" spans="1:72" s="3" customFormat="1" ht="15" x14ac:dyDescent="0.25">
      <c r="A460" s="437" t="s">
        <v>998</v>
      </c>
      <c r="B460" s="438"/>
      <c r="C460" s="438"/>
      <c r="D460" s="438"/>
      <c r="E460" s="438"/>
      <c r="F460" s="438"/>
      <c r="G460" s="438"/>
      <c r="H460" s="438"/>
      <c r="I460" s="438"/>
      <c r="J460" s="438"/>
      <c r="K460" s="439"/>
      <c r="L460" s="61">
        <v>2262257</v>
      </c>
      <c r="M460" s="61"/>
      <c r="N460" s="61"/>
      <c r="O460" s="61"/>
      <c r="BR460" s="41"/>
      <c r="BS460" s="2" t="s">
        <v>998</v>
      </c>
      <c r="BT460" s="41"/>
    </row>
    <row r="461" spans="1:72" s="3" customFormat="1" ht="15" x14ac:dyDescent="0.25">
      <c r="A461" s="437" t="s">
        <v>999</v>
      </c>
      <c r="B461" s="438"/>
      <c r="C461" s="438"/>
      <c r="D461" s="438"/>
      <c r="E461" s="438"/>
      <c r="F461" s="438"/>
      <c r="G461" s="438"/>
      <c r="H461" s="438"/>
      <c r="I461" s="438"/>
      <c r="J461" s="438"/>
      <c r="K461" s="439"/>
      <c r="L461" s="61">
        <v>3770428</v>
      </c>
      <c r="M461" s="61"/>
      <c r="N461" s="61"/>
      <c r="O461" s="61"/>
      <c r="BR461" s="41"/>
      <c r="BS461" s="2" t="s">
        <v>999</v>
      </c>
      <c r="BT461" s="41"/>
    </row>
    <row r="462" spans="1:72" s="3" customFormat="1" ht="15" x14ac:dyDescent="0.25">
      <c r="A462" s="437" t="s">
        <v>1000</v>
      </c>
      <c r="B462" s="438"/>
      <c r="C462" s="438"/>
      <c r="D462" s="438"/>
      <c r="E462" s="438"/>
      <c r="F462" s="438"/>
      <c r="G462" s="438"/>
      <c r="H462" s="438"/>
      <c r="I462" s="438"/>
      <c r="J462" s="438"/>
      <c r="K462" s="439"/>
      <c r="L462" s="61">
        <v>2693163</v>
      </c>
      <c r="M462" s="61"/>
      <c r="N462" s="61"/>
      <c r="O462" s="61"/>
      <c r="BR462" s="41"/>
      <c r="BS462" s="2" t="s">
        <v>1000</v>
      </c>
      <c r="BT462" s="41"/>
    </row>
    <row r="463" spans="1:72" s="3" customFormat="1" ht="15" x14ac:dyDescent="0.25">
      <c r="A463" s="437" t="s">
        <v>1001</v>
      </c>
      <c r="B463" s="438"/>
      <c r="C463" s="438"/>
      <c r="D463" s="438"/>
      <c r="E463" s="438"/>
      <c r="F463" s="438"/>
      <c r="G463" s="438"/>
      <c r="H463" s="438"/>
      <c r="I463" s="438"/>
      <c r="J463" s="438"/>
      <c r="K463" s="439"/>
      <c r="L463" s="61">
        <v>2154530</v>
      </c>
      <c r="M463" s="61"/>
      <c r="N463" s="61"/>
      <c r="O463" s="61"/>
      <c r="BR463" s="41"/>
      <c r="BS463" s="2" t="s">
        <v>1001</v>
      </c>
      <c r="BT463" s="41"/>
    </row>
    <row r="464" spans="1:72" s="3" customFormat="1" ht="15" x14ac:dyDescent="0.25">
      <c r="A464" s="440" t="s">
        <v>988</v>
      </c>
      <c r="B464" s="441"/>
      <c r="C464" s="441"/>
      <c r="D464" s="441"/>
      <c r="E464" s="441"/>
      <c r="F464" s="441"/>
      <c r="G464" s="441"/>
      <c r="H464" s="441"/>
      <c r="I464" s="441"/>
      <c r="J464" s="441"/>
      <c r="K464" s="442"/>
      <c r="L464" s="39">
        <v>118606884</v>
      </c>
      <c r="M464" s="39"/>
      <c r="N464" s="39"/>
      <c r="O464" s="39"/>
      <c r="BR464" s="41"/>
      <c r="BT464" s="41" t="s">
        <v>988</v>
      </c>
    </row>
    <row r="465" spans="1:73" s="3" customFormat="1" ht="15" x14ac:dyDescent="0.25">
      <c r="A465" s="437" t="s">
        <v>5461</v>
      </c>
      <c r="B465" s="438"/>
      <c r="C465" s="438"/>
      <c r="D465" s="438"/>
      <c r="E465" s="438"/>
      <c r="F465" s="438"/>
      <c r="G465" s="438"/>
      <c r="H465" s="438"/>
      <c r="I465" s="438"/>
      <c r="J465" s="438"/>
      <c r="K465" s="439"/>
      <c r="L465" s="61">
        <v>129231211</v>
      </c>
      <c r="M465" s="61"/>
      <c r="N465" s="61"/>
      <c r="O465" s="61"/>
      <c r="BR465" s="41"/>
      <c r="BS465" s="2" t="s">
        <v>5461</v>
      </c>
      <c r="BT465" s="41"/>
    </row>
    <row r="466" spans="1:73" s="3" customFormat="1" ht="15" x14ac:dyDescent="0.25">
      <c r="A466" s="437" t="s">
        <v>1003</v>
      </c>
      <c r="B466" s="438"/>
      <c r="C466" s="438"/>
      <c r="D466" s="438"/>
      <c r="E466" s="438"/>
      <c r="F466" s="438"/>
      <c r="G466" s="438"/>
      <c r="H466" s="438"/>
      <c r="I466" s="438"/>
      <c r="J466" s="438"/>
      <c r="K466" s="439"/>
      <c r="L466" s="61">
        <v>3876936</v>
      </c>
      <c r="M466" s="61"/>
      <c r="N466" s="61"/>
      <c r="O466" s="61"/>
      <c r="BR466" s="41"/>
      <c r="BS466" s="2" t="s">
        <v>1003</v>
      </c>
      <c r="BT466" s="41"/>
    </row>
    <row r="467" spans="1:73" s="3" customFormat="1" ht="15" x14ac:dyDescent="0.25">
      <c r="A467" s="440" t="s">
        <v>1004</v>
      </c>
      <c r="B467" s="441"/>
      <c r="C467" s="441"/>
      <c r="D467" s="441"/>
      <c r="E467" s="441"/>
      <c r="F467" s="441"/>
      <c r="G467" s="441"/>
      <c r="H467" s="441"/>
      <c r="I467" s="441"/>
      <c r="J467" s="441"/>
      <c r="K467" s="442"/>
      <c r="L467" s="39">
        <v>133108147</v>
      </c>
      <c r="M467" s="39"/>
      <c r="N467" s="39"/>
      <c r="O467" s="39"/>
      <c r="BR467" s="41"/>
      <c r="BT467" s="41" t="s">
        <v>1004</v>
      </c>
    </row>
    <row r="468" spans="1:73" s="3" customFormat="1" ht="15" x14ac:dyDescent="0.25">
      <c r="A468" s="437" t="s">
        <v>1005</v>
      </c>
      <c r="B468" s="438"/>
      <c r="C468" s="438"/>
      <c r="D468" s="438"/>
      <c r="E468" s="438"/>
      <c r="F468" s="438"/>
      <c r="G468" s="438"/>
      <c r="H468" s="438"/>
      <c r="I468" s="438"/>
      <c r="J468" s="438"/>
      <c r="K468" s="439"/>
      <c r="L468" s="61">
        <v>26621629.399999999</v>
      </c>
      <c r="M468" s="61"/>
      <c r="N468" s="61"/>
      <c r="O468" s="61"/>
      <c r="BR468" s="41"/>
      <c r="BS468" s="2" t="s">
        <v>1005</v>
      </c>
      <c r="BT468" s="41"/>
    </row>
    <row r="469" spans="1:73" s="3" customFormat="1" ht="15" x14ac:dyDescent="0.25">
      <c r="A469" s="440" t="s">
        <v>1006</v>
      </c>
      <c r="B469" s="441"/>
      <c r="C469" s="441"/>
      <c r="D469" s="441"/>
      <c r="E469" s="441"/>
      <c r="F469" s="441"/>
      <c r="G469" s="441"/>
      <c r="H469" s="441"/>
      <c r="I469" s="441"/>
      <c r="J469" s="441"/>
      <c r="K469" s="442"/>
      <c r="L469" s="39">
        <v>159729776.40000001</v>
      </c>
      <c r="M469" s="39"/>
      <c r="N469" s="39"/>
      <c r="O469" s="39"/>
      <c r="BR469" s="41"/>
      <c r="BT469" s="41"/>
      <c r="BU469" s="41" t="s">
        <v>1006</v>
      </c>
    </row>
    <row r="470" spans="1:73" s="3" customFormat="1" ht="53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73" s="16" customFormat="1" ht="12.75" customHeight="1" x14ac:dyDescent="0.2">
      <c r="A471" s="444" t="s">
        <v>1257</v>
      </c>
      <c r="B471" s="444"/>
      <c r="C471" s="444"/>
      <c r="D471" s="444"/>
      <c r="E471" s="444"/>
      <c r="F471" s="444"/>
      <c r="G471" s="444"/>
      <c r="H471" s="444"/>
      <c r="I471" s="444"/>
      <c r="J471" s="444"/>
      <c r="K471" s="444"/>
      <c r="L471" s="444"/>
      <c r="M471" s="444"/>
      <c r="N471" s="444"/>
      <c r="O471" s="444"/>
      <c r="P471" s="62"/>
      <c r="Q471" s="62"/>
      <c r="R471" s="62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</row>
    <row r="472" spans="1:73" s="16" customFormat="1" ht="12.75" customHeight="1" x14ac:dyDescent="0.2">
      <c r="A472" s="443" t="s">
        <v>1008</v>
      </c>
      <c r="B472" s="443"/>
      <c r="C472" s="443"/>
      <c r="D472" s="443"/>
      <c r="E472" s="443"/>
      <c r="F472" s="443"/>
      <c r="G472" s="443"/>
      <c r="H472" s="443"/>
      <c r="I472" s="443"/>
      <c r="J472" s="443"/>
      <c r="K472" s="443"/>
      <c r="L472" s="443"/>
      <c r="M472" s="443"/>
      <c r="N472" s="443"/>
      <c r="O472" s="443"/>
      <c r="P472" s="63"/>
      <c r="Q472" s="63"/>
      <c r="R472" s="63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</row>
    <row r="473" spans="1:73" s="16" customFormat="1" ht="13.5" customHeight="1" x14ac:dyDescent="0.25">
      <c r="A473" s="14"/>
      <c r="B473" s="14"/>
      <c r="C473" s="14"/>
      <c r="D473" s="14"/>
      <c r="E473" s="14"/>
      <c r="F473" s="14"/>
      <c r="G473" s="14"/>
      <c r="H473" s="64"/>
      <c r="I473" s="10"/>
      <c r="J473" s="10"/>
      <c r="K473" s="10"/>
      <c r="L473" s="10"/>
      <c r="M473" s="14"/>
      <c r="N473" s="14"/>
      <c r="O473" s="14"/>
      <c r="P473" s="3"/>
      <c r="Q473" s="3"/>
      <c r="R473" s="3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</row>
    <row r="474" spans="1:73" s="16" customFormat="1" ht="12.75" customHeight="1" x14ac:dyDescent="0.2">
      <c r="A474" s="444" t="s">
        <v>1010</v>
      </c>
      <c r="B474" s="444"/>
      <c r="C474" s="444"/>
      <c r="D474" s="444"/>
      <c r="E474" s="444"/>
      <c r="F474" s="444"/>
      <c r="G474" s="444"/>
      <c r="H474" s="444"/>
      <c r="I474" s="444"/>
      <c r="J474" s="444"/>
      <c r="K474" s="444"/>
      <c r="L474" s="444"/>
      <c r="M474" s="444"/>
      <c r="N474" s="444"/>
      <c r="O474" s="444"/>
      <c r="P474" s="62"/>
      <c r="Q474" s="62"/>
      <c r="R474" s="62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</row>
    <row r="475" spans="1:73" s="16" customFormat="1" ht="12.75" customHeight="1" x14ac:dyDescent="0.2">
      <c r="A475" s="443" t="s">
        <v>1008</v>
      </c>
      <c r="B475" s="443"/>
      <c r="C475" s="443"/>
      <c r="D475" s="443"/>
      <c r="E475" s="443"/>
      <c r="F475" s="443"/>
      <c r="G475" s="443"/>
      <c r="H475" s="443"/>
      <c r="I475" s="443"/>
      <c r="J475" s="443"/>
      <c r="K475" s="443"/>
      <c r="L475" s="443"/>
      <c r="M475" s="443"/>
      <c r="N475" s="443"/>
      <c r="O475" s="443"/>
      <c r="P475" s="63"/>
      <c r="Q475" s="63"/>
      <c r="R475" s="63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</row>
    <row r="476" spans="1:73" s="16" customFormat="1" ht="13.5" customHeight="1" x14ac:dyDescent="0.25">
      <c r="A476" s="14"/>
      <c r="B476" s="14"/>
      <c r="C476" s="14"/>
      <c r="D476" s="14"/>
      <c r="E476" s="14"/>
      <c r="F476" s="14"/>
      <c r="G476" s="14"/>
      <c r="H476" s="64"/>
      <c r="I476" s="10"/>
      <c r="J476" s="10"/>
      <c r="K476" s="10"/>
      <c r="L476" s="10"/>
      <c r="M476" s="14"/>
      <c r="N476" s="14"/>
      <c r="O476" s="14"/>
      <c r="P476" s="3"/>
      <c r="Q476" s="3"/>
      <c r="R476" s="3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</row>
    <row r="477" spans="1:73" s="16" customFormat="1" ht="12.75" customHeight="1" x14ac:dyDescent="0.2">
      <c r="A477" s="444" t="s">
        <v>1011</v>
      </c>
      <c r="B477" s="444"/>
      <c r="C477" s="444"/>
      <c r="D477" s="444"/>
      <c r="E477" s="444"/>
      <c r="F477" s="444"/>
      <c r="G477" s="444"/>
      <c r="H477" s="444"/>
      <c r="I477" s="444"/>
      <c r="J477" s="444"/>
      <c r="K477" s="444"/>
      <c r="L477" s="444"/>
      <c r="M477" s="444"/>
      <c r="N477" s="444"/>
      <c r="O477" s="444"/>
      <c r="P477" s="62"/>
      <c r="Q477" s="62"/>
      <c r="R477" s="62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</row>
    <row r="478" spans="1:73" s="16" customFormat="1" ht="12.75" customHeight="1" x14ac:dyDescent="0.2">
      <c r="A478" s="443" t="s">
        <v>1008</v>
      </c>
      <c r="B478" s="443"/>
      <c r="C478" s="443"/>
      <c r="D478" s="443"/>
      <c r="E478" s="443"/>
      <c r="F478" s="443"/>
      <c r="G478" s="443"/>
      <c r="H478" s="443"/>
      <c r="I478" s="443"/>
      <c r="J478" s="443"/>
      <c r="K478" s="443"/>
      <c r="L478" s="443"/>
      <c r="M478" s="443"/>
      <c r="N478" s="443"/>
      <c r="O478" s="443"/>
      <c r="P478" s="63"/>
      <c r="Q478" s="63"/>
      <c r="R478" s="63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</row>
    <row r="479" spans="1:73" s="16" customFormat="1" ht="13.5" customHeight="1" x14ac:dyDescent="0.25">
      <c r="A479" s="14"/>
      <c r="B479" s="14"/>
      <c r="C479" s="14"/>
      <c r="D479" s="14"/>
      <c r="E479" s="14"/>
      <c r="F479" s="14"/>
      <c r="G479" s="14"/>
      <c r="H479" s="64"/>
      <c r="I479" s="10"/>
      <c r="J479" s="10"/>
      <c r="K479" s="10"/>
      <c r="L479" s="10"/>
      <c r="M479" s="14"/>
      <c r="N479" s="14"/>
      <c r="O479" s="14"/>
      <c r="P479" s="3"/>
      <c r="Q479" s="3"/>
      <c r="R479" s="3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</row>
    <row r="480" spans="1:73" s="3" customFormat="1" ht="15" x14ac:dyDescent="0.25">
      <c r="A480" s="4"/>
      <c r="B480" s="4"/>
      <c r="C480" s="4"/>
      <c r="D480" s="4"/>
      <c r="E480" s="4"/>
      <c r="F480" s="4"/>
      <c r="G480" s="4"/>
      <c r="H480" s="14"/>
      <c r="I480" s="65"/>
      <c r="J480" s="65"/>
      <c r="K480" s="65"/>
      <c r="L480" s="65"/>
      <c r="M480" s="4"/>
      <c r="N480" s="4"/>
      <c r="O480" s="4"/>
    </row>
  </sheetData>
  <mergeCells count="277">
    <mergeCell ref="A472:O472"/>
    <mergeCell ref="A474:O474"/>
    <mergeCell ref="A475:O475"/>
    <mergeCell ref="A477:O477"/>
    <mergeCell ref="A478:O478"/>
    <mergeCell ref="A466:K466"/>
    <mergeCell ref="A467:K467"/>
    <mergeCell ref="A468:K468"/>
    <mergeCell ref="A469:K469"/>
    <mergeCell ref="A471:O471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00:E100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72:E72"/>
    <mergeCell ref="C73:E73"/>
    <mergeCell ref="C74:E74"/>
    <mergeCell ref="C75:E75"/>
    <mergeCell ref="A77:O77"/>
    <mergeCell ref="C67:E67"/>
    <mergeCell ref="C68:E68"/>
    <mergeCell ref="C69:E69"/>
    <mergeCell ref="C70:E70"/>
    <mergeCell ref="C71:E71"/>
    <mergeCell ref="C55:E55"/>
    <mergeCell ref="C56:E56"/>
    <mergeCell ref="C60:E60"/>
    <mergeCell ref="A61:O61"/>
    <mergeCell ref="C62:E62"/>
    <mergeCell ref="C50:E50"/>
    <mergeCell ref="C51:E51"/>
    <mergeCell ref="C52:E52"/>
    <mergeCell ref="C53:E53"/>
    <mergeCell ref="C54:E54"/>
    <mergeCell ref="C41:E41"/>
    <mergeCell ref="C42:E42"/>
    <mergeCell ref="C43:E43"/>
    <mergeCell ref="C44:E44"/>
    <mergeCell ref="C45:E45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640"/>
  <sheetViews>
    <sheetView topLeftCell="A597" workbookViewId="0">
      <selection activeCell="L606" sqref="L6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/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5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7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10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0" s="3" customFormat="1" ht="15" x14ac:dyDescent="0.25">
      <c r="B22" s="16" t="s">
        <v>19</v>
      </c>
      <c r="C22" s="16"/>
      <c r="E22" s="21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70" s="3" customFormat="1" ht="15" x14ac:dyDescent="0.25">
      <c r="A24" s="28"/>
    </row>
    <row r="25" spans="1:70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70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70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70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70" s="3" customFormat="1" ht="15" x14ac:dyDescent="0.25">
      <c r="A29" s="434" t="s">
        <v>34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34</v>
      </c>
    </row>
    <row r="30" spans="1:70" s="3" customFormat="1" ht="15" x14ac:dyDescent="0.25">
      <c r="A30" s="445" t="s">
        <v>35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7"/>
      <c r="BP30" s="33"/>
      <c r="BQ30" s="34" t="s">
        <v>35</v>
      </c>
    </row>
    <row r="31" spans="1:70" s="3" customFormat="1" ht="67.5" x14ac:dyDescent="0.25">
      <c r="A31" s="35" t="s">
        <v>36</v>
      </c>
      <c r="B31" s="36" t="s">
        <v>37</v>
      </c>
      <c r="C31" s="432" t="s">
        <v>38</v>
      </c>
      <c r="D31" s="432"/>
      <c r="E31" s="432"/>
      <c r="F31" s="3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37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BP31" s="33"/>
      <c r="BQ31" s="34"/>
      <c r="BR31" s="41" t="s">
        <v>38</v>
      </c>
    </row>
    <row r="32" spans="1:70" s="3" customFormat="1" ht="15" x14ac:dyDescent="0.25">
      <c r="A32" s="42"/>
      <c r="B32" s="43"/>
      <c r="C32" s="44" t="s">
        <v>44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BP32" s="33"/>
      <c r="BQ32" s="34"/>
      <c r="BR32" s="41"/>
    </row>
    <row r="33" spans="1:70" s="3" customFormat="1" ht="15" x14ac:dyDescent="0.25">
      <c r="A33" s="47"/>
      <c r="B33" s="48"/>
      <c r="C33" s="48"/>
      <c r="D33" s="48"/>
      <c r="E33" s="49" t="s">
        <v>45</v>
      </c>
      <c r="F33" s="49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BP33" s="33"/>
      <c r="BQ33" s="34"/>
      <c r="BR33" s="41"/>
    </row>
    <row r="34" spans="1:70" s="3" customFormat="1" ht="15" x14ac:dyDescent="0.25">
      <c r="A34" s="47"/>
      <c r="B34" s="48"/>
      <c r="C34" s="48"/>
      <c r="D34" s="48"/>
      <c r="E34" s="49" t="s">
        <v>46</v>
      </c>
      <c r="F34" s="49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BP34" s="33"/>
      <c r="BQ34" s="34"/>
      <c r="BR34" s="41"/>
    </row>
    <row r="35" spans="1:70" s="3" customFormat="1" ht="15" x14ac:dyDescent="0.25">
      <c r="A35" s="47"/>
      <c r="B35" s="48"/>
      <c r="C35" s="48"/>
      <c r="D35" s="48"/>
      <c r="E35" s="49" t="s">
        <v>47</v>
      </c>
      <c r="F35" s="49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BP35" s="33"/>
      <c r="BQ35" s="34"/>
      <c r="BR35" s="41"/>
    </row>
    <row r="36" spans="1:70" s="3" customFormat="1" ht="45" x14ac:dyDescent="0.25">
      <c r="A36" s="35" t="s">
        <v>48</v>
      </c>
      <c r="B36" s="36" t="s">
        <v>49</v>
      </c>
      <c r="C36" s="432" t="s">
        <v>50</v>
      </c>
      <c r="D36" s="432"/>
      <c r="E36" s="432"/>
      <c r="F36" s="35" t="s">
        <v>51</v>
      </c>
      <c r="G36" s="55">
        <v>1</v>
      </c>
      <c r="H36" s="39">
        <v>684841.09</v>
      </c>
      <c r="I36" s="39"/>
      <c r="J36" s="39"/>
      <c r="K36" s="37" t="s">
        <v>52</v>
      </c>
      <c r="L36" s="39">
        <v>4266559.99</v>
      </c>
      <c r="M36" s="39"/>
      <c r="N36" s="40"/>
      <c r="O36" s="39"/>
      <c r="BP36" s="33"/>
      <c r="BQ36" s="34"/>
      <c r="BR36" s="41" t="s">
        <v>50</v>
      </c>
    </row>
    <row r="37" spans="1:70" s="3" customFormat="1" ht="67.5" x14ac:dyDescent="0.25">
      <c r="A37" s="35" t="s">
        <v>53</v>
      </c>
      <c r="B37" s="36" t="s">
        <v>54</v>
      </c>
      <c r="C37" s="432" t="s">
        <v>55</v>
      </c>
      <c r="D37" s="432"/>
      <c r="E37" s="432"/>
      <c r="F37" s="3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37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BP37" s="33"/>
      <c r="BQ37" s="34"/>
      <c r="BR37" s="41" t="s">
        <v>55</v>
      </c>
    </row>
    <row r="38" spans="1:70" s="3" customFormat="1" ht="15" x14ac:dyDescent="0.25">
      <c r="A38" s="42"/>
      <c r="B38" s="43"/>
      <c r="C38" s="44" t="s">
        <v>60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34"/>
      <c r="BR38" s="41"/>
    </row>
    <row r="39" spans="1:70" s="3" customFormat="1" ht="15" x14ac:dyDescent="0.25">
      <c r="A39" s="47"/>
      <c r="B39" s="48"/>
      <c r="C39" s="48"/>
      <c r="D39" s="48"/>
      <c r="E39" s="49" t="s">
        <v>61</v>
      </c>
      <c r="F39" s="49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BP39" s="33"/>
      <c r="BQ39" s="34"/>
      <c r="BR39" s="41"/>
    </row>
    <row r="40" spans="1:70" s="3" customFormat="1" ht="15" x14ac:dyDescent="0.25">
      <c r="A40" s="47"/>
      <c r="B40" s="48"/>
      <c r="C40" s="48"/>
      <c r="D40" s="48"/>
      <c r="E40" s="49" t="s">
        <v>62</v>
      </c>
      <c r="F40" s="49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47</v>
      </c>
      <c r="F41" s="49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BP41" s="33"/>
      <c r="BQ41" s="34"/>
      <c r="BR41" s="41"/>
    </row>
    <row r="42" spans="1:70" s="3" customFormat="1" ht="67.5" x14ac:dyDescent="0.25">
      <c r="A42" s="35" t="s">
        <v>63</v>
      </c>
      <c r="B42" s="36" t="s">
        <v>64</v>
      </c>
      <c r="C42" s="432" t="s">
        <v>65</v>
      </c>
      <c r="D42" s="432"/>
      <c r="E42" s="432"/>
      <c r="F42" s="3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37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BP42" s="33"/>
      <c r="BQ42" s="34"/>
      <c r="BR42" s="41" t="s">
        <v>65</v>
      </c>
    </row>
    <row r="43" spans="1:70" s="3" customFormat="1" ht="15" x14ac:dyDescent="0.25">
      <c r="A43" s="42"/>
      <c r="B43" s="43"/>
      <c r="C43" s="44" t="s">
        <v>69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34"/>
      <c r="BR43" s="41"/>
    </row>
    <row r="44" spans="1:70" s="3" customFormat="1" ht="15" x14ac:dyDescent="0.25">
      <c r="A44" s="47"/>
      <c r="B44" s="48"/>
      <c r="C44" s="48"/>
      <c r="D44" s="48"/>
      <c r="E44" s="49" t="s">
        <v>70</v>
      </c>
      <c r="F44" s="49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71</v>
      </c>
      <c r="F45" s="49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BP46" s="33"/>
      <c r="BQ46" s="34"/>
      <c r="BR46" s="41"/>
    </row>
    <row r="47" spans="1:70" s="3" customFormat="1" ht="67.5" x14ac:dyDescent="0.25">
      <c r="A47" s="35" t="s">
        <v>72</v>
      </c>
      <c r="B47" s="36" t="s">
        <v>73</v>
      </c>
      <c r="C47" s="432" t="s">
        <v>74</v>
      </c>
      <c r="D47" s="432"/>
      <c r="E47" s="432"/>
      <c r="F47" s="3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37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BP47" s="33"/>
      <c r="BQ47" s="34"/>
      <c r="BR47" s="41" t="s">
        <v>74</v>
      </c>
    </row>
    <row r="48" spans="1:70" s="3" customFormat="1" ht="15" x14ac:dyDescent="0.25">
      <c r="A48" s="42"/>
      <c r="B48" s="43"/>
      <c r="C48" s="44" t="s">
        <v>69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34"/>
      <c r="BR48" s="41"/>
    </row>
    <row r="49" spans="1:70" s="3" customFormat="1" ht="15" x14ac:dyDescent="0.25">
      <c r="A49" s="47"/>
      <c r="B49" s="48"/>
      <c r="C49" s="48"/>
      <c r="D49" s="48"/>
      <c r="E49" s="49" t="s">
        <v>78</v>
      </c>
      <c r="F49" s="49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79</v>
      </c>
      <c r="F50" s="49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BP51" s="33"/>
      <c r="BQ51" s="34"/>
      <c r="BR51" s="41"/>
    </row>
    <row r="52" spans="1:70" s="3" customFormat="1" ht="67.5" x14ac:dyDescent="0.25">
      <c r="A52" s="35" t="s">
        <v>80</v>
      </c>
      <c r="B52" s="36" t="s">
        <v>81</v>
      </c>
      <c r="C52" s="432" t="s">
        <v>82</v>
      </c>
      <c r="D52" s="432"/>
      <c r="E52" s="432"/>
      <c r="F52" s="3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37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BP52" s="33"/>
      <c r="BQ52" s="34"/>
      <c r="BR52" s="41" t="s">
        <v>82</v>
      </c>
    </row>
    <row r="53" spans="1:70" s="3" customFormat="1" ht="15" x14ac:dyDescent="0.25">
      <c r="A53" s="42"/>
      <c r="B53" s="43"/>
      <c r="C53" s="44" t="s">
        <v>86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34"/>
      <c r="BR53" s="41"/>
    </row>
    <row r="54" spans="1:70" s="3" customFormat="1" ht="15" x14ac:dyDescent="0.25">
      <c r="A54" s="47"/>
      <c r="B54" s="48"/>
      <c r="C54" s="48"/>
      <c r="D54" s="48"/>
      <c r="E54" s="49" t="s">
        <v>87</v>
      </c>
      <c r="F54" s="49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88</v>
      </c>
      <c r="F55" s="49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47</v>
      </c>
      <c r="F56" s="49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BP56" s="33"/>
      <c r="BQ56" s="34"/>
      <c r="BR56" s="41"/>
    </row>
    <row r="57" spans="1:70" s="3" customFormat="1" ht="67.5" x14ac:dyDescent="0.25">
      <c r="A57" s="35" t="s">
        <v>89</v>
      </c>
      <c r="B57" s="36" t="s">
        <v>90</v>
      </c>
      <c r="C57" s="432" t="s">
        <v>91</v>
      </c>
      <c r="D57" s="432"/>
      <c r="E57" s="432"/>
      <c r="F57" s="3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37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BP57" s="33"/>
      <c r="BQ57" s="34"/>
      <c r="BR57" s="41" t="s">
        <v>91</v>
      </c>
    </row>
    <row r="58" spans="1:70" s="3" customFormat="1" ht="15" x14ac:dyDescent="0.25">
      <c r="A58" s="42"/>
      <c r="B58" s="43"/>
      <c r="C58" s="44" t="s">
        <v>95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34"/>
      <c r="BR58" s="41"/>
    </row>
    <row r="59" spans="1:70" s="3" customFormat="1" ht="15" x14ac:dyDescent="0.25">
      <c r="A59" s="47"/>
      <c r="B59" s="48"/>
      <c r="C59" s="48"/>
      <c r="D59" s="48"/>
      <c r="E59" s="49" t="s">
        <v>96</v>
      </c>
      <c r="F59" s="49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BP59" s="33"/>
      <c r="BQ59" s="34"/>
      <c r="BR59" s="41"/>
    </row>
    <row r="60" spans="1:70" s="3" customFormat="1" ht="15" x14ac:dyDescent="0.25">
      <c r="A60" s="47"/>
      <c r="B60" s="48"/>
      <c r="C60" s="48"/>
      <c r="D60" s="48"/>
      <c r="E60" s="49" t="s">
        <v>97</v>
      </c>
      <c r="F60" s="49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BP60" s="33"/>
      <c r="BQ60" s="34"/>
      <c r="BR60" s="41"/>
    </row>
    <row r="61" spans="1:70" s="3" customFormat="1" ht="15" x14ac:dyDescent="0.25">
      <c r="A61" s="47"/>
      <c r="B61" s="48"/>
      <c r="C61" s="48"/>
      <c r="D61" s="48"/>
      <c r="E61" s="49" t="s">
        <v>47</v>
      </c>
      <c r="F61" s="49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BP61" s="33"/>
      <c r="BQ61" s="34"/>
      <c r="BR61" s="41"/>
    </row>
    <row r="62" spans="1:70" s="3" customFormat="1" ht="45" x14ac:dyDescent="0.25">
      <c r="A62" s="35" t="s">
        <v>98</v>
      </c>
      <c r="B62" s="36" t="s">
        <v>99</v>
      </c>
      <c r="C62" s="432" t="s">
        <v>100</v>
      </c>
      <c r="D62" s="432"/>
      <c r="E62" s="432"/>
      <c r="F62" s="35" t="s">
        <v>51</v>
      </c>
      <c r="G62" s="55">
        <v>1</v>
      </c>
      <c r="H62" s="39">
        <v>79582.66</v>
      </c>
      <c r="I62" s="39"/>
      <c r="J62" s="39"/>
      <c r="K62" s="37" t="s">
        <v>52</v>
      </c>
      <c r="L62" s="39">
        <v>495799.97</v>
      </c>
      <c r="M62" s="39"/>
      <c r="N62" s="40"/>
      <c r="O62" s="39"/>
      <c r="BP62" s="33"/>
      <c r="BQ62" s="34"/>
      <c r="BR62" s="41" t="s">
        <v>100</v>
      </c>
    </row>
    <row r="63" spans="1:70" s="3" customFormat="1" ht="67.5" x14ac:dyDescent="0.25">
      <c r="A63" s="35" t="s">
        <v>101</v>
      </c>
      <c r="B63" s="36" t="s">
        <v>54</v>
      </c>
      <c r="C63" s="432" t="s">
        <v>55</v>
      </c>
      <c r="D63" s="432"/>
      <c r="E63" s="432"/>
      <c r="F63" s="3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BP63" s="33"/>
      <c r="BQ63" s="34"/>
      <c r="BR63" s="41" t="s">
        <v>55</v>
      </c>
    </row>
    <row r="64" spans="1:70" s="3" customFormat="1" ht="15" x14ac:dyDescent="0.25">
      <c r="A64" s="42"/>
      <c r="B64" s="43"/>
      <c r="C64" s="44" t="s">
        <v>103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34"/>
      <c r="BR64" s="41"/>
    </row>
    <row r="65" spans="1:70" s="3" customFormat="1" ht="15" x14ac:dyDescent="0.25">
      <c r="A65" s="47"/>
      <c r="B65" s="48"/>
      <c r="C65" s="48"/>
      <c r="D65" s="48"/>
      <c r="E65" s="49" t="s">
        <v>104</v>
      </c>
      <c r="F65" s="49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BP65" s="33"/>
      <c r="BQ65" s="34"/>
      <c r="BR65" s="41"/>
    </row>
    <row r="66" spans="1:70" s="3" customFormat="1" ht="15" x14ac:dyDescent="0.25">
      <c r="A66" s="47"/>
      <c r="B66" s="48"/>
      <c r="C66" s="48"/>
      <c r="D66" s="48"/>
      <c r="E66" s="49" t="s">
        <v>105</v>
      </c>
      <c r="F66" s="49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BP66" s="33"/>
      <c r="BQ66" s="34"/>
      <c r="BR66" s="41"/>
    </row>
    <row r="67" spans="1:70" s="3" customFormat="1" ht="15" x14ac:dyDescent="0.25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BP67" s="33"/>
      <c r="BQ67" s="34"/>
      <c r="BR67" s="41"/>
    </row>
    <row r="68" spans="1:70" s="3" customFormat="1" ht="67.5" x14ac:dyDescent="0.25">
      <c r="A68" s="35" t="s">
        <v>106</v>
      </c>
      <c r="B68" s="36" t="s">
        <v>107</v>
      </c>
      <c r="C68" s="432" t="s">
        <v>108</v>
      </c>
      <c r="D68" s="432"/>
      <c r="E68" s="432"/>
      <c r="F68" s="3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37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BP68" s="33"/>
      <c r="BQ68" s="34"/>
      <c r="BR68" s="41" t="s">
        <v>108</v>
      </c>
    </row>
    <row r="69" spans="1:70" s="3" customFormat="1" ht="15" x14ac:dyDescent="0.25">
      <c r="A69" s="42"/>
      <c r="B69" s="43"/>
      <c r="C69" s="44" t="s">
        <v>113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114</v>
      </c>
      <c r="F70" s="49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115</v>
      </c>
      <c r="F71" s="49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BP71" s="33"/>
      <c r="BQ71" s="34"/>
      <c r="BR71" s="41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BP72" s="33"/>
      <c r="BQ72" s="34"/>
      <c r="BR72" s="41"/>
    </row>
    <row r="73" spans="1:70" s="3" customFormat="1" ht="45" x14ac:dyDescent="0.25">
      <c r="A73" s="35" t="s">
        <v>116</v>
      </c>
      <c r="B73" s="36" t="s">
        <v>117</v>
      </c>
      <c r="C73" s="432" t="s">
        <v>118</v>
      </c>
      <c r="D73" s="432"/>
      <c r="E73" s="432"/>
      <c r="F73" s="35" t="s">
        <v>51</v>
      </c>
      <c r="G73" s="55">
        <v>1</v>
      </c>
      <c r="H73" s="39">
        <v>22412.2</v>
      </c>
      <c r="I73" s="39"/>
      <c r="J73" s="39"/>
      <c r="K73" s="37" t="s">
        <v>52</v>
      </c>
      <c r="L73" s="39">
        <v>139628.01</v>
      </c>
      <c r="M73" s="39"/>
      <c r="N73" s="40"/>
      <c r="O73" s="39"/>
      <c r="BP73" s="33"/>
      <c r="BQ73" s="34"/>
      <c r="BR73" s="41" t="s">
        <v>118</v>
      </c>
    </row>
    <row r="74" spans="1:70" s="3" customFormat="1" ht="67.5" x14ac:dyDescent="0.25">
      <c r="A74" s="35" t="s">
        <v>119</v>
      </c>
      <c r="B74" s="36" t="s">
        <v>54</v>
      </c>
      <c r="C74" s="432" t="s">
        <v>55</v>
      </c>
      <c r="D74" s="432"/>
      <c r="E74" s="432"/>
      <c r="F74" s="3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37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BP74" s="33"/>
      <c r="BQ74" s="34"/>
      <c r="BR74" s="41" t="s">
        <v>55</v>
      </c>
    </row>
    <row r="75" spans="1:70" s="3" customFormat="1" ht="15" x14ac:dyDescent="0.25">
      <c r="A75" s="42"/>
      <c r="B75" s="43"/>
      <c r="C75" s="44" t="s">
        <v>121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122</v>
      </c>
      <c r="F76" s="49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123</v>
      </c>
      <c r="F77" s="49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BP78" s="33"/>
      <c r="BQ78" s="34"/>
      <c r="BR78" s="41"/>
    </row>
    <row r="79" spans="1:70" s="3" customFormat="1" ht="45" x14ac:dyDescent="0.25">
      <c r="A79" s="35" t="s">
        <v>124</v>
      </c>
      <c r="B79" s="36" t="s">
        <v>117</v>
      </c>
      <c r="C79" s="432" t="s">
        <v>125</v>
      </c>
      <c r="D79" s="432"/>
      <c r="E79" s="432"/>
      <c r="F79" s="35" t="s">
        <v>51</v>
      </c>
      <c r="G79" s="55">
        <v>1</v>
      </c>
      <c r="H79" s="39">
        <v>20218.3</v>
      </c>
      <c r="I79" s="39"/>
      <c r="J79" s="39"/>
      <c r="K79" s="37" t="s">
        <v>52</v>
      </c>
      <c r="L79" s="39">
        <v>125960.01</v>
      </c>
      <c r="M79" s="39"/>
      <c r="N79" s="40"/>
      <c r="O79" s="39"/>
      <c r="BP79" s="33"/>
      <c r="BQ79" s="34"/>
      <c r="BR79" s="41" t="s">
        <v>125</v>
      </c>
    </row>
    <row r="80" spans="1:70" s="3" customFormat="1" ht="67.5" x14ac:dyDescent="0.25">
      <c r="A80" s="35" t="s">
        <v>126</v>
      </c>
      <c r="B80" s="36" t="s">
        <v>54</v>
      </c>
      <c r="C80" s="432" t="s">
        <v>55</v>
      </c>
      <c r="D80" s="432"/>
      <c r="E80" s="432"/>
      <c r="F80" s="3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37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BP80" s="33"/>
      <c r="BQ80" s="34"/>
      <c r="BR80" s="41" t="s">
        <v>55</v>
      </c>
    </row>
    <row r="81" spans="1:70" s="3" customFormat="1" ht="15" x14ac:dyDescent="0.25">
      <c r="A81" s="42"/>
      <c r="B81" s="43"/>
      <c r="C81" s="44" t="s">
        <v>128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129</v>
      </c>
      <c r="F82" s="49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130</v>
      </c>
      <c r="F83" s="49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131</v>
      </c>
      <c r="B85" s="36" t="s">
        <v>132</v>
      </c>
      <c r="C85" s="432" t="s">
        <v>133</v>
      </c>
      <c r="D85" s="432"/>
      <c r="E85" s="432"/>
      <c r="F85" s="3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37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BP85" s="33"/>
      <c r="BQ85" s="34"/>
      <c r="BR85" s="41" t="s">
        <v>133</v>
      </c>
    </row>
    <row r="86" spans="1:70" s="3" customFormat="1" ht="15" x14ac:dyDescent="0.25">
      <c r="A86" s="42"/>
      <c r="B86" s="43"/>
      <c r="C86" s="44" t="s">
        <v>137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34"/>
      <c r="BR86" s="41"/>
    </row>
    <row r="87" spans="1:70" s="3" customFormat="1" ht="15" x14ac:dyDescent="0.25">
      <c r="A87" s="47"/>
      <c r="B87" s="48"/>
      <c r="C87" s="48"/>
      <c r="D87" s="48"/>
      <c r="E87" s="49" t="s">
        <v>138</v>
      </c>
      <c r="F87" s="49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BP87" s="33"/>
      <c r="BQ87" s="34"/>
      <c r="BR87" s="41"/>
    </row>
    <row r="88" spans="1:70" s="3" customFormat="1" ht="15" x14ac:dyDescent="0.25">
      <c r="A88" s="47"/>
      <c r="B88" s="48"/>
      <c r="C88" s="48"/>
      <c r="D88" s="48"/>
      <c r="E88" s="49" t="s">
        <v>139</v>
      </c>
      <c r="F88" s="49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BP89" s="33"/>
      <c r="BQ89" s="34"/>
      <c r="BR89" s="41"/>
    </row>
    <row r="90" spans="1:70" s="3" customFormat="1" ht="45" x14ac:dyDescent="0.25">
      <c r="A90" s="35" t="s">
        <v>140</v>
      </c>
      <c r="B90" s="36" t="s">
        <v>117</v>
      </c>
      <c r="C90" s="432" t="s">
        <v>141</v>
      </c>
      <c r="D90" s="432"/>
      <c r="E90" s="432"/>
      <c r="F90" s="35" t="s">
        <v>51</v>
      </c>
      <c r="G90" s="55">
        <v>1</v>
      </c>
      <c r="H90" s="39">
        <v>64225.36</v>
      </c>
      <c r="I90" s="39"/>
      <c r="J90" s="39"/>
      <c r="K90" s="37" t="s">
        <v>52</v>
      </c>
      <c r="L90" s="39">
        <v>400123.99</v>
      </c>
      <c r="M90" s="39"/>
      <c r="N90" s="40"/>
      <c r="O90" s="39"/>
      <c r="BP90" s="33"/>
      <c r="BQ90" s="34"/>
      <c r="BR90" s="41" t="s">
        <v>141</v>
      </c>
    </row>
    <row r="91" spans="1:70" s="3" customFormat="1" ht="67.5" x14ac:dyDescent="0.25">
      <c r="A91" s="35" t="s">
        <v>142</v>
      </c>
      <c r="B91" s="36" t="s">
        <v>54</v>
      </c>
      <c r="C91" s="432" t="s">
        <v>55</v>
      </c>
      <c r="D91" s="432"/>
      <c r="E91" s="432"/>
      <c r="F91" s="3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BP91" s="33"/>
      <c r="BQ91" s="34"/>
      <c r="BR91" s="41" t="s">
        <v>55</v>
      </c>
    </row>
    <row r="92" spans="1:70" s="3" customFormat="1" ht="15" x14ac:dyDescent="0.25">
      <c r="A92" s="42"/>
      <c r="B92" s="43"/>
      <c r="C92" s="44" t="s">
        <v>144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34"/>
      <c r="BR92" s="41"/>
    </row>
    <row r="93" spans="1:70" s="3" customFormat="1" ht="15" x14ac:dyDescent="0.25">
      <c r="A93" s="47"/>
      <c r="B93" s="48"/>
      <c r="C93" s="48"/>
      <c r="D93" s="48"/>
      <c r="E93" s="49" t="s">
        <v>145</v>
      </c>
      <c r="F93" s="49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BP93" s="33"/>
      <c r="BQ93" s="34"/>
      <c r="BR93" s="41"/>
    </row>
    <row r="94" spans="1:70" s="3" customFormat="1" ht="15" x14ac:dyDescent="0.25">
      <c r="A94" s="47"/>
      <c r="B94" s="48"/>
      <c r="C94" s="48"/>
      <c r="D94" s="48"/>
      <c r="E94" s="49" t="s">
        <v>146</v>
      </c>
      <c r="F94" s="49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BP94" s="33"/>
      <c r="BQ94" s="34"/>
      <c r="BR94" s="41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BP95" s="33"/>
      <c r="BQ95" s="34"/>
      <c r="BR95" s="41"/>
    </row>
    <row r="96" spans="1:70" s="3" customFormat="1" ht="45" x14ac:dyDescent="0.25">
      <c r="A96" s="35" t="s">
        <v>147</v>
      </c>
      <c r="B96" s="36" t="s">
        <v>117</v>
      </c>
      <c r="C96" s="432" t="s">
        <v>148</v>
      </c>
      <c r="D96" s="432"/>
      <c r="E96" s="432"/>
      <c r="F96" s="35" t="s">
        <v>51</v>
      </c>
      <c r="G96" s="55">
        <v>1</v>
      </c>
      <c r="H96" s="39">
        <v>38500.800000000003</v>
      </c>
      <c r="I96" s="39"/>
      <c r="J96" s="39"/>
      <c r="K96" s="37" t="s">
        <v>52</v>
      </c>
      <c r="L96" s="39">
        <v>239859.98</v>
      </c>
      <c r="M96" s="39"/>
      <c r="N96" s="40"/>
      <c r="O96" s="39"/>
      <c r="BP96" s="33"/>
      <c r="BQ96" s="34"/>
      <c r="BR96" s="41" t="s">
        <v>148</v>
      </c>
    </row>
    <row r="97" spans="1:70" s="3" customFormat="1" ht="45" x14ac:dyDescent="0.25">
      <c r="A97" s="35" t="s">
        <v>149</v>
      </c>
      <c r="B97" s="36" t="s">
        <v>49</v>
      </c>
      <c r="C97" s="432" t="s">
        <v>150</v>
      </c>
      <c r="D97" s="432"/>
      <c r="E97" s="432"/>
      <c r="F97" s="35" t="s">
        <v>51</v>
      </c>
      <c r="G97" s="55">
        <v>1</v>
      </c>
      <c r="H97" s="39">
        <v>29596.15</v>
      </c>
      <c r="I97" s="39"/>
      <c r="J97" s="39"/>
      <c r="K97" s="37" t="s">
        <v>52</v>
      </c>
      <c r="L97" s="39">
        <v>184384.01</v>
      </c>
      <c r="M97" s="39"/>
      <c r="N97" s="40"/>
      <c r="O97" s="39"/>
      <c r="BP97" s="33"/>
      <c r="BQ97" s="34"/>
      <c r="BR97" s="41" t="s">
        <v>150</v>
      </c>
    </row>
    <row r="98" spans="1:70" s="3" customFormat="1" ht="67.5" x14ac:dyDescent="0.25">
      <c r="A98" s="35" t="s">
        <v>151</v>
      </c>
      <c r="B98" s="36" t="s">
        <v>54</v>
      </c>
      <c r="C98" s="432" t="s">
        <v>55</v>
      </c>
      <c r="D98" s="432"/>
      <c r="E98" s="432"/>
      <c r="F98" s="3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37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BP98" s="33"/>
      <c r="BQ98" s="34"/>
      <c r="BR98" s="41" t="s">
        <v>55</v>
      </c>
    </row>
    <row r="99" spans="1:70" s="3" customFormat="1" ht="15" x14ac:dyDescent="0.25">
      <c r="A99" s="42"/>
      <c r="B99" s="43"/>
      <c r="C99" s="44" t="s">
        <v>153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154</v>
      </c>
      <c r="F100" s="49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155</v>
      </c>
      <c r="F101" s="49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BP102" s="33"/>
      <c r="BQ102" s="34"/>
      <c r="BR102" s="41"/>
    </row>
    <row r="103" spans="1:70" s="3" customFormat="1" ht="67.5" x14ac:dyDescent="0.25">
      <c r="A103" s="35" t="s">
        <v>156</v>
      </c>
      <c r="B103" s="36" t="s">
        <v>157</v>
      </c>
      <c r="C103" s="432" t="s">
        <v>158</v>
      </c>
      <c r="D103" s="432"/>
      <c r="E103" s="432"/>
      <c r="F103" s="3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37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BP103" s="33"/>
      <c r="BQ103" s="34"/>
      <c r="BR103" s="41" t="s">
        <v>158</v>
      </c>
    </row>
    <row r="104" spans="1:70" s="3" customFormat="1" ht="15" x14ac:dyDescent="0.25">
      <c r="A104" s="42"/>
      <c r="B104" s="43"/>
      <c r="C104" s="44" t="s">
        <v>162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163</v>
      </c>
      <c r="F105" s="49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164</v>
      </c>
      <c r="F106" s="49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BP107" s="33"/>
      <c r="BQ107" s="34"/>
      <c r="BR107" s="41"/>
    </row>
    <row r="108" spans="1:70" s="3" customFormat="1" ht="45" x14ac:dyDescent="0.25">
      <c r="A108" s="35" t="s">
        <v>165</v>
      </c>
      <c r="B108" s="36" t="s">
        <v>166</v>
      </c>
      <c r="C108" s="432" t="s">
        <v>167</v>
      </c>
      <c r="D108" s="432"/>
      <c r="E108" s="432"/>
      <c r="F108" s="35"/>
      <c r="G108" s="55">
        <v>1</v>
      </c>
      <c r="H108" s="39">
        <v>118804.59</v>
      </c>
      <c r="I108" s="39"/>
      <c r="J108" s="39"/>
      <c r="K108" s="37" t="s">
        <v>52</v>
      </c>
      <c r="L108" s="39">
        <v>740152.6</v>
      </c>
      <c r="M108" s="39"/>
      <c r="N108" s="40"/>
      <c r="O108" s="39"/>
      <c r="BP108" s="33"/>
      <c r="BQ108" s="34"/>
      <c r="BR108" s="41" t="s">
        <v>167</v>
      </c>
    </row>
    <row r="109" spans="1:70" s="3" customFormat="1" ht="45" x14ac:dyDescent="0.25">
      <c r="A109" s="35" t="s">
        <v>168</v>
      </c>
      <c r="B109" s="36" t="s">
        <v>166</v>
      </c>
      <c r="C109" s="432" t="s">
        <v>169</v>
      </c>
      <c r="D109" s="432"/>
      <c r="E109" s="432"/>
      <c r="F109" s="35"/>
      <c r="G109" s="55">
        <v>1</v>
      </c>
      <c r="H109" s="39">
        <v>65520.480000000003</v>
      </c>
      <c r="I109" s="39"/>
      <c r="J109" s="39"/>
      <c r="K109" s="37" t="s">
        <v>52</v>
      </c>
      <c r="L109" s="39">
        <v>408192.59</v>
      </c>
      <c r="M109" s="39"/>
      <c r="N109" s="40"/>
      <c r="O109" s="39"/>
      <c r="BP109" s="33"/>
      <c r="BQ109" s="34"/>
      <c r="BR109" s="41" t="s">
        <v>169</v>
      </c>
    </row>
    <row r="110" spans="1:70" s="3" customFormat="1" ht="15" x14ac:dyDescent="0.25">
      <c r="A110" s="445" t="s">
        <v>170</v>
      </c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7"/>
      <c r="BP110" s="33"/>
      <c r="BQ110" s="34" t="s">
        <v>170</v>
      </c>
      <c r="BR110" s="41"/>
    </row>
    <row r="111" spans="1:70" s="3" customFormat="1" ht="67.5" x14ac:dyDescent="0.25">
      <c r="A111" s="35" t="s">
        <v>171</v>
      </c>
      <c r="B111" s="36" t="s">
        <v>172</v>
      </c>
      <c r="C111" s="432" t="s">
        <v>173</v>
      </c>
      <c r="D111" s="432"/>
      <c r="E111" s="432"/>
      <c r="F111" s="3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37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BP111" s="33"/>
      <c r="BQ111" s="34"/>
      <c r="BR111" s="41" t="s">
        <v>173</v>
      </c>
    </row>
    <row r="112" spans="1:70" s="3" customFormat="1" ht="15" x14ac:dyDescent="0.25">
      <c r="A112" s="42"/>
      <c r="B112" s="43"/>
      <c r="C112" s="44" t="s">
        <v>178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179</v>
      </c>
      <c r="F113" s="49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BP113" s="33"/>
      <c r="BQ113" s="34"/>
      <c r="BR113" s="41"/>
    </row>
    <row r="114" spans="1:70" s="3" customFormat="1" ht="15" x14ac:dyDescent="0.25">
      <c r="A114" s="47"/>
      <c r="B114" s="48"/>
      <c r="C114" s="48"/>
      <c r="D114" s="48"/>
      <c r="E114" s="49" t="s">
        <v>180</v>
      </c>
      <c r="F114" s="49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BP114" s="33"/>
      <c r="BQ114" s="34"/>
      <c r="BR114" s="41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432" t="s">
        <v>183</v>
      </c>
      <c r="D116" s="432"/>
      <c r="E116" s="432"/>
      <c r="F116" s="3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37" t="s">
        <v>42</v>
      </c>
      <c r="L116" s="39">
        <v>63343.83</v>
      </c>
      <c r="M116" s="39"/>
      <c r="N116" s="40"/>
      <c r="O116" s="39">
        <v>63343.83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432" t="s">
        <v>186</v>
      </c>
      <c r="D117" s="432"/>
      <c r="E117" s="432"/>
      <c r="F117" s="3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37" t="s">
        <v>42</v>
      </c>
      <c r="L117" s="39">
        <v>18098.240000000002</v>
      </c>
      <c r="M117" s="39"/>
      <c r="N117" s="40"/>
      <c r="O117" s="39">
        <v>18098.240000000002</v>
      </c>
      <c r="BP117" s="33"/>
      <c r="BQ117" s="34"/>
      <c r="BR117" s="41" t="s">
        <v>186</v>
      </c>
    </row>
    <row r="118" spans="1:70" s="3" customFormat="1" ht="67.5" x14ac:dyDescent="0.25">
      <c r="A118" s="35" t="s">
        <v>187</v>
      </c>
      <c r="B118" s="36" t="s">
        <v>188</v>
      </c>
      <c r="C118" s="432" t="s">
        <v>189</v>
      </c>
      <c r="D118" s="432"/>
      <c r="E118" s="432"/>
      <c r="F118" s="3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37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BP118" s="33"/>
      <c r="BQ118" s="34"/>
      <c r="BR118" s="41" t="s">
        <v>189</v>
      </c>
    </row>
    <row r="119" spans="1:70" s="3" customFormat="1" ht="15" x14ac:dyDescent="0.25">
      <c r="A119" s="42"/>
      <c r="B119" s="43"/>
      <c r="C119" s="44" t="s">
        <v>193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34"/>
      <c r="BR119" s="41"/>
    </row>
    <row r="120" spans="1:70" s="3" customFormat="1" ht="15" x14ac:dyDescent="0.25">
      <c r="A120" s="47"/>
      <c r="B120" s="48"/>
      <c r="C120" s="48"/>
      <c r="D120" s="48"/>
      <c r="E120" s="49" t="s">
        <v>194</v>
      </c>
      <c r="F120" s="49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BP120" s="33"/>
      <c r="BQ120" s="34"/>
      <c r="BR120" s="41"/>
    </row>
    <row r="121" spans="1:70" s="3" customFormat="1" ht="15" x14ac:dyDescent="0.25">
      <c r="A121" s="47"/>
      <c r="B121" s="48"/>
      <c r="C121" s="48"/>
      <c r="D121" s="48"/>
      <c r="E121" s="49" t="s">
        <v>195</v>
      </c>
      <c r="F121" s="49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432" t="s">
        <v>197</v>
      </c>
      <c r="D123" s="432"/>
      <c r="E123" s="432"/>
      <c r="F123" s="35" t="s">
        <v>184</v>
      </c>
      <c r="G123" s="55">
        <v>14</v>
      </c>
      <c r="H123" s="39">
        <v>794.39</v>
      </c>
      <c r="I123" s="39"/>
      <c r="J123" s="39">
        <v>794.39</v>
      </c>
      <c r="K123" s="37" t="s">
        <v>42</v>
      </c>
      <c r="L123" s="39">
        <v>95199.7</v>
      </c>
      <c r="M123" s="39"/>
      <c r="N123" s="40"/>
      <c r="O123" s="39">
        <v>95199.7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432" t="s">
        <v>199</v>
      </c>
      <c r="D124" s="432"/>
      <c r="E124" s="432"/>
      <c r="F124" s="35" t="s">
        <v>184</v>
      </c>
      <c r="G124" s="55">
        <v>5</v>
      </c>
      <c r="H124" s="39">
        <v>774.53</v>
      </c>
      <c r="I124" s="39"/>
      <c r="J124" s="39">
        <v>774.53</v>
      </c>
      <c r="K124" s="37" t="s">
        <v>42</v>
      </c>
      <c r="L124" s="39">
        <v>33149.879999999997</v>
      </c>
      <c r="M124" s="39"/>
      <c r="N124" s="40"/>
      <c r="O124" s="39">
        <v>33149.879999999997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432" t="s">
        <v>201</v>
      </c>
      <c r="D125" s="432"/>
      <c r="E125" s="432"/>
      <c r="F125" s="35" t="s">
        <v>184</v>
      </c>
      <c r="G125" s="55">
        <v>12</v>
      </c>
      <c r="H125" s="39">
        <v>3574.77</v>
      </c>
      <c r="I125" s="39"/>
      <c r="J125" s="39">
        <v>3574.77</v>
      </c>
      <c r="K125" s="37" t="s">
        <v>42</v>
      </c>
      <c r="L125" s="39">
        <v>367200.37</v>
      </c>
      <c r="M125" s="39"/>
      <c r="N125" s="40"/>
      <c r="O125" s="39">
        <v>367200.37</v>
      </c>
      <c r="BP125" s="33"/>
      <c r="BQ125" s="34"/>
      <c r="BR125" s="41" t="s">
        <v>201</v>
      </c>
    </row>
    <row r="126" spans="1:70" s="3" customFormat="1" ht="67.5" x14ac:dyDescent="0.25">
      <c r="A126" s="35" t="s">
        <v>202</v>
      </c>
      <c r="B126" s="36" t="s">
        <v>203</v>
      </c>
      <c r="C126" s="432" t="s">
        <v>204</v>
      </c>
      <c r="D126" s="432"/>
      <c r="E126" s="432"/>
      <c r="F126" s="3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37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BP126" s="33"/>
      <c r="BQ126" s="34"/>
      <c r="BR126" s="41" t="s">
        <v>204</v>
      </c>
    </row>
    <row r="127" spans="1:70" s="3" customFormat="1" ht="15" x14ac:dyDescent="0.25">
      <c r="A127" s="42"/>
      <c r="B127" s="43"/>
      <c r="C127" s="44" t="s">
        <v>208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34"/>
      <c r="BR127" s="41"/>
    </row>
    <row r="128" spans="1:70" s="3" customFormat="1" ht="15" x14ac:dyDescent="0.25">
      <c r="A128" s="47"/>
      <c r="B128" s="48"/>
      <c r="C128" s="48"/>
      <c r="D128" s="48"/>
      <c r="E128" s="49" t="s">
        <v>209</v>
      </c>
      <c r="F128" s="49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210</v>
      </c>
      <c r="F129" s="49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432" t="s">
        <v>212</v>
      </c>
      <c r="D131" s="432"/>
      <c r="E131" s="432"/>
      <c r="F131" s="35" t="s">
        <v>184</v>
      </c>
      <c r="G131" s="55">
        <v>18</v>
      </c>
      <c r="H131" s="39">
        <v>1313.43</v>
      </c>
      <c r="I131" s="39"/>
      <c r="J131" s="39">
        <v>1313.43</v>
      </c>
      <c r="K131" s="37" t="s">
        <v>42</v>
      </c>
      <c r="L131" s="39">
        <v>202373.29</v>
      </c>
      <c r="M131" s="39"/>
      <c r="N131" s="40"/>
      <c r="O131" s="39">
        <v>202373.29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432" t="s">
        <v>214</v>
      </c>
      <c r="D132" s="432"/>
      <c r="E132" s="432"/>
      <c r="F132" s="35" t="s">
        <v>184</v>
      </c>
      <c r="G132" s="55">
        <v>7</v>
      </c>
      <c r="H132" s="39">
        <v>3723.71</v>
      </c>
      <c r="I132" s="39"/>
      <c r="J132" s="39">
        <v>3723.71</v>
      </c>
      <c r="K132" s="37" t="s">
        <v>42</v>
      </c>
      <c r="L132" s="39">
        <v>223124.7</v>
      </c>
      <c r="M132" s="39"/>
      <c r="N132" s="40"/>
      <c r="O132" s="39">
        <v>223124.7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432" t="s">
        <v>216</v>
      </c>
      <c r="D133" s="432"/>
      <c r="E133" s="432"/>
      <c r="F133" s="35" t="s">
        <v>184</v>
      </c>
      <c r="G133" s="55">
        <v>7</v>
      </c>
      <c r="H133" s="39">
        <v>1707.94</v>
      </c>
      <c r="I133" s="39"/>
      <c r="J133" s="39">
        <v>1707.94</v>
      </c>
      <c r="K133" s="37" t="s">
        <v>42</v>
      </c>
      <c r="L133" s="39">
        <v>102339.76</v>
      </c>
      <c r="M133" s="39"/>
      <c r="N133" s="40"/>
      <c r="O133" s="39">
        <v>102339.76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432" t="s">
        <v>218</v>
      </c>
      <c r="D134" s="432"/>
      <c r="E134" s="432"/>
      <c r="F134" s="35" t="s">
        <v>184</v>
      </c>
      <c r="G134" s="55">
        <v>1</v>
      </c>
      <c r="H134" s="39">
        <v>1012.17</v>
      </c>
      <c r="I134" s="39"/>
      <c r="J134" s="39">
        <v>1012.17</v>
      </c>
      <c r="K134" s="37" t="s">
        <v>42</v>
      </c>
      <c r="L134" s="39">
        <v>8664.18</v>
      </c>
      <c r="M134" s="39"/>
      <c r="N134" s="40"/>
      <c r="O134" s="39">
        <v>8664.18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432" t="s">
        <v>220</v>
      </c>
      <c r="D135" s="432"/>
      <c r="E135" s="432"/>
      <c r="F135" s="35" t="s">
        <v>184</v>
      </c>
      <c r="G135" s="55">
        <v>6</v>
      </c>
      <c r="H135" s="39">
        <v>1208.74</v>
      </c>
      <c r="I135" s="39"/>
      <c r="J135" s="39">
        <v>1208.74</v>
      </c>
      <c r="K135" s="37" t="s">
        <v>42</v>
      </c>
      <c r="L135" s="39">
        <v>62080.89</v>
      </c>
      <c r="M135" s="39"/>
      <c r="N135" s="40"/>
      <c r="O135" s="39">
        <v>62080.89</v>
      </c>
      <c r="BP135" s="33"/>
      <c r="BQ135" s="34"/>
      <c r="BR135" s="41" t="s">
        <v>220</v>
      </c>
    </row>
    <row r="136" spans="1:70" s="3" customFormat="1" ht="67.5" x14ac:dyDescent="0.25">
      <c r="A136" s="35" t="s">
        <v>221</v>
      </c>
      <c r="B136" s="36" t="s">
        <v>222</v>
      </c>
      <c r="C136" s="432" t="s">
        <v>223</v>
      </c>
      <c r="D136" s="432"/>
      <c r="E136" s="432"/>
      <c r="F136" s="3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37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BP136" s="33"/>
      <c r="BQ136" s="34"/>
      <c r="BR136" s="41" t="s">
        <v>223</v>
      </c>
    </row>
    <row r="137" spans="1:70" s="3" customFormat="1" ht="15" x14ac:dyDescent="0.25">
      <c r="A137" s="42"/>
      <c r="B137" s="43"/>
      <c r="C137" s="44" t="s">
        <v>227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228</v>
      </c>
      <c r="F138" s="49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BP138" s="33"/>
      <c r="BQ138" s="34"/>
      <c r="BR138" s="41"/>
    </row>
    <row r="139" spans="1:70" s="3" customFormat="1" ht="15" x14ac:dyDescent="0.25">
      <c r="A139" s="47"/>
      <c r="B139" s="48"/>
      <c r="C139" s="48"/>
      <c r="D139" s="48"/>
      <c r="E139" s="49" t="s">
        <v>229</v>
      </c>
      <c r="F139" s="49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BP139" s="33"/>
      <c r="BQ139" s="34"/>
      <c r="BR139" s="41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432" t="s">
        <v>231</v>
      </c>
      <c r="D141" s="432"/>
      <c r="E141" s="432"/>
      <c r="F141" s="35" t="s">
        <v>184</v>
      </c>
      <c r="G141" s="55">
        <v>7</v>
      </c>
      <c r="H141" s="39">
        <v>1242.23</v>
      </c>
      <c r="I141" s="39"/>
      <c r="J141" s="39">
        <v>1242.23</v>
      </c>
      <c r="K141" s="37" t="s">
        <v>42</v>
      </c>
      <c r="L141" s="39">
        <v>74434.42</v>
      </c>
      <c r="M141" s="39"/>
      <c r="N141" s="40"/>
      <c r="O141" s="39">
        <v>74434.42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432" t="s">
        <v>233</v>
      </c>
      <c r="D142" s="432"/>
      <c r="E142" s="432"/>
      <c r="F142" s="3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37" t="s">
        <v>42</v>
      </c>
      <c r="L142" s="39">
        <v>38739.480000000003</v>
      </c>
      <c r="M142" s="39"/>
      <c r="N142" s="40"/>
      <c r="O142" s="39">
        <v>38739.480000000003</v>
      </c>
      <c r="BP142" s="33"/>
      <c r="BQ142" s="34"/>
      <c r="BR142" s="41" t="s">
        <v>233</v>
      </c>
    </row>
    <row r="143" spans="1:70" s="3" customFormat="1" ht="15" x14ac:dyDescent="0.25">
      <c r="A143" s="445" t="s">
        <v>234</v>
      </c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7"/>
      <c r="BP143" s="33"/>
      <c r="BQ143" s="34" t="s">
        <v>234</v>
      </c>
      <c r="BR143" s="41"/>
    </row>
    <row r="144" spans="1:70" s="3" customFormat="1" ht="67.5" x14ac:dyDescent="0.25">
      <c r="A144" s="35" t="s">
        <v>235</v>
      </c>
      <c r="B144" s="36" t="s">
        <v>236</v>
      </c>
      <c r="C144" s="432" t="s">
        <v>237</v>
      </c>
      <c r="D144" s="432"/>
      <c r="E144" s="432"/>
      <c r="F144" s="3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37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BP144" s="33"/>
      <c r="BQ144" s="34"/>
      <c r="BR144" s="41" t="s">
        <v>237</v>
      </c>
    </row>
    <row r="145" spans="1:70" s="3" customFormat="1" ht="15" x14ac:dyDescent="0.25">
      <c r="A145" s="42"/>
      <c r="B145" s="43"/>
      <c r="C145" s="44" t="s">
        <v>242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34"/>
      <c r="BR145" s="41"/>
    </row>
    <row r="146" spans="1:70" s="3" customFormat="1" ht="15" x14ac:dyDescent="0.25">
      <c r="A146" s="47"/>
      <c r="B146" s="48"/>
      <c r="C146" s="48"/>
      <c r="D146" s="48"/>
      <c r="E146" s="49" t="s">
        <v>243</v>
      </c>
      <c r="F146" s="49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BP146" s="33"/>
      <c r="BQ146" s="34"/>
      <c r="BR146" s="41"/>
    </row>
    <row r="147" spans="1:70" s="3" customFormat="1" ht="15" x14ac:dyDescent="0.25">
      <c r="A147" s="47"/>
      <c r="B147" s="48"/>
      <c r="C147" s="48"/>
      <c r="D147" s="48"/>
      <c r="E147" s="49" t="s">
        <v>244</v>
      </c>
      <c r="F147" s="49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BP147" s="33"/>
      <c r="BQ147" s="34"/>
      <c r="BR147" s="41"/>
    </row>
    <row r="148" spans="1:70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BP148" s="33"/>
      <c r="BQ148" s="34"/>
      <c r="BR148" s="41"/>
    </row>
    <row r="149" spans="1:70" s="3" customFormat="1" ht="67.5" x14ac:dyDescent="0.25">
      <c r="A149" s="35" t="s">
        <v>245</v>
      </c>
      <c r="B149" s="36" t="s">
        <v>246</v>
      </c>
      <c r="C149" s="432" t="s">
        <v>247</v>
      </c>
      <c r="D149" s="432"/>
      <c r="E149" s="432"/>
      <c r="F149" s="3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37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BP149" s="33"/>
      <c r="BQ149" s="34"/>
      <c r="BR149" s="41" t="s">
        <v>247</v>
      </c>
    </row>
    <row r="150" spans="1:70" s="3" customFormat="1" ht="15" x14ac:dyDescent="0.25">
      <c r="A150" s="42"/>
      <c r="B150" s="43"/>
      <c r="C150" s="44" t="s">
        <v>251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0" s="3" customFormat="1" ht="15" x14ac:dyDescent="0.25">
      <c r="A151" s="47"/>
      <c r="B151" s="48"/>
      <c r="C151" s="48"/>
      <c r="D151" s="48"/>
      <c r="E151" s="49" t="s">
        <v>252</v>
      </c>
      <c r="F151" s="49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BP151" s="33"/>
      <c r="BQ151" s="34"/>
      <c r="BR151" s="41"/>
    </row>
    <row r="152" spans="1:70" s="3" customFormat="1" ht="15" x14ac:dyDescent="0.25">
      <c r="A152" s="47"/>
      <c r="B152" s="48"/>
      <c r="C152" s="48"/>
      <c r="D152" s="48"/>
      <c r="E152" s="49" t="s">
        <v>253</v>
      </c>
      <c r="F152" s="49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BP152" s="33"/>
      <c r="BQ152" s="34"/>
      <c r="BR152" s="41"/>
    </row>
    <row r="153" spans="1:70" s="3" customFormat="1" ht="15" x14ac:dyDescent="0.25">
      <c r="A153" s="47"/>
      <c r="B153" s="48"/>
      <c r="C153" s="48"/>
      <c r="D153" s="48"/>
      <c r="E153" s="49" t="s">
        <v>47</v>
      </c>
      <c r="F153" s="49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BP153" s="33"/>
      <c r="BQ153" s="34"/>
      <c r="BR153" s="41"/>
    </row>
    <row r="154" spans="1:70" s="3" customFormat="1" ht="67.5" x14ac:dyDescent="0.25">
      <c r="A154" s="35" t="s">
        <v>254</v>
      </c>
      <c r="B154" s="36" t="s">
        <v>255</v>
      </c>
      <c r="C154" s="432" t="s">
        <v>256</v>
      </c>
      <c r="D154" s="432"/>
      <c r="E154" s="432"/>
      <c r="F154" s="3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37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BP154" s="33"/>
      <c r="BQ154" s="34"/>
      <c r="BR154" s="41" t="s">
        <v>256</v>
      </c>
    </row>
    <row r="155" spans="1:70" s="3" customFormat="1" ht="15" x14ac:dyDescent="0.25">
      <c r="A155" s="42"/>
      <c r="B155" s="43"/>
      <c r="C155" s="44" t="s">
        <v>260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0" s="3" customFormat="1" ht="15" x14ac:dyDescent="0.25">
      <c r="A156" s="47"/>
      <c r="B156" s="48"/>
      <c r="C156" s="48"/>
      <c r="D156" s="48"/>
      <c r="E156" s="49" t="s">
        <v>261</v>
      </c>
      <c r="F156" s="49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BP156" s="33"/>
      <c r="BQ156" s="34"/>
      <c r="BR156" s="41"/>
    </row>
    <row r="157" spans="1:70" s="3" customFormat="1" ht="15" x14ac:dyDescent="0.25">
      <c r="A157" s="47"/>
      <c r="B157" s="48"/>
      <c r="C157" s="48"/>
      <c r="D157" s="48"/>
      <c r="E157" s="49" t="s">
        <v>262</v>
      </c>
      <c r="F157" s="49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BP157" s="33"/>
      <c r="BQ157" s="34"/>
      <c r="BR157" s="41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432" t="s">
        <v>264</v>
      </c>
      <c r="D159" s="432"/>
      <c r="E159" s="432"/>
      <c r="F159" s="35" t="s">
        <v>265</v>
      </c>
      <c r="G159" s="38">
        <v>20.399999999999999</v>
      </c>
      <c r="H159" s="39">
        <v>199.79</v>
      </c>
      <c r="I159" s="39"/>
      <c r="J159" s="39">
        <v>199.79</v>
      </c>
      <c r="K159" s="37" t="s">
        <v>42</v>
      </c>
      <c r="L159" s="39">
        <v>34888.129999999997</v>
      </c>
      <c r="M159" s="39"/>
      <c r="N159" s="40"/>
      <c r="O159" s="39">
        <v>34888.129999999997</v>
      </c>
      <c r="BP159" s="33"/>
      <c r="BQ159" s="34"/>
      <c r="BR159" s="41" t="s">
        <v>264</v>
      </c>
    </row>
    <row r="160" spans="1:70" s="3" customFormat="1" ht="15" x14ac:dyDescent="0.25">
      <c r="A160" s="42"/>
      <c r="B160" s="43"/>
      <c r="C160" s="44" t="s">
        <v>266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432" t="s">
        <v>267</v>
      </c>
      <c r="D161" s="432"/>
      <c r="E161" s="432"/>
      <c r="F161" s="35" t="s">
        <v>265</v>
      </c>
      <c r="G161" s="38">
        <v>40.799999999999997</v>
      </c>
      <c r="H161" s="39">
        <v>143.21</v>
      </c>
      <c r="I161" s="39"/>
      <c r="J161" s="39">
        <v>143.21</v>
      </c>
      <c r="K161" s="37" t="s">
        <v>42</v>
      </c>
      <c r="L161" s="39">
        <v>50015.81</v>
      </c>
      <c r="M161" s="39"/>
      <c r="N161" s="40"/>
      <c r="O161" s="39">
        <v>50015.81</v>
      </c>
      <c r="BP161" s="33"/>
      <c r="BQ161" s="34"/>
      <c r="BR161" s="41" t="s">
        <v>267</v>
      </c>
    </row>
    <row r="162" spans="1:70" s="3" customFormat="1" ht="15" x14ac:dyDescent="0.25">
      <c r="A162" s="42"/>
      <c r="B162" s="43"/>
      <c r="C162" s="44" t="s">
        <v>268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432" t="s">
        <v>269</v>
      </c>
      <c r="D163" s="432"/>
      <c r="E163" s="432"/>
      <c r="F163" s="3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37" t="s">
        <v>42</v>
      </c>
      <c r="L163" s="39">
        <v>97873.26</v>
      </c>
      <c r="M163" s="39"/>
      <c r="N163" s="40"/>
      <c r="O163" s="39">
        <v>97873.26</v>
      </c>
      <c r="BP163" s="33"/>
      <c r="BQ163" s="34"/>
      <c r="BR163" s="41" t="s">
        <v>269</v>
      </c>
    </row>
    <row r="164" spans="1:70" s="3" customFormat="1" ht="15" x14ac:dyDescent="0.25">
      <c r="A164" s="42"/>
      <c r="B164" s="43"/>
      <c r="C164" s="44" t="s">
        <v>270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432" t="s">
        <v>271</v>
      </c>
      <c r="D165" s="432"/>
      <c r="E165" s="432"/>
      <c r="F165" s="35" t="s">
        <v>265</v>
      </c>
      <c r="G165" s="55">
        <v>102</v>
      </c>
      <c r="H165" s="39">
        <v>60.47</v>
      </c>
      <c r="I165" s="39"/>
      <c r="J165" s="39">
        <v>60.47</v>
      </c>
      <c r="K165" s="37" t="s">
        <v>42</v>
      </c>
      <c r="L165" s="39">
        <v>52797.57</v>
      </c>
      <c r="M165" s="39"/>
      <c r="N165" s="40"/>
      <c r="O165" s="39">
        <v>52797.57</v>
      </c>
      <c r="BP165" s="33"/>
      <c r="BQ165" s="34"/>
      <c r="BR165" s="41" t="s">
        <v>271</v>
      </c>
    </row>
    <row r="166" spans="1:70" s="3" customFormat="1" ht="15" x14ac:dyDescent="0.25">
      <c r="A166" s="42"/>
      <c r="B166" s="43"/>
      <c r="C166" s="44" t="s">
        <v>272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432" t="s">
        <v>273</v>
      </c>
      <c r="D167" s="432"/>
      <c r="E167" s="432"/>
      <c r="F167" s="35" t="s">
        <v>265</v>
      </c>
      <c r="G167" s="38">
        <v>112.2</v>
      </c>
      <c r="H167" s="39">
        <v>56.39</v>
      </c>
      <c r="I167" s="39"/>
      <c r="J167" s="39">
        <v>56.39</v>
      </c>
      <c r="K167" s="37" t="s">
        <v>42</v>
      </c>
      <c r="L167" s="39">
        <v>54158.76</v>
      </c>
      <c r="M167" s="39"/>
      <c r="N167" s="40"/>
      <c r="O167" s="39">
        <v>54158.76</v>
      </c>
      <c r="BP167" s="33"/>
      <c r="BQ167" s="34"/>
      <c r="BR167" s="41" t="s">
        <v>273</v>
      </c>
    </row>
    <row r="168" spans="1:70" s="3" customFormat="1" ht="15" x14ac:dyDescent="0.25">
      <c r="A168" s="42"/>
      <c r="B168" s="43"/>
      <c r="C168" s="44" t="s">
        <v>274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432" t="s">
        <v>275</v>
      </c>
      <c r="D169" s="432"/>
      <c r="E169" s="432"/>
      <c r="F169" s="35" t="s">
        <v>265</v>
      </c>
      <c r="G169" s="38">
        <v>418.2</v>
      </c>
      <c r="H169" s="39">
        <v>37.99</v>
      </c>
      <c r="I169" s="39"/>
      <c r="J169" s="39">
        <v>37.99</v>
      </c>
      <c r="K169" s="37" t="s">
        <v>42</v>
      </c>
      <c r="L169" s="39">
        <v>135996.29999999999</v>
      </c>
      <c r="M169" s="39"/>
      <c r="N169" s="40"/>
      <c r="O169" s="39">
        <v>135996.29999999999</v>
      </c>
      <c r="BP169" s="33"/>
      <c r="BQ169" s="34"/>
      <c r="BR169" s="41" t="s">
        <v>275</v>
      </c>
    </row>
    <row r="170" spans="1:70" s="3" customFormat="1" ht="15" x14ac:dyDescent="0.25">
      <c r="A170" s="42"/>
      <c r="B170" s="43"/>
      <c r="C170" s="44" t="s">
        <v>276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432" t="s">
        <v>277</v>
      </c>
      <c r="D171" s="432"/>
      <c r="E171" s="432"/>
      <c r="F171" s="35" t="s">
        <v>265</v>
      </c>
      <c r="G171" s="55">
        <v>714</v>
      </c>
      <c r="H171" s="39">
        <v>25.79</v>
      </c>
      <c r="I171" s="39"/>
      <c r="J171" s="39">
        <v>25.79</v>
      </c>
      <c r="K171" s="37" t="s">
        <v>42</v>
      </c>
      <c r="L171" s="39">
        <v>157624.35</v>
      </c>
      <c r="M171" s="39"/>
      <c r="N171" s="40"/>
      <c r="O171" s="39">
        <v>157624.35</v>
      </c>
      <c r="BP171" s="33"/>
      <c r="BQ171" s="34"/>
      <c r="BR171" s="41" t="s">
        <v>277</v>
      </c>
    </row>
    <row r="172" spans="1:70" s="3" customFormat="1" ht="15" x14ac:dyDescent="0.25">
      <c r="A172" s="42"/>
      <c r="B172" s="43"/>
      <c r="C172" s="44" t="s">
        <v>278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432" t="s">
        <v>279</v>
      </c>
      <c r="D173" s="432"/>
      <c r="E173" s="432"/>
      <c r="F173" s="3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37" t="s">
        <v>42</v>
      </c>
      <c r="L173" s="39">
        <v>154568.43</v>
      </c>
      <c r="M173" s="39"/>
      <c r="N173" s="40"/>
      <c r="O173" s="39">
        <v>154568.43</v>
      </c>
      <c r="BP173" s="33"/>
      <c r="BQ173" s="34"/>
      <c r="BR173" s="41" t="s">
        <v>279</v>
      </c>
    </row>
    <row r="174" spans="1:70" s="3" customFormat="1" ht="15" x14ac:dyDescent="0.25">
      <c r="A174" s="42"/>
      <c r="B174" s="43"/>
      <c r="C174" s="44" t="s">
        <v>280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432" t="s">
        <v>281</v>
      </c>
      <c r="D175" s="432"/>
      <c r="E175" s="432"/>
      <c r="F175" s="35" t="s">
        <v>265</v>
      </c>
      <c r="G175" s="38">
        <v>40.799999999999997</v>
      </c>
      <c r="H175" s="39">
        <v>68.7</v>
      </c>
      <c r="I175" s="39"/>
      <c r="J175" s="39">
        <v>68.7</v>
      </c>
      <c r="K175" s="37" t="s">
        <v>42</v>
      </c>
      <c r="L175" s="39">
        <v>23993.34</v>
      </c>
      <c r="M175" s="39"/>
      <c r="N175" s="40"/>
      <c r="O175" s="39">
        <v>23993.34</v>
      </c>
      <c r="BP175" s="33"/>
      <c r="BQ175" s="34"/>
      <c r="BR175" s="41" t="s">
        <v>281</v>
      </c>
    </row>
    <row r="176" spans="1:70" s="3" customFormat="1" ht="15" x14ac:dyDescent="0.25">
      <c r="A176" s="42"/>
      <c r="B176" s="43"/>
      <c r="C176" s="44" t="s">
        <v>268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432" t="s">
        <v>282</v>
      </c>
      <c r="D177" s="432"/>
      <c r="E177" s="432"/>
      <c r="F177" s="35" t="s">
        <v>265</v>
      </c>
      <c r="G177" s="38">
        <v>10.199999999999999</v>
      </c>
      <c r="H177" s="39">
        <v>48.65</v>
      </c>
      <c r="I177" s="39"/>
      <c r="J177" s="39">
        <v>48.65</v>
      </c>
      <c r="K177" s="37" t="s">
        <v>42</v>
      </c>
      <c r="L177" s="39">
        <v>4247.7299999999996</v>
      </c>
      <c r="M177" s="39"/>
      <c r="N177" s="40"/>
      <c r="O177" s="39">
        <v>4247.7299999999996</v>
      </c>
      <c r="BP177" s="33"/>
      <c r="BQ177" s="34"/>
      <c r="BR177" s="41" t="s">
        <v>282</v>
      </c>
    </row>
    <row r="178" spans="1:70" s="3" customFormat="1" ht="15" x14ac:dyDescent="0.25">
      <c r="A178" s="42"/>
      <c r="B178" s="43"/>
      <c r="C178" s="44" t="s">
        <v>283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6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432" t="s">
        <v>284</v>
      </c>
      <c r="D179" s="432"/>
      <c r="E179" s="432"/>
      <c r="F179" s="35" t="s">
        <v>265</v>
      </c>
      <c r="G179" s="55">
        <v>561</v>
      </c>
      <c r="H179" s="39">
        <v>26.3</v>
      </c>
      <c r="I179" s="39"/>
      <c r="J179" s="39">
        <v>26.3</v>
      </c>
      <c r="K179" s="37" t="s">
        <v>42</v>
      </c>
      <c r="L179" s="39">
        <v>126296.81</v>
      </c>
      <c r="M179" s="39"/>
      <c r="N179" s="40"/>
      <c r="O179" s="39">
        <v>126296.81</v>
      </c>
      <c r="BP179" s="33"/>
      <c r="BQ179" s="34"/>
      <c r="BR179" s="41" t="s">
        <v>284</v>
      </c>
    </row>
    <row r="180" spans="1:70" s="3" customFormat="1" ht="15" x14ac:dyDescent="0.25">
      <c r="A180" s="42"/>
      <c r="B180" s="43"/>
      <c r="C180" s="44" t="s">
        <v>285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432" t="s">
        <v>286</v>
      </c>
      <c r="D181" s="432"/>
      <c r="E181" s="432"/>
      <c r="F181" s="35" t="s">
        <v>265</v>
      </c>
      <c r="G181" s="55">
        <v>51</v>
      </c>
      <c r="H181" s="39">
        <v>31.7</v>
      </c>
      <c r="I181" s="39"/>
      <c r="J181" s="39">
        <v>31.7</v>
      </c>
      <c r="K181" s="37" t="s">
        <v>42</v>
      </c>
      <c r="L181" s="39">
        <v>13838.95</v>
      </c>
      <c r="M181" s="39"/>
      <c r="N181" s="40"/>
      <c r="O181" s="39">
        <v>13838.95</v>
      </c>
      <c r="BP181" s="33"/>
      <c r="BQ181" s="34"/>
      <c r="BR181" s="41" t="s">
        <v>286</v>
      </c>
    </row>
    <row r="182" spans="1:70" s="3" customFormat="1" ht="15" x14ac:dyDescent="0.25">
      <c r="A182" s="42"/>
      <c r="B182" s="43"/>
      <c r="C182" s="44" t="s">
        <v>287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34"/>
      <c r="BR182" s="41"/>
    </row>
    <row r="183" spans="1:70" s="3" customFormat="1" ht="67.5" x14ac:dyDescent="0.25">
      <c r="A183" s="35" t="s">
        <v>288</v>
      </c>
      <c r="B183" s="36" t="s">
        <v>289</v>
      </c>
      <c r="C183" s="432" t="s">
        <v>290</v>
      </c>
      <c r="D183" s="432"/>
      <c r="E183" s="432"/>
      <c r="F183" s="3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37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BP183" s="33"/>
      <c r="BQ183" s="34"/>
      <c r="BR183" s="41" t="s">
        <v>290</v>
      </c>
    </row>
    <row r="184" spans="1:70" s="3" customFormat="1" ht="15" x14ac:dyDescent="0.25">
      <c r="A184" s="42"/>
      <c r="B184" s="43"/>
      <c r="C184" s="44" t="s">
        <v>294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34"/>
      <c r="BR184" s="41"/>
    </row>
    <row r="185" spans="1:70" s="3" customFormat="1" ht="15" x14ac:dyDescent="0.25">
      <c r="A185" s="47"/>
      <c r="B185" s="48"/>
      <c r="C185" s="48"/>
      <c r="D185" s="48"/>
      <c r="E185" s="49" t="s">
        <v>295</v>
      </c>
      <c r="F185" s="49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BP185" s="33"/>
      <c r="BQ185" s="34"/>
      <c r="BR185" s="41"/>
    </row>
    <row r="186" spans="1:70" s="3" customFormat="1" ht="15" x14ac:dyDescent="0.25">
      <c r="A186" s="47"/>
      <c r="B186" s="48"/>
      <c r="C186" s="48"/>
      <c r="D186" s="48"/>
      <c r="E186" s="49" t="s">
        <v>296</v>
      </c>
      <c r="F186" s="49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BP186" s="33"/>
      <c r="BQ186" s="34"/>
      <c r="BR186" s="41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432" t="s">
        <v>298</v>
      </c>
      <c r="D188" s="432"/>
      <c r="E188" s="432"/>
      <c r="F188" s="35"/>
      <c r="G188" s="38">
        <v>15.3</v>
      </c>
      <c r="H188" s="39">
        <v>121.17</v>
      </c>
      <c r="I188" s="39"/>
      <c r="J188" s="39">
        <v>121.17</v>
      </c>
      <c r="K188" s="37" t="s">
        <v>42</v>
      </c>
      <c r="L188" s="39">
        <v>15869.39</v>
      </c>
      <c r="M188" s="39"/>
      <c r="N188" s="40"/>
      <c r="O188" s="39">
        <v>15869.39</v>
      </c>
      <c r="BP188" s="33"/>
      <c r="BQ188" s="34"/>
      <c r="BR188" s="41" t="s">
        <v>298</v>
      </c>
    </row>
    <row r="189" spans="1:70" s="3" customFormat="1" ht="15" x14ac:dyDescent="0.25">
      <c r="A189" s="42"/>
      <c r="B189" s="43"/>
      <c r="C189" s="44" t="s">
        <v>299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34"/>
      <c r="BR189" s="41"/>
    </row>
    <row r="190" spans="1:70" s="3" customFormat="1" ht="67.5" x14ac:dyDescent="0.25">
      <c r="A190" s="35" t="s">
        <v>300</v>
      </c>
      <c r="B190" s="36" t="s">
        <v>301</v>
      </c>
      <c r="C190" s="432" t="s">
        <v>302</v>
      </c>
      <c r="D190" s="432"/>
      <c r="E190" s="432"/>
      <c r="F190" s="3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37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BP190" s="33"/>
      <c r="BQ190" s="34"/>
      <c r="BR190" s="41" t="s">
        <v>302</v>
      </c>
    </row>
    <row r="191" spans="1:70" s="3" customFormat="1" ht="15" x14ac:dyDescent="0.25">
      <c r="A191" s="42"/>
      <c r="B191" s="43"/>
      <c r="C191" s="44" t="s">
        <v>305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34"/>
      <c r="BR191" s="41"/>
    </row>
    <row r="192" spans="1:70" s="3" customFormat="1" ht="15" x14ac:dyDescent="0.25">
      <c r="A192" s="47"/>
      <c r="B192" s="48"/>
      <c r="C192" s="48"/>
      <c r="D192" s="48"/>
      <c r="E192" s="49" t="s">
        <v>306</v>
      </c>
      <c r="F192" s="49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BP192" s="33"/>
      <c r="BQ192" s="34"/>
      <c r="BR192" s="41"/>
    </row>
    <row r="193" spans="1:70" s="3" customFormat="1" ht="15" x14ac:dyDescent="0.25">
      <c r="A193" s="47"/>
      <c r="B193" s="48"/>
      <c r="C193" s="48"/>
      <c r="D193" s="48"/>
      <c r="E193" s="49" t="s">
        <v>307</v>
      </c>
      <c r="F193" s="49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BP193" s="33"/>
      <c r="BQ193" s="34"/>
      <c r="BR193" s="41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432" t="s">
        <v>308</v>
      </c>
      <c r="D195" s="432"/>
      <c r="E195" s="432"/>
      <c r="F195" s="35"/>
      <c r="G195" s="38">
        <v>15.3</v>
      </c>
      <c r="H195" s="39">
        <v>63.18</v>
      </c>
      <c r="I195" s="39"/>
      <c r="J195" s="39">
        <v>63.18</v>
      </c>
      <c r="K195" s="37" t="s">
        <v>42</v>
      </c>
      <c r="L195" s="39">
        <v>8274.56</v>
      </c>
      <c r="M195" s="39"/>
      <c r="N195" s="40"/>
      <c r="O195" s="39">
        <v>8274.56</v>
      </c>
      <c r="BP195" s="33"/>
      <c r="BQ195" s="34"/>
      <c r="BR195" s="41" t="s">
        <v>308</v>
      </c>
    </row>
    <row r="196" spans="1:70" s="3" customFormat="1" ht="15" x14ac:dyDescent="0.25">
      <c r="A196" s="42"/>
      <c r="B196" s="43"/>
      <c r="C196" s="44" t="s">
        <v>299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34"/>
      <c r="BR196" s="41"/>
    </row>
    <row r="197" spans="1:70" s="3" customFormat="1" ht="67.5" x14ac:dyDescent="0.25">
      <c r="A197" s="35" t="s">
        <v>309</v>
      </c>
      <c r="B197" s="36" t="s">
        <v>310</v>
      </c>
      <c r="C197" s="432" t="s">
        <v>311</v>
      </c>
      <c r="D197" s="432"/>
      <c r="E197" s="432"/>
      <c r="F197" s="3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37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BP197" s="33"/>
      <c r="BQ197" s="34"/>
      <c r="BR197" s="41" t="s">
        <v>311</v>
      </c>
    </row>
    <row r="198" spans="1:70" s="3" customFormat="1" ht="15" x14ac:dyDescent="0.25">
      <c r="A198" s="42"/>
      <c r="B198" s="43"/>
      <c r="C198" s="44" t="s">
        <v>315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34"/>
      <c r="BR198" s="41"/>
    </row>
    <row r="199" spans="1:70" s="3" customFormat="1" ht="15" x14ac:dyDescent="0.25">
      <c r="A199" s="47"/>
      <c r="B199" s="48"/>
      <c r="C199" s="48"/>
      <c r="D199" s="48"/>
      <c r="E199" s="49" t="s">
        <v>316</v>
      </c>
      <c r="F199" s="49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BP199" s="33"/>
      <c r="BQ199" s="34"/>
      <c r="BR199" s="41"/>
    </row>
    <row r="200" spans="1:70" s="3" customFormat="1" ht="15" x14ac:dyDescent="0.25">
      <c r="A200" s="47"/>
      <c r="B200" s="48"/>
      <c r="C200" s="48"/>
      <c r="D200" s="48"/>
      <c r="E200" s="49" t="s">
        <v>317</v>
      </c>
      <c r="F200" s="49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BP200" s="33"/>
      <c r="BQ200" s="34"/>
      <c r="BR200" s="41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432" t="s">
        <v>318</v>
      </c>
      <c r="D202" s="432"/>
      <c r="E202" s="432"/>
      <c r="F202" s="35"/>
      <c r="G202" s="38">
        <v>163.19999999999999</v>
      </c>
      <c r="H202" s="39">
        <v>35.979999999999997</v>
      </c>
      <c r="I202" s="39"/>
      <c r="J202" s="39">
        <v>35.979999999999997</v>
      </c>
      <c r="K202" s="37" t="s">
        <v>42</v>
      </c>
      <c r="L202" s="39">
        <v>50263.77</v>
      </c>
      <c r="M202" s="39"/>
      <c r="N202" s="40"/>
      <c r="O202" s="39">
        <v>50263.77</v>
      </c>
      <c r="BP202" s="33"/>
      <c r="BQ202" s="34"/>
      <c r="BR202" s="41" t="s">
        <v>318</v>
      </c>
    </row>
    <row r="203" spans="1:70" s="3" customFormat="1" ht="15" x14ac:dyDescent="0.25">
      <c r="A203" s="42"/>
      <c r="B203" s="43"/>
      <c r="C203" s="44" t="s">
        <v>319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432" t="s">
        <v>320</v>
      </c>
      <c r="D204" s="432"/>
      <c r="E204" s="432"/>
      <c r="F204" s="35"/>
      <c r="G204" s="38">
        <v>51.5</v>
      </c>
      <c r="H204" s="39">
        <v>15.46</v>
      </c>
      <c r="I204" s="39"/>
      <c r="J204" s="39">
        <v>15.46</v>
      </c>
      <c r="K204" s="37" t="s">
        <v>42</v>
      </c>
      <c r="L204" s="39">
        <v>6815.39</v>
      </c>
      <c r="M204" s="39"/>
      <c r="N204" s="40"/>
      <c r="O204" s="39">
        <v>6815.39</v>
      </c>
      <c r="BP204" s="33"/>
      <c r="BQ204" s="34"/>
      <c r="BR204" s="41" t="s">
        <v>320</v>
      </c>
    </row>
    <row r="205" spans="1:70" s="3" customFormat="1" ht="15" x14ac:dyDescent="0.25">
      <c r="A205" s="42"/>
      <c r="B205" s="43"/>
      <c r="C205" s="44" t="s">
        <v>321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34"/>
      <c r="BR205" s="41"/>
    </row>
    <row r="206" spans="1:70" s="3" customFormat="1" ht="15" x14ac:dyDescent="0.25">
      <c r="A206" s="445" t="s">
        <v>322</v>
      </c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7"/>
      <c r="BP206" s="33"/>
      <c r="BQ206" s="34" t="s">
        <v>322</v>
      </c>
      <c r="BR206" s="41"/>
    </row>
    <row r="207" spans="1:70" s="3" customFormat="1" ht="67.5" x14ac:dyDescent="0.25">
      <c r="A207" s="35" t="s">
        <v>323</v>
      </c>
      <c r="B207" s="36" t="s">
        <v>324</v>
      </c>
      <c r="C207" s="432" t="s">
        <v>325</v>
      </c>
      <c r="D207" s="432"/>
      <c r="E207" s="432"/>
      <c r="F207" s="35" t="s">
        <v>326</v>
      </c>
      <c r="G207" s="38">
        <v>1.5</v>
      </c>
      <c r="H207" s="39" t="s">
        <v>327</v>
      </c>
      <c r="I207" s="39"/>
      <c r="J207" s="39">
        <v>13.62</v>
      </c>
      <c r="K207" s="37" t="s">
        <v>42</v>
      </c>
      <c r="L207" s="39">
        <v>444.21</v>
      </c>
      <c r="M207" s="39">
        <v>269.33</v>
      </c>
      <c r="N207" s="40"/>
      <c r="O207" s="39">
        <v>174.88</v>
      </c>
      <c r="BP207" s="33"/>
      <c r="BQ207" s="34"/>
      <c r="BR207" s="41" t="s">
        <v>325</v>
      </c>
    </row>
    <row r="208" spans="1:70" s="3" customFormat="1" ht="15" x14ac:dyDescent="0.25">
      <c r="A208" s="42"/>
      <c r="B208" s="43"/>
      <c r="C208" s="44" t="s">
        <v>328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34"/>
      <c r="BR208" s="41"/>
    </row>
    <row r="209" spans="1:70" s="3" customFormat="1" ht="15" x14ac:dyDescent="0.25">
      <c r="A209" s="47"/>
      <c r="B209" s="48"/>
      <c r="C209" s="48"/>
      <c r="D209" s="48"/>
      <c r="E209" s="49" t="s">
        <v>329</v>
      </c>
      <c r="F209" s="49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BP209" s="33"/>
      <c r="BQ209" s="34"/>
      <c r="BR209" s="41"/>
    </row>
    <row r="210" spans="1:70" s="3" customFormat="1" ht="15" x14ac:dyDescent="0.25">
      <c r="A210" s="47"/>
      <c r="B210" s="48"/>
      <c r="C210" s="48"/>
      <c r="D210" s="48"/>
      <c r="E210" s="49" t="s">
        <v>330</v>
      </c>
      <c r="F210" s="49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BP210" s="33"/>
      <c r="BQ210" s="34"/>
      <c r="BR210" s="41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432" t="s">
        <v>333</v>
      </c>
      <c r="D212" s="432"/>
      <c r="E212" s="432"/>
      <c r="F212" s="35" t="s">
        <v>334</v>
      </c>
      <c r="G212" s="58">
        <v>-1E-4</v>
      </c>
      <c r="H212" s="39">
        <v>22644.14</v>
      </c>
      <c r="I212" s="39"/>
      <c r="J212" s="39">
        <v>22644.14</v>
      </c>
      <c r="K212" s="37" t="s">
        <v>42</v>
      </c>
      <c r="L212" s="39">
        <v>-19.38</v>
      </c>
      <c r="M212" s="39"/>
      <c r="N212" s="40"/>
      <c r="O212" s="39">
        <v>-19.38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432" t="s">
        <v>337</v>
      </c>
      <c r="D213" s="432"/>
      <c r="E213" s="432"/>
      <c r="F213" s="35" t="s">
        <v>338</v>
      </c>
      <c r="G213" s="56">
        <v>-1.08</v>
      </c>
      <c r="H213" s="39">
        <v>14.87</v>
      </c>
      <c r="I213" s="39"/>
      <c r="J213" s="39">
        <v>14.87</v>
      </c>
      <c r="K213" s="37" t="s">
        <v>42</v>
      </c>
      <c r="L213" s="39">
        <v>-137.47</v>
      </c>
      <c r="M213" s="39"/>
      <c r="N213" s="40"/>
      <c r="O213" s="39">
        <v>-137.47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432" t="s">
        <v>341</v>
      </c>
      <c r="D214" s="432"/>
      <c r="E214" s="432"/>
      <c r="F214" s="35" t="s">
        <v>184</v>
      </c>
      <c r="G214" s="55">
        <v>5</v>
      </c>
      <c r="H214" s="39">
        <v>476.64</v>
      </c>
      <c r="I214" s="39"/>
      <c r="J214" s="39">
        <v>476.64</v>
      </c>
      <c r="K214" s="37" t="s">
        <v>42</v>
      </c>
      <c r="L214" s="39">
        <v>20400.189999999999</v>
      </c>
      <c r="M214" s="39"/>
      <c r="N214" s="40"/>
      <c r="O214" s="39">
        <v>20400.189999999999</v>
      </c>
      <c r="BP214" s="33"/>
      <c r="BQ214" s="34"/>
      <c r="BR214" s="41" t="s">
        <v>341</v>
      </c>
    </row>
    <row r="215" spans="1:70" s="3" customFormat="1" ht="67.5" x14ac:dyDescent="0.25">
      <c r="A215" s="35" t="s">
        <v>342</v>
      </c>
      <c r="B215" s="36" t="s">
        <v>343</v>
      </c>
      <c r="C215" s="432" t="s">
        <v>344</v>
      </c>
      <c r="D215" s="432"/>
      <c r="E215" s="432"/>
      <c r="F215" s="3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37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BP215" s="33"/>
      <c r="BQ215" s="34"/>
      <c r="BR215" s="41" t="s">
        <v>344</v>
      </c>
    </row>
    <row r="216" spans="1:70" s="3" customFormat="1" ht="15" x14ac:dyDescent="0.25">
      <c r="A216" s="42"/>
      <c r="B216" s="43"/>
      <c r="C216" s="44" t="s">
        <v>347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6"/>
      <c r="BP216" s="33"/>
      <c r="BQ216" s="34"/>
      <c r="BR216" s="41"/>
    </row>
    <row r="217" spans="1:70" s="3" customFormat="1" ht="15" x14ac:dyDescent="0.25">
      <c r="A217" s="47"/>
      <c r="B217" s="48"/>
      <c r="C217" s="48"/>
      <c r="D217" s="48"/>
      <c r="E217" s="49" t="s">
        <v>348</v>
      </c>
      <c r="F217" s="49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BP217" s="33"/>
      <c r="BQ217" s="34"/>
      <c r="BR217" s="41"/>
    </row>
    <row r="218" spans="1:70" s="3" customFormat="1" ht="15" x14ac:dyDescent="0.25">
      <c r="A218" s="47"/>
      <c r="B218" s="48"/>
      <c r="C218" s="48"/>
      <c r="D218" s="48"/>
      <c r="E218" s="49" t="s">
        <v>349</v>
      </c>
      <c r="F218" s="49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BP218" s="33"/>
      <c r="BQ218" s="34"/>
      <c r="BR218" s="41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432" t="s">
        <v>352</v>
      </c>
      <c r="D220" s="432"/>
      <c r="E220" s="432"/>
      <c r="F220" s="35" t="s">
        <v>338</v>
      </c>
      <c r="G220" s="60">
        <v>-2.0150000000000001</v>
      </c>
      <c r="H220" s="39">
        <v>116.35</v>
      </c>
      <c r="I220" s="39"/>
      <c r="J220" s="39">
        <v>116.35</v>
      </c>
      <c r="K220" s="37" t="s">
        <v>42</v>
      </c>
      <c r="L220" s="39">
        <v>-2006.85</v>
      </c>
      <c r="M220" s="39"/>
      <c r="N220" s="40"/>
      <c r="O220" s="39">
        <v>-2006.85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432" t="s">
        <v>354</v>
      </c>
      <c r="D221" s="432"/>
      <c r="E221" s="432"/>
      <c r="F221" s="3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37" t="s">
        <v>42</v>
      </c>
      <c r="L221" s="39">
        <v>6663.96</v>
      </c>
      <c r="M221" s="39"/>
      <c r="N221" s="40"/>
      <c r="O221" s="39">
        <v>6663.96</v>
      </c>
      <c r="BP221" s="33"/>
      <c r="BQ221" s="34"/>
      <c r="BR221" s="41" t="s">
        <v>354</v>
      </c>
    </row>
    <row r="222" spans="1:70" s="3" customFormat="1" ht="67.5" x14ac:dyDescent="0.25">
      <c r="A222" s="35" t="s">
        <v>355</v>
      </c>
      <c r="B222" s="36" t="s">
        <v>356</v>
      </c>
      <c r="C222" s="432" t="s">
        <v>357</v>
      </c>
      <c r="D222" s="432"/>
      <c r="E222" s="432"/>
      <c r="F222" s="3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37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BP222" s="33"/>
      <c r="BQ222" s="34"/>
      <c r="BR222" s="41" t="s">
        <v>357</v>
      </c>
    </row>
    <row r="223" spans="1:70" s="3" customFormat="1" ht="15" x14ac:dyDescent="0.25">
      <c r="A223" s="42"/>
      <c r="B223" s="43"/>
      <c r="C223" s="44" t="s">
        <v>360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34"/>
      <c r="BR223" s="41"/>
    </row>
    <row r="224" spans="1:70" s="3" customFormat="1" ht="15" x14ac:dyDescent="0.25">
      <c r="A224" s="47"/>
      <c r="B224" s="48"/>
      <c r="C224" s="48"/>
      <c r="D224" s="48"/>
      <c r="E224" s="49" t="s">
        <v>361</v>
      </c>
      <c r="F224" s="49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BP224" s="33"/>
      <c r="BQ224" s="34"/>
      <c r="BR224" s="41"/>
    </row>
    <row r="225" spans="1:70" s="3" customFormat="1" ht="15" x14ac:dyDescent="0.25">
      <c r="A225" s="47"/>
      <c r="B225" s="48"/>
      <c r="C225" s="48"/>
      <c r="D225" s="48"/>
      <c r="E225" s="49" t="s">
        <v>362</v>
      </c>
      <c r="F225" s="49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BP225" s="33"/>
      <c r="BQ225" s="34"/>
      <c r="BR225" s="41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432" t="s">
        <v>365</v>
      </c>
      <c r="D227" s="432"/>
      <c r="E227" s="432"/>
      <c r="F227" s="35" t="s">
        <v>338</v>
      </c>
      <c r="G227" s="55">
        <v>-6</v>
      </c>
      <c r="H227" s="39">
        <v>65.66</v>
      </c>
      <c r="I227" s="39"/>
      <c r="J227" s="39">
        <v>65.66</v>
      </c>
      <c r="K227" s="37" t="s">
        <v>42</v>
      </c>
      <c r="L227" s="39">
        <v>-3372.3</v>
      </c>
      <c r="M227" s="39"/>
      <c r="N227" s="40"/>
      <c r="O227" s="39">
        <v>-3372.3</v>
      </c>
      <c r="BP227" s="33"/>
      <c r="BQ227" s="34"/>
      <c r="BR227" s="41" t="s">
        <v>365</v>
      </c>
    </row>
    <row r="228" spans="1:70" s="3" customFormat="1" ht="45" x14ac:dyDescent="0.25">
      <c r="A228" s="35" t="s">
        <v>366</v>
      </c>
      <c r="B228" s="36" t="s">
        <v>367</v>
      </c>
      <c r="C228" s="432" t="s">
        <v>368</v>
      </c>
      <c r="D228" s="432"/>
      <c r="E228" s="432"/>
      <c r="F228" s="35" t="s">
        <v>334</v>
      </c>
      <c r="G228" s="60">
        <v>6.0000000000000001E-3</v>
      </c>
      <c r="H228" s="39">
        <v>22594.33</v>
      </c>
      <c r="I228" s="39"/>
      <c r="J228" s="39"/>
      <c r="K228" s="37" t="s">
        <v>52</v>
      </c>
      <c r="L228" s="39">
        <v>844.58</v>
      </c>
      <c r="M228" s="39"/>
      <c r="N228" s="40"/>
      <c r="O228" s="39"/>
      <c r="BP228" s="33"/>
      <c r="BQ228" s="34"/>
      <c r="BR228" s="41" t="s">
        <v>368</v>
      </c>
    </row>
    <row r="229" spans="1:70" s="3" customFormat="1" ht="15" x14ac:dyDescent="0.25">
      <c r="A229" s="42"/>
      <c r="B229" s="43"/>
      <c r="C229" s="44" t="s">
        <v>369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34"/>
      <c r="BR229" s="41"/>
    </row>
    <row r="230" spans="1:70" s="3" customFormat="1" ht="15" x14ac:dyDescent="0.25">
      <c r="A230" s="445" t="s">
        <v>370</v>
      </c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7"/>
      <c r="BP230" s="33"/>
      <c r="BQ230" s="34" t="s">
        <v>370</v>
      </c>
      <c r="BR230" s="41"/>
    </row>
    <row r="231" spans="1:70" s="3" customFormat="1" ht="67.5" x14ac:dyDescent="0.25">
      <c r="A231" s="35" t="s">
        <v>371</v>
      </c>
      <c r="B231" s="36" t="s">
        <v>372</v>
      </c>
      <c r="C231" s="432" t="s">
        <v>373</v>
      </c>
      <c r="D231" s="432"/>
      <c r="E231" s="432"/>
      <c r="F231" s="3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37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BP231" s="33"/>
      <c r="BQ231" s="34"/>
      <c r="BR231" s="41" t="s">
        <v>373</v>
      </c>
    </row>
    <row r="232" spans="1:70" s="3" customFormat="1" ht="15" x14ac:dyDescent="0.25">
      <c r="A232" s="42"/>
      <c r="B232" s="43"/>
      <c r="C232" s="44" t="s">
        <v>378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34"/>
      <c r="BR232" s="41"/>
    </row>
    <row r="233" spans="1:70" s="3" customFormat="1" ht="15" x14ac:dyDescent="0.25">
      <c r="A233" s="47"/>
      <c r="B233" s="48"/>
      <c r="C233" s="48"/>
      <c r="D233" s="48"/>
      <c r="E233" s="49" t="s">
        <v>379</v>
      </c>
      <c r="F233" s="49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BP233" s="33"/>
      <c r="BQ233" s="34"/>
      <c r="BR233" s="41"/>
    </row>
    <row r="234" spans="1:70" s="3" customFormat="1" ht="15" x14ac:dyDescent="0.25">
      <c r="A234" s="47"/>
      <c r="B234" s="48"/>
      <c r="C234" s="48"/>
      <c r="D234" s="48"/>
      <c r="E234" s="49" t="s">
        <v>380</v>
      </c>
      <c r="F234" s="49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BP234" s="33"/>
      <c r="BQ234" s="34"/>
      <c r="BR234" s="41"/>
    </row>
    <row r="235" spans="1:70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432" t="s">
        <v>383</v>
      </c>
      <c r="D236" s="432"/>
      <c r="E236" s="432"/>
      <c r="F236" s="35" t="s">
        <v>265</v>
      </c>
      <c r="G236" s="55">
        <v>33</v>
      </c>
      <c r="H236" s="39">
        <v>120.85</v>
      </c>
      <c r="I236" s="39"/>
      <c r="J236" s="39">
        <v>120.85</v>
      </c>
      <c r="K236" s="37" t="s">
        <v>42</v>
      </c>
      <c r="L236" s="39">
        <v>34137.71</v>
      </c>
      <c r="M236" s="39"/>
      <c r="N236" s="40"/>
      <c r="O236" s="39">
        <v>34137.71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432" t="s">
        <v>385</v>
      </c>
      <c r="D237" s="432"/>
      <c r="E237" s="432"/>
      <c r="F237" s="35" t="s">
        <v>184</v>
      </c>
      <c r="G237" s="55">
        <v>3</v>
      </c>
      <c r="H237" s="39">
        <v>411.5</v>
      </c>
      <c r="I237" s="39"/>
      <c r="J237" s="39">
        <v>411.5</v>
      </c>
      <c r="K237" s="37" t="s">
        <v>42</v>
      </c>
      <c r="L237" s="39">
        <v>10567.32</v>
      </c>
      <c r="M237" s="39"/>
      <c r="N237" s="40"/>
      <c r="O237" s="39">
        <v>10567.32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432" t="s">
        <v>387</v>
      </c>
      <c r="D238" s="432"/>
      <c r="E238" s="432"/>
      <c r="F238" s="35" t="s">
        <v>184</v>
      </c>
      <c r="G238" s="55">
        <v>1</v>
      </c>
      <c r="H238" s="39">
        <v>1030.72</v>
      </c>
      <c r="I238" s="39"/>
      <c r="J238" s="39">
        <v>1030.72</v>
      </c>
      <c r="K238" s="37" t="s">
        <v>42</v>
      </c>
      <c r="L238" s="39">
        <v>8822.9599999999991</v>
      </c>
      <c r="M238" s="39"/>
      <c r="N238" s="40"/>
      <c r="O238" s="39">
        <v>8822.9599999999991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432" t="s">
        <v>390</v>
      </c>
      <c r="D239" s="432"/>
      <c r="E239" s="432"/>
      <c r="F239" s="35" t="s">
        <v>184</v>
      </c>
      <c r="G239" s="55">
        <v>40</v>
      </c>
      <c r="H239" s="39">
        <v>23.73</v>
      </c>
      <c r="I239" s="39"/>
      <c r="J239" s="39">
        <v>23.73</v>
      </c>
      <c r="K239" s="37" t="s">
        <v>42</v>
      </c>
      <c r="L239" s="39">
        <v>8125.15</v>
      </c>
      <c r="M239" s="39"/>
      <c r="N239" s="40"/>
      <c r="O239" s="39">
        <v>8125.15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432" t="s">
        <v>392</v>
      </c>
      <c r="D240" s="432"/>
      <c r="E240" s="432"/>
      <c r="F240" s="35" t="s">
        <v>184</v>
      </c>
      <c r="G240" s="55">
        <v>8</v>
      </c>
      <c r="H240" s="39">
        <v>21.15</v>
      </c>
      <c r="I240" s="39"/>
      <c r="J240" s="39">
        <v>21.15</v>
      </c>
      <c r="K240" s="37" t="s">
        <v>42</v>
      </c>
      <c r="L240" s="39">
        <v>1448.35</v>
      </c>
      <c r="M240" s="39"/>
      <c r="N240" s="40"/>
      <c r="O240" s="39">
        <v>1448.35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432" t="s">
        <v>394</v>
      </c>
      <c r="D241" s="432"/>
      <c r="E241" s="432"/>
      <c r="F241" s="35" t="s">
        <v>184</v>
      </c>
      <c r="G241" s="55">
        <v>16</v>
      </c>
      <c r="H241" s="39">
        <v>14.5</v>
      </c>
      <c r="I241" s="39"/>
      <c r="J241" s="39">
        <v>14.5</v>
      </c>
      <c r="K241" s="37" t="s">
        <v>42</v>
      </c>
      <c r="L241" s="39">
        <v>1985.92</v>
      </c>
      <c r="M241" s="39"/>
      <c r="N241" s="40"/>
      <c r="O241" s="39">
        <v>1985.92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432" t="s">
        <v>396</v>
      </c>
      <c r="D242" s="432"/>
      <c r="E242" s="432"/>
      <c r="F242" s="35" t="s">
        <v>184</v>
      </c>
      <c r="G242" s="55">
        <v>36</v>
      </c>
      <c r="H242" s="39">
        <v>14.5</v>
      </c>
      <c r="I242" s="39"/>
      <c r="J242" s="39">
        <v>14.5</v>
      </c>
      <c r="K242" s="37" t="s">
        <v>42</v>
      </c>
      <c r="L242" s="39">
        <v>4468.32</v>
      </c>
      <c r="M242" s="39"/>
      <c r="N242" s="40"/>
      <c r="O242" s="39">
        <v>4468.32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432" t="s">
        <v>398</v>
      </c>
      <c r="D243" s="432"/>
      <c r="E243" s="432"/>
      <c r="F243" s="35" t="s">
        <v>184</v>
      </c>
      <c r="G243" s="55">
        <v>68</v>
      </c>
      <c r="H243" s="39">
        <v>11.02</v>
      </c>
      <c r="I243" s="39"/>
      <c r="J243" s="39">
        <v>11.02</v>
      </c>
      <c r="K243" s="37" t="s">
        <v>42</v>
      </c>
      <c r="L243" s="39">
        <v>6414.52</v>
      </c>
      <c r="M243" s="39"/>
      <c r="N243" s="40"/>
      <c r="O243" s="39">
        <v>6414.52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432" t="s">
        <v>400</v>
      </c>
      <c r="D244" s="432"/>
      <c r="E244" s="432"/>
      <c r="F244" s="35" t="s">
        <v>184</v>
      </c>
      <c r="G244" s="55">
        <v>416</v>
      </c>
      <c r="H244" s="39">
        <v>0.51</v>
      </c>
      <c r="I244" s="39"/>
      <c r="J244" s="39">
        <v>0.51</v>
      </c>
      <c r="K244" s="37" t="s">
        <v>42</v>
      </c>
      <c r="L244" s="39">
        <v>1816.09</v>
      </c>
      <c r="M244" s="39"/>
      <c r="N244" s="40"/>
      <c r="O244" s="39">
        <v>1816.09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432" t="s">
        <v>402</v>
      </c>
      <c r="D245" s="432"/>
      <c r="E245" s="432"/>
      <c r="F245" s="35" t="s">
        <v>184</v>
      </c>
      <c r="G245" s="55">
        <v>352</v>
      </c>
      <c r="H245" s="39">
        <v>0.18</v>
      </c>
      <c r="I245" s="39"/>
      <c r="J245" s="39">
        <v>0.18</v>
      </c>
      <c r="K245" s="37" t="s">
        <v>42</v>
      </c>
      <c r="L245" s="39">
        <v>542.36</v>
      </c>
      <c r="M245" s="39"/>
      <c r="N245" s="40"/>
      <c r="O245" s="39">
        <v>542.36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432" t="s">
        <v>404</v>
      </c>
      <c r="D246" s="432"/>
      <c r="E246" s="432"/>
      <c r="F246" s="35" t="s">
        <v>184</v>
      </c>
      <c r="G246" s="55">
        <v>352</v>
      </c>
      <c r="H246" s="39">
        <v>0.3</v>
      </c>
      <c r="I246" s="39"/>
      <c r="J246" s="39">
        <v>0.3</v>
      </c>
      <c r="K246" s="37" t="s">
        <v>42</v>
      </c>
      <c r="L246" s="39">
        <v>903.94</v>
      </c>
      <c r="M246" s="39"/>
      <c r="N246" s="40"/>
      <c r="O246" s="39">
        <v>903.94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432" t="s">
        <v>406</v>
      </c>
      <c r="D247" s="432"/>
      <c r="E247" s="432"/>
      <c r="F247" s="35" t="s">
        <v>184</v>
      </c>
      <c r="G247" s="55">
        <v>100</v>
      </c>
      <c r="H247" s="39">
        <v>0.45</v>
      </c>
      <c r="I247" s="39"/>
      <c r="J247" s="39">
        <v>0.45</v>
      </c>
      <c r="K247" s="37" t="s">
        <v>42</v>
      </c>
      <c r="L247" s="39">
        <v>385.2</v>
      </c>
      <c r="M247" s="39"/>
      <c r="N247" s="40"/>
      <c r="O247" s="39">
        <v>385.2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432" t="s">
        <v>408</v>
      </c>
      <c r="D248" s="432"/>
      <c r="E248" s="432"/>
      <c r="F248" s="35" t="s">
        <v>184</v>
      </c>
      <c r="G248" s="55">
        <v>72</v>
      </c>
      <c r="H248" s="39">
        <v>0.45</v>
      </c>
      <c r="I248" s="39"/>
      <c r="J248" s="39">
        <v>0.45</v>
      </c>
      <c r="K248" s="37" t="s">
        <v>42</v>
      </c>
      <c r="L248" s="39">
        <v>277.33999999999997</v>
      </c>
      <c r="M248" s="39"/>
      <c r="N248" s="40"/>
      <c r="O248" s="39">
        <v>277.33999999999997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432" t="s">
        <v>410</v>
      </c>
      <c r="D249" s="432"/>
      <c r="E249" s="432"/>
      <c r="F249" s="35" t="s">
        <v>184</v>
      </c>
      <c r="G249" s="55">
        <v>144</v>
      </c>
      <c r="H249" s="39">
        <v>0.36</v>
      </c>
      <c r="I249" s="39"/>
      <c r="J249" s="39">
        <v>0.36</v>
      </c>
      <c r="K249" s="37" t="s">
        <v>42</v>
      </c>
      <c r="L249" s="39">
        <v>443.75</v>
      </c>
      <c r="M249" s="39"/>
      <c r="N249" s="40"/>
      <c r="O249" s="39">
        <v>443.75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432" t="s">
        <v>412</v>
      </c>
      <c r="D250" s="432"/>
      <c r="E250" s="432"/>
      <c r="F250" s="35" t="s">
        <v>184</v>
      </c>
      <c r="G250" s="55">
        <v>212</v>
      </c>
      <c r="H250" s="39">
        <v>0.36</v>
      </c>
      <c r="I250" s="39"/>
      <c r="J250" s="39">
        <v>0.36</v>
      </c>
      <c r="K250" s="37" t="s">
        <v>42</v>
      </c>
      <c r="L250" s="39">
        <v>653.29999999999995</v>
      </c>
      <c r="M250" s="39"/>
      <c r="N250" s="40"/>
      <c r="O250" s="39">
        <v>653.29999999999995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432" t="s">
        <v>414</v>
      </c>
      <c r="D251" s="432"/>
      <c r="E251" s="432"/>
      <c r="F251" s="35" t="s">
        <v>265</v>
      </c>
      <c r="G251" s="55">
        <v>4</v>
      </c>
      <c r="H251" s="39">
        <v>123.53</v>
      </c>
      <c r="I251" s="39"/>
      <c r="J251" s="39">
        <v>123.53</v>
      </c>
      <c r="K251" s="37" t="s">
        <v>42</v>
      </c>
      <c r="L251" s="39">
        <v>4229.67</v>
      </c>
      <c r="M251" s="39"/>
      <c r="N251" s="40"/>
      <c r="O251" s="39">
        <v>4229.67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432" t="s">
        <v>416</v>
      </c>
      <c r="D252" s="432"/>
      <c r="E252" s="432"/>
      <c r="F252" s="35" t="s">
        <v>184</v>
      </c>
      <c r="G252" s="55">
        <v>10</v>
      </c>
      <c r="H252" s="39">
        <v>114.19</v>
      </c>
      <c r="I252" s="39"/>
      <c r="J252" s="39">
        <v>114.19</v>
      </c>
      <c r="K252" s="37" t="s">
        <v>42</v>
      </c>
      <c r="L252" s="39">
        <v>9774.66</v>
      </c>
      <c r="M252" s="39"/>
      <c r="N252" s="40"/>
      <c r="O252" s="39">
        <v>9774.66</v>
      </c>
      <c r="BP252" s="33"/>
      <c r="BQ252" s="34"/>
      <c r="BR252" s="41" t="s">
        <v>416</v>
      </c>
    </row>
    <row r="253" spans="1:70" s="3" customFormat="1" ht="67.5" x14ac:dyDescent="0.25">
      <c r="A253" s="35" t="s">
        <v>417</v>
      </c>
      <c r="B253" s="36" t="s">
        <v>418</v>
      </c>
      <c r="C253" s="432" t="s">
        <v>419</v>
      </c>
      <c r="D253" s="432"/>
      <c r="E253" s="432"/>
      <c r="F253" s="3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37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BP253" s="33"/>
      <c r="BQ253" s="34"/>
      <c r="BR253" s="41" t="s">
        <v>419</v>
      </c>
    </row>
    <row r="254" spans="1:70" s="3" customFormat="1" ht="15" x14ac:dyDescent="0.25">
      <c r="A254" s="42"/>
      <c r="B254" s="43"/>
      <c r="C254" s="44" t="s">
        <v>423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6"/>
      <c r="BP254" s="33"/>
      <c r="BQ254" s="34"/>
      <c r="BR254" s="41"/>
    </row>
    <row r="255" spans="1:70" s="3" customFormat="1" ht="15" x14ac:dyDescent="0.25">
      <c r="A255" s="47"/>
      <c r="B255" s="48"/>
      <c r="C255" s="48"/>
      <c r="D255" s="48"/>
      <c r="E255" s="49" t="s">
        <v>424</v>
      </c>
      <c r="F255" s="49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BP255" s="33"/>
      <c r="BQ255" s="34"/>
      <c r="BR255" s="41"/>
    </row>
    <row r="256" spans="1:70" s="3" customFormat="1" ht="15" x14ac:dyDescent="0.25">
      <c r="A256" s="47"/>
      <c r="B256" s="48"/>
      <c r="C256" s="48"/>
      <c r="D256" s="48"/>
      <c r="E256" s="49" t="s">
        <v>425</v>
      </c>
      <c r="F256" s="49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BP256" s="33"/>
      <c r="BQ256" s="34"/>
      <c r="BR256" s="41"/>
    </row>
    <row r="257" spans="1:70" s="3" customFormat="1" ht="15" x14ac:dyDescent="0.25">
      <c r="A257" s="47"/>
      <c r="B257" s="48"/>
      <c r="C257" s="48"/>
      <c r="D257" s="48"/>
      <c r="E257" s="49" t="s">
        <v>47</v>
      </c>
      <c r="F257" s="49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432" t="s">
        <v>427</v>
      </c>
      <c r="D258" s="432"/>
      <c r="E258" s="432"/>
      <c r="F258" s="35" t="s">
        <v>184</v>
      </c>
      <c r="G258" s="55">
        <v>12</v>
      </c>
      <c r="H258" s="39">
        <v>41.11</v>
      </c>
      <c r="I258" s="39"/>
      <c r="J258" s="39">
        <v>41.11</v>
      </c>
      <c r="K258" s="37" t="s">
        <v>42</v>
      </c>
      <c r="L258" s="39">
        <v>4222.82</v>
      </c>
      <c r="M258" s="39"/>
      <c r="N258" s="40"/>
      <c r="O258" s="39">
        <v>4222.82</v>
      </c>
      <c r="BP258" s="33"/>
      <c r="BQ258" s="34"/>
      <c r="BR258" s="41" t="s">
        <v>427</v>
      </c>
    </row>
    <row r="259" spans="1:70" s="3" customFormat="1" ht="67.5" x14ac:dyDescent="0.25">
      <c r="A259" s="35" t="s">
        <v>428</v>
      </c>
      <c r="B259" s="36" t="s">
        <v>429</v>
      </c>
      <c r="C259" s="432" t="s">
        <v>430</v>
      </c>
      <c r="D259" s="432"/>
      <c r="E259" s="432"/>
      <c r="F259" s="35" t="s">
        <v>109</v>
      </c>
      <c r="G259" s="55">
        <v>60</v>
      </c>
      <c r="H259" s="39" t="s">
        <v>431</v>
      </c>
      <c r="I259" s="39"/>
      <c r="J259" s="39">
        <v>7.45</v>
      </c>
      <c r="K259" s="37" t="s">
        <v>42</v>
      </c>
      <c r="L259" s="39">
        <v>104375.91</v>
      </c>
      <c r="M259" s="39">
        <v>100549.59</v>
      </c>
      <c r="N259" s="40"/>
      <c r="O259" s="39">
        <v>3826.32</v>
      </c>
      <c r="BP259" s="33"/>
      <c r="BQ259" s="34"/>
      <c r="BR259" s="41" t="s">
        <v>430</v>
      </c>
    </row>
    <row r="260" spans="1:70" s="3" customFormat="1" ht="15" x14ac:dyDescent="0.25">
      <c r="A260" s="47"/>
      <c r="B260" s="48"/>
      <c r="C260" s="48"/>
      <c r="D260" s="48"/>
      <c r="E260" s="49" t="s">
        <v>432</v>
      </c>
      <c r="F260" s="49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BP260" s="33"/>
      <c r="BQ260" s="34"/>
      <c r="BR260" s="41"/>
    </row>
    <row r="261" spans="1:70" s="3" customFormat="1" ht="15" x14ac:dyDescent="0.25">
      <c r="A261" s="47"/>
      <c r="B261" s="48"/>
      <c r="C261" s="48"/>
      <c r="D261" s="48"/>
      <c r="E261" s="49" t="s">
        <v>433</v>
      </c>
      <c r="F261" s="49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BP261" s="33"/>
      <c r="BQ261" s="34"/>
      <c r="BR261" s="41"/>
    </row>
    <row r="262" spans="1:70" s="3" customFormat="1" ht="15" x14ac:dyDescent="0.25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432" t="s">
        <v>436</v>
      </c>
      <c r="D263" s="432"/>
      <c r="E263" s="432"/>
      <c r="F263" s="35" t="s">
        <v>437</v>
      </c>
      <c r="G263" s="55">
        <v>60</v>
      </c>
      <c r="H263" s="39">
        <v>421.33</v>
      </c>
      <c r="I263" s="39"/>
      <c r="J263" s="39">
        <v>421.33</v>
      </c>
      <c r="K263" s="37" t="s">
        <v>42</v>
      </c>
      <c r="L263" s="39">
        <v>216395.09</v>
      </c>
      <c r="M263" s="39"/>
      <c r="N263" s="40"/>
      <c r="O263" s="39">
        <v>216395.09</v>
      </c>
      <c r="BP263" s="33"/>
      <c r="BQ263" s="34"/>
      <c r="BR263" s="41" t="s">
        <v>436</v>
      </c>
    </row>
    <row r="264" spans="1:70" s="3" customFormat="1" ht="67.5" x14ac:dyDescent="0.25">
      <c r="A264" s="35" t="s">
        <v>438</v>
      </c>
      <c r="B264" s="36" t="s">
        <v>439</v>
      </c>
      <c r="C264" s="432" t="s">
        <v>440</v>
      </c>
      <c r="D264" s="432"/>
      <c r="E264" s="432"/>
      <c r="F264" s="3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37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BP264" s="33"/>
      <c r="BQ264" s="34"/>
      <c r="BR264" s="41" t="s">
        <v>440</v>
      </c>
    </row>
    <row r="265" spans="1:70" s="3" customFormat="1" ht="15" x14ac:dyDescent="0.25">
      <c r="A265" s="42"/>
      <c r="B265" s="43"/>
      <c r="C265" s="44" t="s">
        <v>121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6"/>
      <c r="BP265" s="33"/>
      <c r="BQ265" s="34"/>
      <c r="BR265" s="41"/>
    </row>
    <row r="266" spans="1:70" s="3" customFormat="1" ht="15" x14ac:dyDescent="0.25">
      <c r="A266" s="47"/>
      <c r="B266" s="48"/>
      <c r="C266" s="48"/>
      <c r="D266" s="48"/>
      <c r="E266" s="49" t="s">
        <v>444</v>
      </c>
      <c r="F266" s="49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BP266" s="33"/>
      <c r="BQ266" s="34"/>
      <c r="BR266" s="41"/>
    </row>
    <row r="267" spans="1:70" s="3" customFormat="1" ht="15" x14ac:dyDescent="0.25">
      <c r="A267" s="47"/>
      <c r="B267" s="48"/>
      <c r="C267" s="48"/>
      <c r="D267" s="48"/>
      <c r="E267" s="49" t="s">
        <v>445</v>
      </c>
      <c r="F267" s="49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BP267" s="33"/>
      <c r="BQ267" s="34"/>
      <c r="BR267" s="41"/>
    </row>
    <row r="268" spans="1:70" s="3" customFormat="1" ht="15" x14ac:dyDescent="0.25">
      <c r="A268" s="47"/>
      <c r="B268" s="48"/>
      <c r="C268" s="48"/>
      <c r="D268" s="48"/>
      <c r="E268" s="49" t="s">
        <v>47</v>
      </c>
      <c r="F268" s="49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BP268" s="33"/>
      <c r="BQ268" s="34"/>
      <c r="BR268" s="41"/>
    </row>
    <row r="269" spans="1:70" s="3" customFormat="1" ht="57" x14ac:dyDescent="0.25">
      <c r="A269" s="35" t="s">
        <v>446</v>
      </c>
      <c r="B269" s="36" t="s">
        <v>447</v>
      </c>
      <c r="C269" s="432" t="s">
        <v>448</v>
      </c>
      <c r="D269" s="432"/>
      <c r="E269" s="432"/>
      <c r="F269" s="35" t="s">
        <v>265</v>
      </c>
      <c r="G269" s="56">
        <v>18.54</v>
      </c>
      <c r="H269" s="39">
        <v>44.97</v>
      </c>
      <c r="I269" s="39"/>
      <c r="J269" s="39"/>
      <c r="K269" s="37" t="s">
        <v>52</v>
      </c>
      <c r="L269" s="39">
        <v>5194.22</v>
      </c>
      <c r="M269" s="39"/>
      <c r="N269" s="40"/>
      <c r="O269" s="39"/>
      <c r="BP269" s="33"/>
      <c r="BQ269" s="34"/>
      <c r="BR269" s="41" t="s">
        <v>448</v>
      </c>
    </row>
    <row r="270" spans="1:70" s="3" customFormat="1" ht="15" x14ac:dyDescent="0.25">
      <c r="A270" s="42"/>
      <c r="B270" s="43"/>
      <c r="C270" s="44" t="s">
        <v>449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34"/>
      <c r="BR270" s="41"/>
    </row>
    <row r="271" spans="1:70" s="3" customFormat="1" ht="67.5" x14ac:dyDescent="0.25">
      <c r="A271" s="35" t="s">
        <v>450</v>
      </c>
      <c r="B271" s="36" t="s">
        <v>451</v>
      </c>
      <c r="C271" s="432" t="s">
        <v>452</v>
      </c>
      <c r="D271" s="432"/>
      <c r="E271" s="432"/>
      <c r="F271" s="35" t="s">
        <v>238</v>
      </c>
      <c r="G271" s="55">
        <v>3</v>
      </c>
      <c r="H271" s="39" t="s">
        <v>453</v>
      </c>
      <c r="I271" s="39"/>
      <c r="J271" s="39">
        <v>16.79</v>
      </c>
      <c r="K271" s="37" t="s">
        <v>42</v>
      </c>
      <c r="L271" s="39">
        <v>11277.4</v>
      </c>
      <c r="M271" s="39">
        <v>10846.23</v>
      </c>
      <c r="N271" s="40"/>
      <c r="O271" s="39">
        <v>431.17</v>
      </c>
      <c r="BP271" s="33"/>
      <c r="BQ271" s="34"/>
      <c r="BR271" s="41" t="s">
        <v>452</v>
      </c>
    </row>
    <row r="272" spans="1:70" s="3" customFormat="1" ht="15" x14ac:dyDescent="0.25">
      <c r="A272" s="42"/>
      <c r="B272" s="43"/>
      <c r="C272" s="44" t="s">
        <v>454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34"/>
      <c r="BR272" s="41"/>
    </row>
    <row r="273" spans="1:70" s="3" customFormat="1" ht="15" x14ac:dyDescent="0.25">
      <c r="A273" s="47"/>
      <c r="B273" s="48"/>
      <c r="C273" s="48"/>
      <c r="D273" s="48"/>
      <c r="E273" s="49" t="s">
        <v>455</v>
      </c>
      <c r="F273" s="49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BP273" s="33"/>
      <c r="BQ273" s="34"/>
      <c r="BR273" s="41"/>
    </row>
    <row r="274" spans="1:70" s="3" customFormat="1" ht="15" x14ac:dyDescent="0.25">
      <c r="A274" s="47"/>
      <c r="B274" s="48"/>
      <c r="C274" s="48"/>
      <c r="D274" s="48"/>
      <c r="E274" s="49" t="s">
        <v>456</v>
      </c>
      <c r="F274" s="49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BP274" s="33"/>
      <c r="BQ274" s="34"/>
      <c r="BR274" s="41"/>
    </row>
    <row r="275" spans="1:70" s="3" customFormat="1" ht="15" x14ac:dyDescent="0.25">
      <c r="A275" s="47"/>
      <c r="B275" s="48"/>
      <c r="C275" s="48"/>
      <c r="D275" s="48"/>
      <c r="E275" s="49" t="s">
        <v>47</v>
      </c>
      <c r="F275" s="49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BP275" s="33"/>
      <c r="BQ275" s="34"/>
      <c r="BR275" s="41"/>
    </row>
    <row r="276" spans="1:70" s="3" customFormat="1" ht="57" x14ac:dyDescent="0.25">
      <c r="A276" s="35" t="s">
        <v>457</v>
      </c>
      <c r="B276" s="36" t="s">
        <v>458</v>
      </c>
      <c r="C276" s="432" t="s">
        <v>459</v>
      </c>
      <c r="D276" s="432"/>
      <c r="E276" s="432"/>
      <c r="F276" s="35" t="s">
        <v>460</v>
      </c>
      <c r="G276" s="38">
        <v>30.6</v>
      </c>
      <c r="H276" s="39">
        <v>31.3</v>
      </c>
      <c r="I276" s="39"/>
      <c r="J276" s="39"/>
      <c r="K276" s="37" t="s">
        <v>52</v>
      </c>
      <c r="L276" s="39">
        <v>5966.97</v>
      </c>
      <c r="M276" s="39"/>
      <c r="N276" s="40"/>
      <c r="O276" s="39"/>
      <c r="BP276" s="33"/>
      <c r="BQ276" s="34"/>
      <c r="BR276" s="41" t="s">
        <v>459</v>
      </c>
    </row>
    <row r="277" spans="1:70" s="3" customFormat="1" ht="15" x14ac:dyDescent="0.25">
      <c r="A277" s="42"/>
      <c r="B277" s="43"/>
      <c r="C277" s="44" t="s">
        <v>461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432" t="s">
        <v>463</v>
      </c>
      <c r="D278" s="432"/>
      <c r="E278" s="432"/>
      <c r="F278" s="35" t="s">
        <v>184</v>
      </c>
      <c r="G278" s="55">
        <v>600</v>
      </c>
      <c r="H278" s="39">
        <v>1.98</v>
      </c>
      <c r="I278" s="39"/>
      <c r="J278" s="39">
        <v>1.98</v>
      </c>
      <c r="K278" s="37" t="s">
        <v>42</v>
      </c>
      <c r="L278" s="39">
        <v>10169.280000000001</v>
      </c>
      <c r="M278" s="39"/>
      <c r="N278" s="40"/>
      <c r="O278" s="39">
        <v>10169.280000000001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432" t="s">
        <v>465</v>
      </c>
      <c r="D279" s="432"/>
      <c r="E279" s="432"/>
      <c r="F279" s="35" t="s">
        <v>184</v>
      </c>
      <c r="G279" s="55">
        <v>300</v>
      </c>
      <c r="H279" s="39">
        <v>1.63</v>
      </c>
      <c r="I279" s="39"/>
      <c r="J279" s="39">
        <v>1.63</v>
      </c>
      <c r="K279" s="37" t="s">
        <v>42</v>
      </c>
      <c r="L279" s="39">
        <v>4185.84</v>
      </c>
      <c r="M279" s="39"/>
      <c r="N279" s="40"/>
      <c r="O279" s="39">
        <v>4185.84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432" t="s">
        <v>467</v>
      </c>
      <c r="D280" s="432"/>
      <c r="E280" s="432"/>
      <c r="F280" s="35" t="s">
        <v>184</v>
      </c>
      <c r="G280" s="55">
        <v>900</v>
      </c>
      <c r="H280" s="39">
        <v>3.14</v>
      </c>
      <c r="I280" s="39"/>
      <c r="J280" s="39">
        <v>3.14</v>
      </c>
      <c r="K280" s="37" t="s">
        <v>42</v>
      </c>
      <c r="L280" s="39">
        <v>24190.560000000001</v>
      </c>
      <c r="M280" s="39"/>
      <c r="N280" s="40"/>
      <c r="O280" s="39">
        <v>24190.560000000001</v>
      </c>
      <c r="BP280" s="33"/>
      <c r="BQ280" s="34"/>
      <c r="BR280" s="41" t="s">
        <v>467</v>
      </c>
    </row>
    <row r="281" spans="1:70" s="3" customFormat="1" ht="15" x14ac:dyDescent="0.25">
      <c r="A281" s="445" t="s">
        <v>468</v>
      </c>
      <c r="B281" s="446"/>
      <c r="C281" s="446"/>
      <c r="D281" s="446"/>
      <c r="E281" s="446"/>
      <c r="F281" s="446"/>
      <c r="G281" s="446"/>
      <c r="H281" s="446"/>
      <c r="I281" s="446"/>
      <c r="J281" s="446"/>
      <c r="K281" s="446"/>
      <c r="L281" s="446"/>
      <c r="M281" s="446"/>
      <c r="N281" s="446"/>
      <c r="O281" s="447"/>
      <c r="BP281" s="33"/>
      <c r="BQ281" s="34" t="s">
        <v>468</v>
      </c>
      <c r="BR281" s="41"/>
    </row>
    <row r="282" spans="1:70" s="3" customFormat="1" ht="67.5" x14ac:dyDescent="0.25">
      <c r="A282" s="35" t="s">
        <v>469</v>
      </c>
      <c r="B282" s="36" t="s">
        <v>470</v>
      </c>
      <c r="C282" s="432" t="s">
        <v>471</v>
      </c>
      <c r="D282" s="432"/>
      <c r="E282" s="432"/>
      <c r="F282" s="3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37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BP282" s="33"/>
      <c r="BQ282" s="34"/>
      <c r="BR282" s="41" t="s">
        <v>471</v>
      </c>
    </row>
    <row r="283" spans="1:70" s="3" customFormat="1" ht="15" x14ac:dyDescent="0.25">
      <c r="A283" s="42"/>
      <c r="B283" s="43"/>
      <c r="C283" s="44" t="s">
        <v>475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34"/>
      <c r="BR283" s="41"/>
    </row>
    <row r="284" spans="1:70" s="3" customFormat="1" ht="15" x14ac:dyDescent="0.25">
      <c r="A284" s="47"/>
      <c r="B284" s="48"/>
      <c r="C284" s="48"/>
      <c r="D284" s="48"/>
      <c r="E284" s="49" t="s">
        <v>476</v>
      </c>
      <c r="F284" s="49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BP284" s="33"/>
      <c r="BQ284" s="34"/>
      <c r="BR284" s="41"/>
    </row>
    <row r="285" spans="1:70" s="3" customFormat="1" ht="15" x14ac:dyDescent="0.25">
      <c r="A285" s="47"/>
      <c r="B285" s="48"/>
      <c r="C285" s="48"/>
      <c r="D285" s="48"/>
      <c r="E285" s="49" t="s">
        <v>477</v>
      </c>
      <c r="F285" s="49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BP285" s="33"/>
      <c r="BQ285" s="34"/>
      <c r="BR285" s="41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432" t="s">
        <v>479</v>
      </c>
      <c r="D287" s="432"/>
      <c r="E287" s="432"/>
      <c r="F287" s="35" t="s">
        <v>265</v>
      </c>
      <c r="G287" s="55">
        <v>36</v>
      </c>
      <c r="H287" s="39">
        <v>168.71</v>
      </c>
      <c r="I287" s="39"/>
      <c r="J287" s="39">
        <v>168.71</v>
      </c>
      <c r="K287" s="37" t="s">
        <v>42</v>
      </c>
      <c r="L287" s="39">
        <v>51989.67</v>
      </c>
      <c r="M287" s="39"/>
      <c r="N287" s="40"/>
      <c r="O287" s="39">
        <v>51989.67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432" t="s">
        <v>481</v>
      </c>
      <c r="D288" s="432"/>
      <c r="E288" s="432"/>
      <c r="F288" s="35" t="s">
        <v>265</v>
      </c>
      <c r="G288" s="55">
        <v>15</v>
      </c>
      <c r="H288" s="39">
        <v>120.85</v>
      </c>
      <c r="I288" s="39"/>
      <c r="J288" s="39">
        <v>120.85</v>
      </c>
      <c r="K288" s="37" t="s">
        <v>42</v>
      </c>
      <c r="L288" s="39">
        <v>15517.14</v>
      </c>
      <c r="M288" s="39"/>
      <c r="N288" s="40"/>
      <c r="O288" s="39">
        <v>15517.14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432" t="s">
        <v>483</v>
      </c>
      <c r="D289" s="432"/>
      <c r="E289" s="432"/>
      <c r="F289" s="35" t="s">
        <v>265</v>
      </c>
      <c r="G289" s="55">
        <v>21</v>
      </c>
      <c r="H289" s="39">
        <v>112.61</v>
      </c>
      <c r="I289" s="39"/>
      <c r="J289" s="39">
        <v>112.61</v>
      </c>
      <c r="K289" s="37" t="s">
        <v>42</v>
      </c>
      <c r="L289" s="39">
        <v>20242.77</v>
      </c>
      <c r="M289" s="39"/>
      <c r="N289" s="40"/>
      <c r="O289" s="39">
        <v>20242.77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432" t="s">
        <v>485</v>
      </c>
      <c r="D290" s="432"/>
      <c r="E290" s="432"/>
      <c r="F290" s="35" t="s">
        <v>184</v>
      </c>
      <c r="G290" s="55">
        <v>5</v>
      </c>
      <c r="H290" s="39">
        <v>411.5</v>
      </c>
      <c r="I290" s="39"/>
      <c r="J290" s="39">
        <v>411.5</v>
      </c>
      <c r="K290" s="37" t="s">
        <v>42</v>
      </c>
      <c r="L290" s="39">
        <v>17612.2</v>
      </c>
      <c r="M290" s="39"/>
      <c r="N290" s="40"/>
      <c r="O290" s="39">
        <v>17612.2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432" t="s">
        <v>390</v>
      </c>
      <c r="D291" s="432"/>
      <c r="E291" s="432"/>
      <c r="F291" s="35" t="s">
        <v>184</v>
      </c>
      <c r="G291" s="55">
        <v>68</v>
      </c>
      <c r="H291" s="39">
        <v>23.73</v>
      </c>
      <c r="I291" s="39"/>
      <c r="J291" s="39">
        <v>23.73</v>
      </c>
      <c r="K291" s="37" t="s">
        <v>42</v>
      </c>
      <c r="L291" s="39">
        <v>13812.76</v>
      </c>
      <c r="M291" s="39"/>
      <c r="N291" s="40"/>
      <c r="O291" s="39">
        <v>13812.76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432" t="s">
        <v>392</v>
      </c>
      <c r="D292" s="432"/>
      <c r="E292" s="432"/>
      <c r="F292" s="35" t="s">
        <v>51</v>
      </c>
      <c r="G292" s="55">
        <v>56</v>
      </c>
      <c r="H292" s="39">
        <v>84.6</v>
      </c>
      <c r="I292" s="39"/>
      <c r="J292" s="39">
        <v>84.6</v>
      </c>
      <c r="K292" s="37" t="s">
        <v>42</v>
      </c>
      <c r="L292" s="39">
        <v>40553.86</v>
      </c>
      <c r="M292" s="39"/>
      <c r="N292" s="40"/>
      <c r="O292" s="39">
        <v>40553.86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432" t="s">
        <v>489</v>
      </c>
      <c r="D293" s="432"/>
      <c r="E293" s="432"/>
      <c r="F293" s="35" t="s">
        <v>184</v>
      </c>
      <c r="G293" s="55">
        <v>72</v>
      </c>
      <c r="H293" s="39">
        <v>35.35</v>
      </c>
      <c r="I293" s="39"/>
      <c r="J293" s="39">
        <v>35.35</v>
      </c>
      <c r="K293" s="37" t="s">
        <v>42</v>
      </c>
      <c r="L293" s="39">
        <v>21786.91</v>
      </c>
      <c r="M293" s="39"/>
      <c r="N293" s="40"/>
      <c r="O293" s="39">
        <v>21786.91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432" t="s">
        <v>491</v>
      </c>
      <c r="D294" s="432"/>
      <c r="E294" s="432"/>
      <c r="F294" s="35" t="s">
        <v>184</v>
      </c>
      <c r="G294" s="55">
        <v>24</v>
      </c>
      <c r="H294" s="39">
        <v>6.19</v>
      </c>
      <c r="I294" s="39"/>
      <c r="J294" s="39">
        <v>6.19</v>
      </c>
      <c r="K294" s="37" t="s">
        <v>42</v>
      </c>
      <c r="L294" s="39">
        <v>1271.67</v>
      </c>
      <c r="M294" s="39"/>
      <c r="N294" s="40"/>
      <c r="O294" s="39">
        <v>1271.67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432" t="s">
        <v>396</v>
      </c>
      <c r="D295" s="432"/>
      <c r="E295" s="432"/>
      <c r="F295" s="35" t="s">
        <v>184</v>
      </c>
      <c r="G295" s="55">
        <v>106</v>
      </c>
      <c r="H295" s="39">
        <v>14.5</v>
      </c>
      <c r="I295" s="39"/>
      <c r="J295" s="39">
        <v>14.5</v>
      </c>
      <c r="K295" s="37" t="s">
        <v>42</v>
      </c>
      <c r="L295" s="39">
        <v>13156.72</v>
      </c>
      <c r="M295" s="39"/>
      <c r="N295" s="40"/>
      <c r="O295" s="39">
        <v>13156.72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432" t="s">
        <v>394</v>
      </c>
      <c r="D296" s="432"/>
      <c r="E296" s="432"/>
      <c r="F296" s="35" t="s">
        <v>184</v>
      </c>
      <c r="G296" s="55">
        <v>30</v>
      </c>
      <c r="H296" s="39">
        <v>14.5</v>
      </c>
      <c r="I296" s="39"/>
      <c r="J296" s="39">
        <v>14.5</v>
      </c>
      <c r="K296" s="37" t="s">
        <v>42</v>
      </c>
      <c r="L296" s="39">
        <v>3723.6</v>
      </c>
      <c r="M296" s="39"/>
      <c r="N296" s="40"/>
      <c r="O296" s="39">
        <v>3723.6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432" t="s">
        <v>398</v>
      </c>
      <c r="D297" s="432"/>
      <c r="E297" s="432"/>
      <c r="F297" s="35" t="s">
        <v>184</v>
      </c>
      <c r="G297" s="55">
        <v>168</v>
      </c>
      <c r="H297" s="39">
        <v>11.02</v>
      </c>
      <c r="I297" s="39"/>
      <c r="J297" s="39">
        <v>11.02</v>
      </c>
      <c r="K297" s="37" t="s">
        <v>42</v>
      </c>
      <c r="L297" s="39">
        <v>15847.64</v>
      </c>
      <c r="M297" s="39"/>
      <c r="N297" s="40"/>
      <c r="O297" s="39">
        <v>15847.64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432" t="s">
        <v>400</v>
      </c>
      <c r="D298" s="432"/>
      <c r="E298" s="432"/>
      <c r="F298" s="35" t="s">
        <v>184</v>
      </c>
      <c r="G298" s="55">
        <v>888</v>
      </c>
      <c r="H298" s="39">
        <v>0.51</v>
      </c>
      <c r="I298" s="39"/>
      <c r="J298" s="39">
        <v>0.51</v>
      </c>
      <c r="K298" s="37" t="s">
        <v>42</v>
      </c>
      <c r="L298" s="39">
        <v>3876.65</v>
      </c>
      <c r="M298" s="39"/>
      <c r="N298" s="40"/>
      <c r="O298" s="39">
        <v>3876.65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432" t="s">
        <v>497</v>
      </c>
      <c r="D299" s="432"/>
      <c r="E299" s="432"/>
      <c r="F299" s="35" t="s">
        <v>184</v>
      </c>
      <c r="G299" s="55">
        <v>768</v>
      </c>
      <c r="H299" s="39">
        <v>0.18</v>
      </c>
      <c r="I299" s="39"/>
      <c r="J299" s="39">
        <v>0.18</v>
      </c>
      <c r="K299" s="37" t="s">
        <v>42</v>
      </c>
      <c r="L299" s="39">
        <v>1183.33</v>
      </c>
      <c r="M299" s="39"/>
      <c r="N299" s="40"/>
      <c r="O299" s="39">
        <v>1183.33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432" t="s">
        <v>499</v>
      </c>
      <c r="D300" s="432"/>
      <c r="E300" s="432"/>
      <c r="F300" s="35" t="s">
        <v>184</v>
      </c>
      <c r="G300" s="55">
        <v>768</v>
      </c>
      <c r="H300" s="39">
        <v>0.3</v>
      </c>
      <c r="I300" s="39"/>
      <c r="J300" s="39">
        <v>0.3</v>
      </c>
      <c r="K300" s="37" t="s">
        <v>42</v>
      </c>
      <c r="L300" s="39">
        <v>1972.22</v>
      </c>
      <c r="M300" s="39"/>
      <c r="N300" s="40"/>
      <c r="O300" s="39">
        <v>1972.22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432" t="s">
        <v>501</v>
      </c>
      <c r="D301" s="432"/>
      <c r="E301" s="432"/>
      <c r="F301" s="35" t="s">
        <v>184</v>
      </c>
      <c r="G301" s="55">
        <v>226</v>
      </c>
      <c r="H301" s="39">
        <v>0.45</v>
      </c>
      <c r="I301" s="39"/>
      <c r="J301" s="39">
        <v>0.45</v>
      </c>
      <c r="K301" s="37" t="s">
        <v>42</v>
      </c>
      <c r="L301" s="39">
        <v>870.55</v>
      </c>
      <c r="M301" s="39"/>
      <c r="N301" s="40"/>
      <c r="O301" s="39">
        <v>870.55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432" t="s">
        <v>503</v>
      </c>
      <c r="D302" s="432"/>
      <c r="E302" s="432"/>
      <c r="F302" s="35" t="s">
        <v>184</v>
      </c>
      <c r="G302" s="55">
        <v>106</v>
      </c>
      <c r="H302" s="39">
        <v>0.45</v>
      </c>
      <c r="I302" s="39"/>
      <c r="J302" s="39">
        <v>0.45</v>
      </c>
      <c r="K302" s="37" t="s">
        <v>42</v>
      </c>
      <c r="L302" s="39">
        <v>408.31</v>
      </c>
      <c r="M302" s="39"/>
      <c r="N302" s="40"/>
      <c r="O302" s="39">
        <v>408.31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432" t="s">
        <v>505</v>
      </c>
      <c r="D303" s="432"/>
      <c r="E303" s="432"/>
      <c r="F303" s="35" t="s">
        <v>184</v>
      </c>
      <c r="G303" s="55">
        <v>576</v>
      </c>
      <c r="H303" s="39">
        <v>0.36</v>
      </c>
      <c r="I303" s="39"/>
      <c r="J303" s="39">
        <v>0.36</v>
      </c>
      <c r="K303" s="37" t="s">
        <v>42</v>
      </c>
      <c r="L303" s="39">
        <v>1775</v>
      </c>
      <c r="M303" s="39"/>
      <c r="N303" s="40"/>
      <c r="O303" s="39">
        <v>1775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432" t="s">
        <v>507</v>
      </c>
      <c r="D304" s="432"/>
      <c r="E304" s="432"/>
      <c r="F304" s="35" t="s">
        <v>184</v>
      </c>
      <c r="G304" s="55">
        <v>576</v>
      </c>
      <c r="H304" s="39">
        <v>0.36</v>
      </c>
      <c r="I304" s="39"/>
      <c r="J304" s="39">
        <v>0.36</v>
      </c>
      <c r="K304" s="37" t="s">
        <v>42</v>
      </c>
      <c r="L304" s="39">
        <v>1775</v>
      </c>
      <c r="M304" s="39"/>
      <c r="N304" s="40"/>
      <c r="O304" s="39">
        <v>1775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432" t="s">
        <v>509</v>
      </c>
      <c r="D305" s="432"/>
      <c r="E305" s="432"/>
      <c r="F305" s="35" t="s">
        <v>184</v>
      </c>
      <c r="G305" s="55">
        <v>8</v>
      </c>
      <c r="H305" s="39">
        <v>14.37</v>
      </c>
      <c r="I305" s="39"/>
      <c r="J305" s="39">
        <v>14.37</v>
      </c>
      <c r="K305" s="37" t="s">
        <v>42</v>
      </c>
      <c r="L305" s="39">
        <v>984.06</v>
      </c>
      <c r="M305" s="39"/>
      <c r="N305" s="40"/>
      <c r="O305" s="39">
        <v>984.06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432" t="s">
        <v>416</v>
      </c>
      <c r="D306" s="432"/>
      <c r="E306" s="432"/>
      <c r="F306" s="35" t="s">
        <v>184</v>
      </c>
      <c r="G306" s="55">
        <v>20</v>
      </c>
      <c r="H306" s="39">
        <v>114.19</v>
      </c>
      <c r="I306" s="39"/>
      <c r="J306" s="39">
        <v>114.19</v>
      </c>
      <c r="K306" s="37" t="s">
        <v>42</v>
      </c>
      <c r="L306" s="39">
        <v>19549.330000000002</v>
      </c>
      <c r="M306" s="39"/>
      <c r="N306" s="40"/>
      <c r="O306" s="39">
        <v>19549.330000000002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432" t="s">
        <v>513</v>
      </c>
      <c r="D307" s="432"/>
      <c r="E307" s="432"/>
      <c r="F307" s="3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37" t="s">
        <v>42</v>
      </c>
      <c r="L307" s="39">
        <v>14.29</v>
      </c>
      <c r="M307" s="39"/>
      <c r="N307" s="40"/>
      <c r="O307" s="39">
        <v>14.29</v>
      </c>
      <c r="BP307" s="33"/>
      <c r="BQ307" s="34"/>
      <c r="BR307" s="41" t="s">
        <v>513</v>
      </c>
    </row>
    <row r="308" spans="1:70" s="3" customFormat="1" ht="15" x14ac:dyDescent="0.25">
      <c r="A308" s="42"/>
      <c r="B308" s="43"/>
      <c r="C308" s="44" t="s">
        <v>514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432" t="s">
        <v>516</v>
      </c>
      <c r="D309" s="432"/>
      <c r="E309" s="432"/>
      <c r="F309" s="3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37" t="s">
        <v>42</v>
      </c>
      <c r="L309" s="39">
        <v>66094.16</v>
      </c>
      <c r="M309" s="39"/>
      <c r="N309" s="40"/>
      <c r="O309" s="39">
        <v>66094.16</v>
      </c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432" t="s">
        <v>519</v>
      </c>
      <c r="D310" s="432"/>
      <c r="E310" s="432"/>
      <c r="F310" s="35" t="s">
        <v>520</v>
      </c>
      <c r="G310" s="55">
        <v>1</v>
      </c>
      <c r="H310" s="39">
        <v>29.23</v>
      </c>
      <c r="I310" s="39"/>
      <c r="J310" s="39">
        <v>29.23</v>
      </c>
      <c r="K310" s="37" t="s">
        <v>42</v>
      </c>
      <c r="L310" s="39">
        <v>250.21</v>
      </c>
      <c r="M310" s="39"/>
      <c r="N310" s="40"/>
      <c r="O310" s="39">
        <v>250.21</v>
      </c>
      <c r="BP310" s="33"/>
      <c r="BQ310" s="34"/>
      <c r="BR310" s="41" t="s">
        <v>519</v>
      </c>
    </row>
    <row r="311" spans="1:70" s="3" customFormat="1" ht="15" x14ac:dyDescent="0.25">
      <c r="A311" s="42"/>
      <c r="B311" s="43"/>
      <c r="C311" s="44" t="s">
        <v>521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34"/>
      <c r="BR311" s="41"/>
    </row>
    <row r="312" spans="1:70" s="3" customFormat="1" ht="67.5" x14ac:dyDescent="0.25">
      <c r="A312" s="35" t="s">
        <v>522</v>
      </c>
      <c r="B312" s="36" t="s">
        <v>418</v>
      </c>
      <c r="C312" s="432" t="s">
        <v>419</v>
      </c>
      <c r="D312" s="432"/>
      <c r="E312" s="432"/>
      <c r="F312" s="3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37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BP312" s="33"/>
      <c r="BQ312" s="34"/>
      <c r="BR312" s="41" t="s">
        <v>419</v>
      </c>
    </row>
    <row r="313" spans="1:70" s="3" customFormat="1" ht="15" x14ac:dyDescent="0.25">
      <c r="A313" s="42"/>
      <c r="B313" s="43"/>
      <c r="C313" s="44" t="s">
        <v>524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34"/>
      <c r="BR313" s="41"/>
    </row>
    <row r="314" spans="1:70" s="3" customFormat="1" ht="15" x14ac:dyDescent="0.25">
      <c r="A314" s="47"/>
      <c r="B314" s="48"/>
      <c r="C314" s="48"/>
      <c r="D314" s="48"/>
      <c r="E314" s="49" t="s">
        <v>525</v>
      </c>
      <c r="F314" s="49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BP314" s="33"/>
      <c r="BQ314" s="34"/>
      <c r="BR314" s="41"/>
    </row>
    <row r="315" spans="1:70" s="3" customFormat="1" ht="15" x14ac:dyDescent="0.25">
      <c r="A315" s="47"/>
      <c r="B315" s="48"/>
      <c r="C315" s="48"/>
      <c r="D315" s="48"/>
      <c r="E315" s="49" t="s">
        <v>526</v>
      </c>
      <c r="F315" s="49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BP315" s="33"/>
      <c r="BQ315" s="34"/>
      <c r="BR315" s="41"/>
    </row>
    <row r="316" spans="1:70" s="3" customFormat="1" ht="15" x14ac:dyDescent="0.25">
      <c r="A316" s="47"/>
      <c r="B316" s="48"/>
      <c r="C316" s="48"/>
      <c r="D316" s="48"/>
      <c r="E316" s="49" t="s">
        <v>47</v>
      </c>
      <c r="F316" s="49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BP316" s="33"/>
      <c r="BQ316" s="34"/>
      <c r="BR316" s="41"/>
    </row>
    <row r="317" spans="1:70" s="3" customFormat="1" ht="45" x14ac:dyDescent="0.25">
      <c r="A317" s="35" t="s">
        <v>527</v>
      </c>
      <c r="B317" s="36" t="s">
        <v>382</v>
      </c>
      <c r="C317" s="432" t="s">
        <v>528</v>
      </c>
      <c r="D317" s="432"/>
      <c r="E317" s="432"/>
      <c r="F317" s="35" t="s">
        <v>184</v>
      </c>
      <c r="G317" s="55">
        <v>1</v>
      </c>
      <c r="H317" s="39">
        <v>41.11</v>
      </c>
      <c r="I317" s="39"/>
      <c r="J317" s="39"/>
      <c r="K317" s="37" t="s">
        <v>52</v>
      </c>
      <c r="L317" s="39">
        <v>256.12</v>
      </c>
      <c r="M317" s="39"/>
      <c r="N317" s="40"/>
      <c r="O317" s="39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432" t="s">
        <v>530</v>
      </c>
      <c r="D318" s="432"/>
      <c r="E318" s="432"/>
      <c r="F318" s="35" t="s">
        <v>184</v>
      </c>
      <c r="G318" s="55">
        <v>72</v>
      </c>
      <c r="H318" s="39">
        <v>6.41</v>
      </c>
      <c r="I318" s="39"/>
      <c r="J318" s="39">
        <v>6.41</v>
      </c>
      <c r="K318" s="37" t="s">
        <v>42</v>
      </c>
      <c r="L318" s="39">
        <v>3950.61</v>
      </c>
      <c r="M318" s="39"/>
      <c r="N318" s="40"/>
      <c r="O318" s="39">
        <v>3950.61</v>
      </c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432" t="s">
        <v>532</v>
      </c>
      <c r="D319" s="432"/>
      <c r="E319" s="432"/>
      <c r="F319" s="35" t="s">
        <v>184</v>
      </c>
      <c r="G319" s="55">
        <v>50</v>
      </c>
      <c r="H319" s="39">
        <v>6.41</v>
      </c>
      <c r="I319" s="39"/>
      <c r="J319" s="39">
        <v>6.41</v>
      </c>
      <c r="K319" s="37" t="s">
        <v>42</v>
      </c>
      <c r="L319" s="39">
        <v>2743.48</v>
      </c>
      <c r="M319" s="39"/>
      <c r="N319" s="40"/>
      <c r="O319" s="39">
        <v>2743.48</v>
      </c>
      <c r="BP319" s="33"/>
      <c r="BQ319" s="34"/>
      <c r="BR319" s="41" t="s">
        <v>532</v>
      </c>
    </row>
    <row r="320" spans="1:70" s="3" customFormat="1" ht="67.5" x14ac:dyDescent="0.25">
      <c r="A320" s="35" t="s">
        <v>533</v>
      </c>
      <c r="B320" s="36" t="s">
        <v>534</v>
      </c>
      <c r="C320" s="432" t="s">
        <v>535</v>
      </c>
      <c r="D320" s="432"/>
      <c r="E320" s="432"/>
      <c r="F320" s="3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37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BP320" s="33"/>
      <c r="BQ320" s="34"/>
      <c r="BR320" s="41" t="s">
        <v>535</v>
      </c>
    </row>
    <row r="321" spans="1:70" s="3" customFormat="1" ht="15" x14ac:dyDescent="0.25">
      <c r="A321" s="42"/>
      <c r="B321" s="43"/>
      <c r="C321" s="44" t="s">
        <v>538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6"/>
      <c r="BP321" s="33"/>
      <c r="BQ321" s="34"/>
      <c r="BR321" s="41"/>
    </row>
    <row r="322" spans="1:70" s="3" customFormat="1" ht="15" x14ac:dyDescent="0.25">
      <c r="A322" s="47"/>
      <c r="B322" s="48"/>
      <c r="C322" s="48"/>
      <c r="D322" s="48"/>
      <c r="E322" s="49" t="s">
        <v>539</v>
      </c>
      <c r="F322" s="49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BP322" s="33"/>
      <c r="BQ322" s="34"/>
      <c r="BR322" s="41"/>
    </row>
    <row r="323" spans="1:70" s="3" customFormat="1" ht="15" x14ac:dyDescent="0.25">
      <c r="A323" s="47"/>
      <c r="B323" s="48"/>
      <c r="C323" s="48"/>
      <c r="D323" s="48"/>
      <c r="E323" s="49" t="s">
        <v>540</v>
      </c>
      <c r="F323" s="49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BP323" s="33"/>
      <c r="BQ323" s="34"/>
      <c r="BR323" s="41"/>
    </row>
    <row r="324" spans="1:70" s="3" customFormat="1" ht="15" x14ac:dyDescent="0.25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432" t="s">
        <v>542</v>
      </c>
      <c r="D325" s="432"/>
      <c r="E325" s="432"/>
      <c r="F325" s="35" t="s">
        <v>184</v>
      </c>
      <c r="G325" s="55">
        <v>36</v>
      </c>
      <c r="H325" s="39">
        <v>66.56</v>
      </c>
      <c r="I325" s="39"/>
      <c r="J325" s="39">
        <v>66.56</v>
      </c>
      <c r="K325" s="37" t="s">
        <v>42</v>
      </c>
      <c r="L325" s="39">
        <v>20511.13</v>
      </c>
      <c r="M325" s="39"/>
      <c r="N325" s="40"/>
      <c r="O325" s="39">
        <v>20511.13</v>
      </c>
      <c r="BP325" s="33"/>
      <c r="BQ325" s="34"/>
      <c r="BR325" s="41" t="s">
        <v>542</v>
      </c>
    </row>
    <row r="326" spans="1:70" s="3" customFormat="1" ht="15" x14ac:dyDescent="0.25">
      <c r="A326" s="42"/>
      <c r="B326" s="43"/>
      <c r="C326" s="44" t="s">
        <v>543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432" t="s">
        <v>545</v>
      </c>
      <c r="D327" s="432"/>
      <c r="E327" s="432"/>
      <c r="F327" s="35" t="s">
        <v>184</v>
      </c>
      <c r="G327" s="55">
        <v>23</v>
      </c>
      <c r="H327" s="39">
        <v>80.64</v>
      </c>
      <c r="I327" s="39"/>
      <c r="J327" s="39">
        <v>80.64</v>
      </c>
      <c r="K327" s="37" t="s">
        <v>42</v>
      </c>
      <c r="L327" s="39">
        <v>15876.4</v>
      </c>
      <c r="M327" s="39"/>
      <c r="N327" s="40"/>
      <c r="O327" s="39">
        <v>15876.4</v>
      </c>
      <c r="BP327" s="33"/>
      <c r="BQ327" s="34"/>
      <c r="BR327" s="41" t="s">
        <v>545</v>
      </c>
    </row>
    <row r="328" spans="1:70" s="3" customFormat="1" ht="67.5" x14ac:dyDescent="0.25">
      <c r="A328" s="35" t="s">
        <v>546</v>
      </c>
      <c r="B328" s="36" t="s">
        <v>547</v>
      </c>
      <c r="C328" s="432" t="s">
        <v>548</v>
      </c>
      <c r="D328" s="432"/>
      <c r="E328" s="432"/>
      <c r="F328" s="3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37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BP328" s="33"/>
      <c r="BQ328" s="34"/>
      <c r="BR328" s="41" t="s">
        <v>548</v>
      </c>
    </row>
    <row r="329" spans="1:70" s="3" customFormat="1" ht="15" x14ac:dyDescent="0.25">
      <c r="A329" s="42"/>
      <c r="B329" s="43"/>
      <c r="C329" s="44" t="s">
        <v>551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34"/>
      <c r="BR329" s="41"/>
    </row>
    <row r="330" spans="1:70" s="3" customFormat="1" ht="15" x14ac:dyDescent="0.25">
      <c r="A330" s="47"/>
      <c r="B330" s="48"/>
      <c r="C330" s="48"/>
      <c r="D330" s="48"/>
      <c r="E330" s="49" t="s">
        <v>552</v>
      </c>
      <c r="F330" s="49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BP330" s="33"/>
      <c r="BQ330" s="34"/>
      <c r="BR330" s="41"/>
    </row>
    <row r="331" spans="1:70" s="3" customFormat="1" ht="15" x14ac:dyDescent="0.25">
      <c r="A331" s="47"/>
      <c r="B331" s="48"/>
      <c r="C331" s="48"/>
      <c r="D331" s="48"/>
      <c r="E331" s="49" t="s">
        <v>553</v>
      </c>
      <c r="F331" s="49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BP331" s="33"/>
      <c r="BQ331" s="34"/>
      <c r="BR331" s="41"/>
    </row>
    <row r="332" spans="1:70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432" t="s">
        <v>555</v>
      </c>
      <c r="D333" s="432"/>
      <c r="E333" s="432"/>
      <c r="F333" s="35" t="s">
        <v>184</v>
      </c>
      <c r="G333" s="55">
        <v>8</v>
      </c>
      <c r="H333" s="39">
        <v>46</v>
      </c>
      <c r="I333" s="39"/>
      <c r="J333" s="39">
        <v>46</v>
      </c>
      <c r="K333" s="37" t="s">
        <v>42</v>
      </c>
      <c r="L333" s="39">
        <v>3150.08</v>
      </c>
      <c r="M333" s="39"/>
      <c r="N333" s="40"/>
      <c r="O333" s="39">
        <v>3150.08</v>
      </c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432" t="s">
        <v>557</v>
      </c>
      <c r="D334" s="432"/>
      <c r="E334" s="432"/>
      <c r="F334" s="35" t="s">
        <v>184</v>
      </c>
      <c r="G334" s="55">
        <v>3</v>
      </c>
      <c r="H334" s="39">
        <v>18.72</v>
      </c>
      <c r="I334" s="39"/>
      <c r="J334" s="39">
        <v>18.72</v>
      </c>
      <c r="K334" s="37" t="s">
        <v>42</v>
      </c>
      <c r="L334" s="39">
        <v>480.73</v>
      </c>
      <c r="M334" s="39"/>
      <c r="N334" s="40"/>
      <c r="O334" s="39">
        <v>480.73</v>
      </c>
      <c r="BP334" s="33"/>
      <c r="BQ334" s="34"/>
      <c r="BR334" s="41" t="s">
        <v>557</v>
      </c>
    </row>
    <row r="335" spans="1:70" s="3" customFormat="1" ht="67.5" x14ac:dyDescent="0.25">
      <c r="A335" s="35" t="s">
        <v>558</v>
      </c>
      <c r="B335" s="36" t="s">
        <v>559</v>
      </c>
      <c r="C335" s="432" t="s">
        <v>560</v>
      </c>
      <c r="D335" s="432"/>
      <c r="E335" s="432"/>
      <c r="F335" s="3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37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BP335" s="33"/>
      <c r="BQ335" s="34"/>
      <c r="BR335" s="41" t="s">
        <v>560</v>
      </c>
    </row>
    <row r="336" spans="1:70" s="3" customFormat="1" ht="15" x14ac:dyDescent="0.25">
      <c r="A336" s="42"/>
      <c r="B336" s="43"/>
      <c r="C336" s="44" t="s">
        <v>564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6"/>
      <c r="BP336" s="33"/>
      <c r="BQ336" s="34"/>
      <c r="BR336" s="41"/>
    </row>
    <row r="337" spans="1:70" s="3" customFormat="1" ht="15" x14ac:dyDescent="0.25">
      <c r="A337" s="47"/>
      <c r="B337" s="48"/>
      <c r="C337" s="48"/>
      <c r="D337" s="48"/>
      <c r="E337" s="49" t="s">
        <v>565</v>
      </c>
      <c r="F337" s="49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BP337" s="33"/>
      <c r="BQ337" s="34"/>
      <c r="BR337" s="41"/>
    </row>
    <row r="338" spans="1:70" s="3" customFormat="1" ht="15" x14ac:dyDescent="0.25">
      <c r="A338" s="47"/>
      <c r="B338" s="48"/>
      <c r="C338" s="48"/>
      <c r="D338" s="48"/>
      <c r="E338" s="49" t="s">
        <v>566</v>
      </c>
      <c r="F338" s="49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BP338" s="33"/>
      <c r="BQ338" s="34"/>
      <c r="BR338" s="41"/>
    </row>
    <row r="339" spans="1:70" s="3" customFormat="1" ht="15" x14ac:dyDescent="0.25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432" t="s">
        <v>568</v>
      </c>
      <c r="D340" s="432"/>
      <c r="E340" s="432"/>
      <c r="F340" s="35" t="s">
        <v>184</v>
      </c>
      <c r="G340" s="55">
        <v>1</v>
      </c>
      <c r="H340" s="39">
        <v>269.48</v>
      </c>
      <c r="I340" s="39"/>
      <c r="J340" s="39">
        <v>269.48</v>
      </c>
      <c r="K340" s="37" t="s">
        <v>42</v>
      </c>
      <c r="L340" s="39">
        <v>2306.75</v>
      </c>
      <c r="M340" s="39"/>
      <c r="N340" s="40"/>
      <c r="O340" s="39">
        <v>2306.75</v>
      </c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432" t="s">
        <v>571</v>
      </c>
      <c r="D341" s="432"/>
      <c r="E341" s="432"/>
      <c r="F341" s="35" t="s">
        <v>520</v>
      </c>
      <c r="G341" s="38">
        <v>4.8</v>
      </c>
      <c r="H341" s="39">
        <v>34.39</v>
      </c>
      <c r="I341" s="39"/>
      <c r="J341" s="39">
        <v>34.39</v>
      </c>
      <c r="K341" s="37" t="s">
        <v>42</v>
      </c>
      <c r="L341" s="39">
        <v>1413.02</v>
      </c>
      <c r="M341" s="39"/>
      <c r="N341" s="40"/>
      <c r="O341" s="39">
        <v>1413.02</v>
      </c>
      <c r="BP341" s="33"/>
      <c r="BQ341" s="34"/>
      <c r="BR341" s="41" t="s">
        <v>571</v>
      </c>
    </row>
    <row r="342" spans="1:70" s="3" customFormat="1" ht="15" x14ac:dyDescent="0.25">
      <c r="A342" s="42"/>
      <c r="B342" s="43"/>
      <c r="C342" s="44" t="s">
        <v>572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34"/>
      <c r="BR342" s="41"/>
    </row>
    <row r="343" spans="1:70" s="3" customFormat="1" ht="15" x14ac:dyDescent="0.25">
      <c r="A343" s="445" t="s">
        <v>573</v>
      </c>
      <c r="B343" s="446"/>
      <c r="C343" s="446"/>
      <c r="D343" s="446"/>
      <c r="E343" s="446"/>
      <c r="F343" s="446"/>
      <c r="G343" s="446"/>
      <c r="H343" s="446"/>
      <c r="I343" s="446"/>
      <c r="J343" s="446"/>
      <c r="K343" s="446"/>
      <c r="L343" s="446"/>
      <c r="M343" s="446"/>
      <c r="N343" s="446"/>
      <c r="O343" s="447"/>
      <c r="BP343" s="33"/>
      <c r="BQ343" s="34" t="s">
        <v>573</v>
      </c>
      <c r="BR343" s="41"/>
    </row>
    <row r="344" spans="1:70" s="3" customFormat="1" ht="45" x14ac:dyDescent="0.25">
      <c r="A344" s="35" t="s">
        <v>574</v>
      </c>
      <c r="B344" s="36" t="s">
        <v>575</v>
      </c>
      <c r="C344" s="432" t="s">
        <v>576</v>
      </c>
      <c r="D344" s="432"/>
      <c r="E344" s="432"/>
      <c r="F344" s="35" t="s">
        <v>184</v>
      </c>
      <c r="G344" s="55">
        <v>120</v>
      </c>
      <c r="H344" s="39">
        <v>19.68</v>
      </c>
      <c r="I344" s="39"/>
      <c r="J344" s="39"/>
      <c r="K344" s="37" t="s">
        <v>52</v>
      </c>
      <c r="L344" s="39">
        <v>14712.77</v>
      </c>
      <c r="M344" s="39"/>
      <c r="N344" s="40"/>
      <c r="O344" s="39"/>
      <c r="BP344" s="33"/>
      <c r="BQ344" s="34"/>
      <c r="BR344" s="41" t="s">
        <v>576</v>
      </c>
    </row>
    <row r="345" spans="1:70" s="3" customFormat="1" ht="67.5" x14ac:dyDescent="0.25">
      <c r="A345" s="35" t="s">
        <v>577</v>
      </c>
      <c r="B345" s="36" t="s">
        <v>578</v>
      </c>
      <c r="C345" s="432" t="s">
        <v>579</v>
      </c>
      <c r="D345" s="432"/>
      <c r="E345" s="432"/>
      <c r="F345" s="3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37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BP345" s="33"/>
      <c r="BQ345" s="34"/>
      <c r="BR345" s="41" t="s">
        <v>579</v>
      </c>
    </row>
    <row r="346" spans="1:70" s="3" customFormat="1" ht="15" x14ac:dyDescent="0.25">
      <c r="A346" s="47"/>
      <c r="B346" s="48"/>
      <c r="C346" s="48"/>
      <c r="D346" s="48"/>
      <c r="E346" s="49" t="s">
        <v>583</v>
      </c>
      <c r="F346" s="49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BP346" s="33"/>
      <c r="BQ346" s="34"/>
      <c r="BR346" s="41"/>
    </row>
    <row r="347" spans="1:70" s="3" customFormat="1" ht="15" x14ac:dyDescent="0.25">
      <c r="A347" s="47"/>
      <c r="B347" s="48"/>
      <c r="C347" s="48"/>
      <c r="D347" s="48"/>
      <c r="E347" s="49" t="s">
        <v>584</v>
      </c>
      <c r="F347" s="49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BP347" s="33"/>
      <c r="BQ347" s="34"/>
      <c r="BR347" s="41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BP348" s="33"/>
      <c r="BQ348" s="34"/>
      <c r="BR348" s="41"/>
    </row>
    <row r="349" spans="1:70" s="3" customFormat="1" ht="45" x14ac:dyDescent="0.25">
      <c r="A349" s="35" t="s">
        <v>585</v>
      </c>
      <c r="B349" s="36" t="s">
        <v>586</v>
      </c>
      <c r="C349" s="432" t="s">
        <v>587</v>
      </c>
      <c r="D349" s="432"/>
      <c r="E349" s="432"/>
      <c r="F349" s="35" t="s">
        <v>184</v>
      </c>
      <c r="G349" s="55">
        <v>2</v>
      </c>
      <c r="H349" s="39">
        <v>761.07</v>
      </c>
      <c r="I349" s="39"/>
      <c r="J349" s="39"/>
      <c r="K349" s="37" t="s">
        <v>52</v>
      </c>
      <c r="L349" s="39">
        <v>9482.93</v>
      </c>
      <c r="M349" s="39"/>
      <c r="N349" s="40"/>
      <c r="O349" s="39"/>
      <c r="BP349" s="33"/>
      <c r="BQ349" s="34"/>
      <c r="BR349" s="41" t="s">
        <v>587</v>
      </c>
    </row>
    <row r="350" spans="1:70" s="3" customFormat="1" ht="67.5" x14ac:dyDescent="0.25">
      <c r="A350" s="35" t="s">
        <v>588</v>
      </c>
      <c r="B350" s="36" t="s">
        <v>589</v>
      </c>
      <c r="C350" s="432" t="s">
        <v>590</v>
      </c>
      <c r="D350" s="432"/>
      <c r="E350" s="432"/>
      <c r="F350" s="3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37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BP350" s="33"/>
      <c r="BQ350" s="34"/>
      <c r="BR350" s="41" t="s">
        <v>590</v>
      </c>
    </row>
    <row r="351" spans="1:70" s="3" customFormat="1" ht="15" x14ac:dyDescent="0.25">
      <c r="A351" s="42"/>
      <c r="B351" s="43"/>
      <c r="C351" s="44" t="s">
        <v>360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34"/>
      <c r="BR351" s="41"/>
    </row>
    <row r="352" spans="1:70" s="3" customFormat="1" ht="15" x14ac:dyDescent="0.25">
      <c r="A352" s="47"/>
      <c r="B352" s="48"/>
      <c r="C352" s="48"/>
      <c r="D352" s="48"/>
      <c r="E352" s="49" t="s">
        <v>594</v>
      </c>
      <c r="F352" s="49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BP352" s="33"/>
      <c r="BQ352" s="34"/>
      <c r="BR352" s="41"/>
    </row>
    <row r="353" spans="1:70" s="3" customFormat="1" ht="15" x14ac:dyDescent="0.25">
      <c r="A353" s="47"/>
      <c r="B353" s="48"/>
      <c r="C353" s="48"/>
      <c r="D353" s="48"/>
      <c r="E353" s="49" t="s">
        <v>595</v>
      </c>
      <c r="F353" s="49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BP353" s="33"/>
      <c r="BQ353" s="34"/>
      <c r="BR353" s="41"/>
    </row>
    <row r="354" spans="1:70" s="3" customFormat="1" ht="15" x14ac:dyDescent="0.25">
      <c r="A354" s="47"/>
      <c r="B354" s="48"/>
      <c r="C354" s="48"/>
      <c r="D354" s="48"/>
      <c r="E354" s="49" t="s">
        <v>47</v>
      </c>
      <c r="F354" s="49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BP354" s="33"/>
      <c r="BQ354" s="34"/>
      <c r="BR354" s="41"/>
    </row>
    <row r="355" spans="1:70" s="3" customFormat="1" ht="45" x14ac:dyDescent="0.25">
      <c r="A355" s="35" t="s">
        <v>596</v>
      </c>
      <c r="B355" s="36" t="s">
        <v>597</v>
      </c>
      <c r="C355" s="432" t="s">
        <v>598</v>
      </c>
      <c r="D355" s="432"/>
      <c r="E355" s="432"/>
      <c r="F355" s="35" t="s">
        <v>520</v>
      </c>
      <c r="G355" s="38">
        <v>0.4</v>
      </c>
      <c r="H355" s="39">
        <v>61.3</v>
      </c>
      <c r="I355" s="39"/>
      <c r="J355" s="39"/>
      <c r="K355" s="37" t="s">
        <v>52</v>
      </c>
      <c r="L355" s="39">
        <v>152.76</v>
      </c>
      <c r="M355" s="39"/>
      <c r="N355" s="40"/>
      <c r="O355" s="39"/>
      <c r="BP355" s="33"/>
      <c r="BQ355" s="34"/>
      <c r="BR355" s="41" t="s">
        <v>598</v>
      </c>
    </row>
    <row r="356" spans="1:70" s="3" customFormat="1" ht="15" x14ac:dyDescent="0.25">
      <c r="A356" s="42"/>
      <c r="B356" s="43"/>
      <c r="C356" s="44" t="s">
        <v>599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34"/>
      <c r="BR356" s="41"/>
    </row>
    <row r="357" spans="1:70" s="3" customFormat="1" ht="67.5" x14ac:dyDescent="0.25">
      <c r="A357" s="35" t="s">
        <v>600</v>
      </c>
      <c r="B357" s="36" t="s">
        <v>601</v>
      </c>
      <c r="C357" s="432" t="s">
        <v>602</v>
      </c>
      <c r="D357" s="432"/>
      <c r="E357" s="432"/>
      <c r="F357" s="3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37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BP357" s="33"/>
      <c r="BQ357" s="34"/>
      <c r="BR357" s="41" t="s">
        <v>602</v>
      </c>
    </row>
    <row r="358" spans="1:70" s="3" customFormat="1" ht="15" x14ac:dyDescent="0.25">
      <c r="A358" s="42"/>
      <c r="B358" s="43"/>
      <c r="C358" s="44" t="s">
        <v>360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34"/>
      <c r="BR358" s="41"/>
    </row>
    <row r="359" spans="1:70" s="3" customFormat="1" ht="15" x14ac:dyDescent="0.25">
      <c r="A359" s="47"/>
      <c r="B359" s="48"/>
      <c r="C359" s="48"/>
      <c r="D359" s="48"/>
      <c r="E359" s="49" t="s">
        <v>606</v>
      </c>
      <c r="F359" s="49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BP359" s="33"/>
      <c r="BQ359" s="34"/>
      <c r="BR359" s="41"/>
    </row>
    <row r="360" spans="1:70" s="3" customFormat="1" ht="15" x14ac:dyDescent="0.25">
      <c r="A360" s="47"/>
      <c r="B360" s="48"/>
      <c r="C360" s="48"/>
      <c r="D360" s="48"/>
      <c r="E360" s="49" t="s">
        <v>607</v>
      </c>
      <c r="F360" s="49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BP360" s="33"/>
      <c r="BQ360" s="34"/>
      <c r="BR360" s="41"/>
    </row>
    <row r="361" spans="1:70" s="3" customFormat="1" ht="15" x14ac:dyDescent="0.25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BP361" s="33"/>
      <c r="BQ361" s="34"/>
      <c r="BR361" s="41"/>
    </row>
    <row r="362" spans="1:70" s="3" customFormat="1" ht="45" x14ac:dyDescent="0.25">
      <c r="A362" s="35" t="s">
        <v>608</v>
      </c>
      <c r="B362" s="36" t="s">
        <v>609</v>
      </c>
      <c r="C362" s="432" t="s">
        <v>610</v>
      </c>
      <c r="D362" s="432"/>
      <c r="E362" s="432"/>
      <c r="F362" s="35" t="s">
        <v>520</v>
      </c>
      <c r="G362" s="38">
        <v>0.4</v>
      </c>
      <c r="H362" s="39">
        <v>65.599999999999994</v>
      </c>
      <c r="I362" s="39"/>
      <c r="J362" s="39"/>
      <c r="K362" s="37" t="s">
        <v>52</v>
      </c>
      <c r="L362" s="39">
        <v>163.47999999999999</v>
      </c>
      <c r="M362" s="39"/>
      <c r="N362" s="40"/>
      <c r="O362" s="39"/>
      <c r="BP362" s="33"/>
      <c r="BQ362" s="34"/>
      <c r="BR362" s="41" t="s">
        <v>610</v>
      </c>
    </row>
    <row r="363" spans="1:70" s="3" customFormat="1" ht="15" x14ac:dyDescent="0.25">
      <c r="A363" s="42"/>
      <c r="B363" s="43"/>
      <c r="C363" s="44" t="s">
        <v>599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34"/>
      <c r="BR363" s="41"/>
    </row>
    <row r="364" spans="1:70" s="3" customFormat="1" ht="67.5" x14ac:dyDescent="0.25">
      <c r="A364" s="35" t="s">
        <v>611</v>
      </c>
      <c r="B364" s="36" t="s">
        <v>612</v>
      </c>
      <c r="C364" s="432" t="s">
        <v>613</v>
      </c>
      <c r="D364" s="432"/>
      <c r="E364" s="432"/>
      <c r="F364" s="3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37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BP364" s="33"/>
      <c r="BQ364" s="34"/>
      <c r="BR364" s="41" t="s">
        <v>613</v>
      </c>
    </row>
    <row r="365" spans="1:70" s="3" customFormat="1" ht="15" x14ac:dyDescent="0.25">
      <c r="A365" s="42"/>
      <c r="B365" s="43"/>
      <c r="C365" s="44" t="s">
        <v>616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34"/>
      <c r="BR365" s="41"/>
    </row>
    <row r="366" spans="1:70" s="3" customFormat="1" ht="15" x14ac:dyDescent="0.25">
      <c r="A366" s="47"/>
      <c r="B366" s="48"/>
      <c r="C366" s="48"/>
      <c r="D366" s="48"/>
      <c r="E366" s="49" t="s">
        <v>617</v>
      </c>
      <c r="F366" s="49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BP366" s="33"/>
      <c r="BQ366" s="34"/>
      <c r="BR366" s="41"/>
    </row>
    <row r="367" spans="1:70" s="3" customFormat="1" ht="15" x14ac:dyDescent="0.25">
      <c r="A367" s="47"/>
      <c r="B367" s="48"/>
      <c r="C367" s="48"/>
      <c r="D367" s="48"/>
      <c r="E367" s="49" t="s">
        <v>618</v>
      </c>
      <c r="F367" s="49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BP367" s="33"/>
      <c r="BQ367" s="34"/>
      <c r="BR367" s="41"/>
    </row>
    <row r="368" spans="1:70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432" t="s">
        <v>621</v>
      </c>
      <c r="D369" s="432"/>
      <c r="E369" s="432"/>
      <c r="F369" s="35" t="s">
        <v>184</v>
      </c>
      <c r="G369" s="55">
        <v>30</v>
      </c>
      <c r="H369" s="39">
        <v>37.24</v>
      </c>
      <c r="I369" s="39"/>
      <c r="J369" s="39">
        <v>37.24</v>
      </c>
      <c r="K369" s="37" t="s">
        <v>42</v>
      </c>
      <c r="L369" s="39">
        <v>9563.23</v>
      </c>
      <c r="M369" s="39"/>
      <c r="N369" s="40"/>
      <c r="O369" s="39">
        <v>9563.23</v>
      </c>
      <c r="BP369" s="33"/>
      <c r="BQ369" s="34"/>
      <c r="BR369" s="41" t="s">
        <v>621</v>
      </c>
    </row>
    <row r="370" spans="1:70" s="3" customFormat="1" ht="15" x14ac:dyDescent="0.25">
      <c r="A370" s="42"/>
      <c r="B370" s="43"/>
      <c r="C370" s="44" t="s">
        <v>622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432" t="s">
        <v>625</v>
      </c>
      <c r="D371" s="432"/>
      <c r="E371" s="432"/>
      <c r="F371" s="35" t="s">
        <v>520</v>
      </c>
      <c r="G371" s="38">
        <v>0.2</v>
      </c>
      <c r="H371" s="39">
        <v>55.5</v>
      </c>
      <c r="I371" s="39"/>
      <c r="J371" s="39">
        <v>55.5</v>
      </c>
      <c r="K371" s="37" t="s">
        <v>42</v>
      </c>
      <c r="L371" s="39">
        <v>95.02</v>
      </c>
      <c r="M371" s="39"/>
      <c r="N371" s="40"/>
      <c r="O371" s="39">
        <v>95.02</v>
      </c>
      <c r="BP371" s="33"/>
      <c r="BQ371" s="34"/>
      <c r="BR371" s="41" t="s">
        <v>625</v>
      </c>
    </row>
    <row r="372" spans="1:70" s="3" customFormat="1" ht="15" x14ac:dyDescent="0.25">
      <c r="A372" s="42"/>
      <c r="B372" s="43"/>
      <c r="C372" s="44" t="s">
        <v>626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6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432" t="s">
        <v>628</v>
      </c>
      <c r="D373" s="432"/>
      <c r="E373" s="432"/>
      <c r="F373" s="35" t="s">
        <v>184</v>
      </c>
      <c r="G373" s="55">
        <v>12</v>
      </c>
      <c r="H373" s="39">
        <v>59.19</v>
      </c>
      <c r="I373" s="39"/>
      <c r="J373" s="39">
        <v>59.19</v>
      </c>
      <c r="K373" s="37" t="s">
        <v>42</v>
      </c>
      <c r="L373" s="39">
        <v>6080</v>
      </c>
      <c r="M373" s="39"/>
      <c r="N373" s="40"/>
      <c r="O373" s="39">
        <v>6080</v>
      </c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432" t="s">
        <v>631</v>
      </c>
      <c r="D374" s="432"/>
      <c r="E374" s="432"/>
      <c r="F374" s="35" t="s">
        <v>174</v>
      </c>
      <c r="G374" s="56">
        <v>0.33</v>
      </c>
      <c r="H374" s="39">
        <v>1245.23</v>
      </c>
      <c r="I374" s="39"/>
      <c r="J374" s="39">
        <v>1245.23</v>
      </c>
      <c r="K374" s="37" t="s">
        <v>42</v>
      </c>
      <c r="L374" s="39">
        <v>3517.53</v>
      </c>
      <c r="M374" s="39"/>
      <c r="N374" s="40"/>
      <c r="O374" s="39">
        <v>3517.53</v>
      </c>
      <c r="BP374" s="33"/>
      <c r="BQ374" s="34"/>
      <c r="BR374" s="41" t="s">
        <v>631</v>
      </c>
    </row>
    <row r="375" spans="1:70" s="3" customFormat="1" ht="15" x14ac:dyDescent="0.25">
      <c r="A375" s="42"/>
      <c r="B375" s="43"/>
      <c r="C375" s="44" t="s">
        <v>632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432" t="s">
        <v>635</v>
      </c>
      <c r="D376" s="432"/>
      <c r="E376" s="432"/>
      <c r="F376" s="35" t="s">
        <v>174</v>
      </c>
      <c r="G376" s="56">
        <v>0.33</v>
      </c>
      <c r="H376" s="39">
        <v>2371.98</v>
      </c>
      <c r="I376" s="39"/>
      <c r="J376" s="39">
        <v>2371.98</v>
      </c>
      <c r="K376" s="37" t="s">
        <v>42</v>
      </c>
      <c r="L376" s="39">
        <v>6700.37</v>
      </c>
      <c r="M376" s="39"/>
      <c r="N376" s="40"/>
      <c r="O376" s="39">
        <v>6700.37</v>
      </c>
      <c r="BP376" s="33"/>
      <c r="BQ376" s="34"/>
      <c r="BR376" s="41" t="s">
        <v>635</v>
      </c>
    </row>
    <row r="377" spans="1:70" s="3" customFormat="1" ht="15" x14ac:dyDescent="0.25">
      <c r="A377" s="42"/>
      <c r="B377" s="43"/>
      <c r="C377" s="44" t="s">
        <v>632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34"/>
      <c r="BR377" s="41"/>
    </row>
    <row r="378" spans="1:70" s="3" customFormat="1" ht="67.5" x14ac:dyDescent="0.25">
      <c r="A378" s="35" t="s">
        <v>636</v>
      </c>
      <c r="B378" s="36" t="s">
        <v>612</v>
      </c>
      <c r="C378" s="432" t="s">
        <v>613</v>
      </c>
      <c r="D378" s="432"/>
      <c r="E378" s="432"/>
      <c r="F378" s="3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37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BP378" s="33"/>
      <c r="BQ378" s="34"/>
      <c r="BR378" s="41" t="s">
        <v>613</v>
      </c>
    </row>
    <row r="379" spans="1:70" s="3" customFormat="1" ht="15" x14ac:dyDescent="0.25">
      <c r="A379" s="42"/>
      <c r="B379" s="43"/>
      <c r="C379" s="44" t="s">
        <v>638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6"/>
      <c r="BP379" s="33"/>
      <c r="BQ379" s="34"/>
      <c r="BR379" s="41"/>
    </row>
    <row r="380" spans="1:70" s="3" customFormat="1" ht="15" x14ac:dyDescent="0.25">
      <c r="A380" s="47"/>
      <c r="B380" s="48"/>
      <c r="C380" s="48"/>
      <c r="D380" s="48"/>
      <c r="E380" s="49" t="s">
        <v>639</v>
      </c>
      <c r="F380" s="49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BP380" s="33"/>
      <c r="BQ380" s="34"/>
      <c r="BR380" s="41"/>
    </row>
    <row r="381" spans="1:70" s="3" customFormat="1" ht="15" x14ac:dyDescent="0.25">
      <c r="A381" s="47"/>
      <c r="B381" s="48"/>
      <c r="C381" s="48"/>
      <c r="D381" s="48"/>
      <c r="E381" s="49" t="s">
        <v>640</v>
      </c>
      <c r="F381" s="49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BP381" s="33"/>
      <c r="BQ381" s="34"/>
      <c r="BR381" s="41"/>
    </row>
    <row r="382" spans="1:70" s="3" customFormat="1" ht="15" x14ac:dyDescent="0.25">
      <c r="A382" s="47"/>
      <c r="B382" s="48"/>
      <c r="C382" s="48"/>
      <c r="D382" s="48"/>
      <c r="E382" s="49" t="s">
        <v>47</v>
      </c>
      <c r="F382" s="49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432" t="s">
        <v>643</v>
      </c>
      <c r="D383" s="432"/>
      <c r="E383" s="432"/>
      <c r="F383" s="35" t="s">
        <v>184</v>
      </c>
      <c r="G383" s="55">
        <v>14</v>
      </c>
      <c r="H383" s="39">
        <v>64.64</v>
      </c>
      <c r="I383" s="39"/>
      <c r="J383" s="39">
        <v>64.64</v>
      </c>
      <c r="K383" s="37" t="s">
        <v>42</v>
      </c>
      <c r="L383" s="39">
        <v>7746.46</v>
      </c>
      <c r="M383" s="39"/>
      <c r="N383" s="40"/>
      <c r="O383" s="39">
        <v>7746.46</v>
      </c>
      <c r="BP383" s="33"/>
      <c r="BQ383" s="34"/>
      <c r="BR383" s="41" t="s">
        <v>643</v>
      </c>
    </row>
    <row r="384" spans="1:70" s="3" customFormat="1" ht="15" x14ac:dyDescent="0.25">
      <c r="A384" s="42"/>
      <c r="B384" s="43"/>
      <c r="C384" s="44" t="s">
        <v>622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6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432" t="s">
        <v>646</v>
      </c>
      <c r="D385" s="432"/>
      <c r="E385" s="432"/>
      <c r="F385" s="35" t="s">
        <v>174</v>
      </c>
      <c r="G385" s="56">
        <v>0.14000000000000001</v>
      </c>
      <c r="H385" s="39">
        <v>484.53</v>
      </c>
      <c r="I385" s="39"/>
      <c r="J385" s="39">
        <v>484.53</v>
      </c>
      <c r="K385" s="37" t="s">
        <v>42</v>
      </c>
      <c r="L385" s="39">
        <v>580.66</v>
      </c>
      <c r="M385" s="39"/>
      <c r="N385" s="40"/>
      <c r="O385" s="39">
        <v>580.66</v>
      </c>
      <c r="BP385" s="33"/>
      <c r="BQ385" s="34"/>
      <c r="BR385" s="41" t="s">
        <v>646</v>
      </c>
    </row>
    <row r="386" spans="1:70" s="3" customFormat="1" ht="15" x14ac:dyDescent="0.25">
      <c r="A386" s="42"/>
      <c r="B386" s="43"/>
      <c r="C386" s="44" t="s">
        <v>638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6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432" t="s">
        <v>649</v>
      </c>
      <c r="D387" s="432"/>
      <c r="E387" s="432"/>
      <c r="F387" s="35" t="s">
        <v>650</v>
      </c>
      <c r="G387" s="60">
        <v>4.7E-2</v>
      </c>
      <c r="H387" s="39">
        <v>1881.88</v>
      </c>
      <c r="I387" s="39"/>
      <c r="J387" s="39">
        <v>1881.88</v>
      </c>
      <c r="K387" s="37" t="s">
        <v>42</v>
      </c>
      <c r="L387" s="39">
        <v>757.12</v>
      </c>
      <c r="M387" s="39"/>
      <c r="N387" s="40"/>
      <c r="O387" s="39">
        <v>757.12</v>
      </c>
      <c r="BP387" s="33"/>
      <c r="BQ387" s="34"/>
      <c r="BR387" s="41" t="s">
        <v>649</v>
      </c>
    </row>
    <row r="388" spans="1:70" s="3" customFormat="1" ht="15" x14ac:dyDescent="0.25">
      <c r="A388" s="42"/>
      <c r="B388" s="43"/>
      <c r="C388" s="44" t="s">
        <v>651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34"/>
      <c r="BR388" s="41"/>
    </row>
    <row r="389" spans="1:70" s="3" customFormat="1" ht="67.5" x14ac:dyDescent="0.25">
      <c r="A389" s="35" t="s">
        <v>652</v>
      </c>
      <c r="B389" s="36" t="s">
        <v>653</v>
      </c>
      <c r="C389" s="432" t="s">
        <v>654</v>
      </c>
      <c r="D389" s="432"/>
      <c r="E389" s="432"/>
      <c r="F389" s="3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37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BP389" s="33"/>
      <c r="BQ389" s="34"/>
      <c r="BR389" s="41" t="s">
        <v>654</v>
      </c>
    </row>
    <row r="390" spans="1:70" s="3" customFormat="1" ht="15" x14ac:dyDescent="0.25">
      <c r="A390" s="42"/>
      <c r="B390" s="43"/>
      <c r="C390" s="44" t="s">
        <v>657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34"/>
      <c r="BR390" s="41"/>
    </row>
    <row r="391" spans="1:70" s="3" customFormat="1" ht="15" x14ac:dyDescent="0.25">
      <c r="A391" s="47"/>
      <c r="B391" s="48"/>
      <c r="C391" s="48"/>
      <c r="D391" s="48"/>
      <c r="E391" s="49" t="s">
        <v>658</v>
      </c>
      <c r="F391" s="49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BP391" s="33"/>
      <c r="BQ391" s="34"/>
      <c r="BR391" s="41"/>
    </row>
    <row r="392" spans="1:70" s="3" customFormat="1" ht="15" x14ac:dyDescent="0.25">
      <c r="A392" s="47"/>
      <c r="B392" s="48"/>
      <c r="C392" s="48"/>
      <c r="D392" s="48"/>
      <c r="E392" s="49" t="s">
        <v>659</v>
      </c>
      <c r="F392" s="49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BP392" s="33"/>
      <c r="BQ392" s="34"/>
      <c r="BR392" s="41"/>
    </row>
    <row r="393" spans="1:70" s="3" customFormat="1" ht="15" x14ac:dyDescent="0.25">
      <c r="A393" s="47"/>
      <c r="B393" s="48"/>
      <c r="C393" s="48"/>
      <c r="D393" s="48"/>
      <c r="E393" s="49" t="s">
        <v>47</v>
      </c>
      <c r="F393" s="49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432" t="s">
        <v>661</v>
      </c>
      <c r="D394" s="432"/>
      <c r="E394" s="432"/>
      <c r="F394" s="3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37" t="s">
        <v>42</v>
      </c>
      <c r="L394" s="39">
        <v>4574.6400000000003</v>
      </c>
      <c r="M394" s="39"/>
      <c r="N394" s="40"/>
      <c r="O394" s="39">
        <v>4574.6400000000003</v>
      </c>
      <c r="BP394" s="33"/>
      <c r="BQ394" s="34"/>
      <c r="BR394" s="41" t="s">
        <v>661</v>
      </c>
    </row>
    <row r="395" spans="1:70" s="3" customFormat="1" ht="68.25" x14ac:dyDescent="0.25">
      <c r="A395" s="35" t="s">
        <v>662</v>
      </c>
      <c r="B395" s="36" t="s">
        <v>663</v>
      </c>
      <c r="C395" s="432" t="s">
        <v>664</v>
      </c>
      <c r="D395" s="432"/>
      <c r="E395" s="432"/>
      <c r="F395" s="3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37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BP395" s="33"/>
      <c r="BQ395" s="34"/>
      <c r="BR395" s="41" t="s">
        <v>664</v>
      </c>
    </row>
    <row r="396" spans="1:70" s="3" customFormat="1" ht="15" x14ac:dyDescent="0.25">
      <c r="A396" s="47"/>
      <c r="B396" s="48"/>
      <c r="C396" s="48"/>
      <c r="D396" s="48"/>
      <c r="E396" s="49" t="s">
        <v>667</v>
      </c>
      <c r="F396" s="49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BP396" s="33"/>
      <c r="BQ396" s="34"/>
      <c r="BR396" s="41"/>
    </row>
    <row r="397" spans="1:70" s="3" customFormat="1" ht="15" x14ac:dyDescent="0.25">
      <c r="A397" s="47"/>
      <c r="B397" s="48"/>
      <c r="C397" s="48"/>
      <c r="D397" s="48"/>
      <c r="E397" s="49" t="s">
        <v>668</v>
      </c>
      <c r="F397" s="49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BP397" s="33"/>
      <c r="BQ397" s="34"/>
      <c r="BR397" s="41"/>
    </row>
    <row r="398" spans="1:70" s="3" customFormat="1" ht="15" x14ac:dyDescent="0.25">
      <c r="A398" s="47"/>
      <c r="B398" s="48"/>
      <c r="C398" s="48"/>
      <c r="D398" s="48"/>
      <c r="E398" s="49" t="s">
        <v>47</v>
      </c>
      <c r="F398" s="49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432" t="s">
        <v>670</v>
      </c>
      <c r="D399" s="432"/>
      <c r="E399" s="432"/>
      <c r="F399" s="35" t="s">
        <v>184</v>
      </c>
      <c r="G399" s="55">
        <v>2</v>
      </c>
      <c r="H399" s="39">
        <v>112.5</v>
      </c>
      <c r="I399" s="39"/>
      <c r="J399" s="39">
        <v>112.5</v>
      </c>
      <c r="K399" s="37" t="s">
        <v>42</v>
      </c>
      <c r="L399" s="39">
        <v>1926</v>
      </c>
      <c r="M399" s="39"/>
      <c r="N399" s="40"/>
      <c r="O399" s="39">
        <v>1926</v>
      </c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432" t="s">
        <v>672</v>
      </c>
      <c r="D400" s="432"/>
      <c r="E400" s="432"/>
      <c r="F400" s="3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37" t="s">
        <v>42</v>
      </c>
      <c r="L400" s="39">
        <v>531.59</v>
      </c>
      <c r="M400" s="39"/>
      <c r="N400" s="40"/>
      <c r="O400" s="39">
        <v>531.59</v>
      </c>
      <c r="BP400" s="33"/>
      <c r="BQ400" s="34"/>
      <c r="BR400" s="41" t="s">
        <v>672</v>
      </c>
    </row>
    <row r="401" spans="1:70" s="3" customFormat="1" ht="15" x14ac:dyDescent="0.25">
      <c r="A401" s="42"/>
      <c r="B401" s="43"/>
      <c r="C401" s="44" t="s">
        <v>673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34"/>
      <c r="BR401" s="41"/>
    </row>
    <row r="402" spans="1:70" s="3" customFormat="1" ht="67.5" x14ac:dyDescent="0.25">
      <c r="A402" s="35" t="s">
        <v>674</v>
      </c>
      <c r="B402" s="36" t="s">
        <v>675</v>
      </c>
      <c r="C402" s="432" t="s">
        <v>676</v>
      </c>
      <c r="D402" s="432"/>
      <c r="E402" s="432"/>
      <c r="F402" s="3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37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BP402" s="33"/>
      <c r="BQ402" s="34"/>
      <c r="BR402" s="41" t="s">
        <v>676</v>
      </c>
    </row>
    <row r="403" spans="1:70" s="3" customFormat="1" ht="15" x14ac:dyDescent="0.25">
      <c r="A403" s="42"/>
      <c r="B403" s="43"/>
      <c r="C403" s="44" t="s">
        <v>680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34"/>
      <c r="BR403" s="41"/>
    </row>
    <row r="404" spans="1:70" s="3" customFormat="1" ht="15" x14ac:dyDescent="0.25">
      <c r="A404" s="47"/>
      <c r="B404" s="48"/>
      <c r="C404" s="48"/>
      <c r="D404" s="48"/>
      <c r="E404" s="49" t="s">
        <v>681</v>
      </c>
      <c r="F404" s="49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BP404" s="33"/>
      <c r="BQ404" s="34"/>
      <c r="BR404" s="41"/>
    </row>
    <row r="405" spans="1:70" s="3" customFormat="1" ht="15" x14ac:dyDescent="0.25">
      <c r="A405" s="47"/>
      <c r="B405" s="48"/>
      <c r="C405" s="48"/>
      <c r="D405" s="48"/>
      <c r="E405" s="49" t="s">
        <v>682</v>
      </c>
      <c r="F405" s="49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BP405" s="33"/>
      <c r="BQ405" s="34"/>
      <c r="BR405" s="41"/>
    </row>
    <row r="406" spans="1:70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432" t="s">
        <v>684</v>
      </c>
      <c r="D407" s="432"/>
      <c r="E407" s="432"/>
      <c r="F407" s="35" t="s">
        <v>184</v>
      </c>
      <c r="G407" s="55">
        <v>2</v>
      </c>
      <c r="H407" s="39">
        <v>112.5</v>
      </c>
      <c r="I407" s="39"/>
      <c r="J407" s="39">
        <v>112.5</v>
      </c>
      <c r="K407" s="37" t="s">
        <v>42</v>
      </c>
      <c r="L407" s="39">
        <v>1926</v>
      </c>
      <c r="M407" s="39"/>
      <c r="N407" s="40"/>
      <c r="O407" s="39">
        <v>1926</v>
      </c>
      <c r="BP407" s="33"/>
      <c r="BQ407" s="34"/>
      <c r="BR407" s="41" t="s">
        <v>684</v>
      </c>
    </row>
    <row r="408" spans="1:70" s="3" customFormat="1" ht="15" x14ac:dyDescent="0.25">
      <c r="A408" s="42"/>
      <c r="B408" s="43"/>
      <c r="C408" s="44" t="s">
        <v>622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432" t="s">
        <v>687</v>
      </c>
      <c r="D409" s="432"/>
      <c r="E409" s="432"/>
      <c r="F409" s="35" t="s">
        <v>174</v>
      </c>
      <c r="G409" s="56">
        <v>0.02</v>
      </c>
      <c r="H409" s="39">
        <v>1166.27</v>
      </c>
      <c r="I409" s="39"/>
      <c r="J409" s="39">
        <v>1166.27</v>
      </c>
      <c r="K409" s="37" t="s">
        <v>42</v>
      </c>
      <c r="L409" s="39">
        <v>199.67</v>
      </c>
      <c r="M409" s="39"/>
      <c r="N409" s="40"/>
      <c r="O409" s="39">
        <v>199.67</v>
      </c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432" t="s">
        <v>672</v>
      </c>
      <c r="D410" s="432"/>
      <c r="E410" s="432"/>
      <c r="F410" s="35" t="s">
        <v>650</v>
      </c>
      <c r="G410" s="60">
        <v>2E-3</v>
      </c>
      <c r="H410" s="39">
        <v>1881.88</v>
      </c>
      <c r="I410" s="39"/>
      <c r="J410" s="39">
        <v>1881.88</v>
      </c>
      <c r="K410" s="37" t="s">
        <v>42</v>
      </c>
      <c r="L410" s="39">
        <v>32.22</v>
      </c>
      <c r="M410" s="39"/>
      <c r="N410" s="40"/>
      <c r="O410" s="39">
        <v>32.22</v>
      </c>
      <c r="BP410" s="33"/>
      <c r="BQ410" s="34"/>
      <c r="BR410" s="41" t="s">
        <v>672</v>
      </c>
    </row>
    <row r="411" spans="1:70" s="3" customFormat="1" ht="15" x14ac:dyDescent="0.25">
      <c r="A411" s="42"/>
      <c r="B411" s="43"/>
      <c r="C411" s="44" t="s">
        <v>689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6"/>
      <c r="BP411" s="33"/>
      <c r="BQ411" s="34"/>
      <c r="BR411" s="41"/>
    </row>
    <row r="412" spans="1:70" s="3" customFormat="1" ht="67.5" x14ac:dyDescent="0.25">
      <c r="A412" s="35" t="s">
        <v>690</v>
      </c>
      <c r="B412" s="36" t="s">
        <v>675</v>
      </c>
      <c r="C412" s="432" t="s">
        <v>676</v>
      </c>
      <c r="D412" s="432"/>
      <c r="E412" s="432"/>
      <c r="F412" s="3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37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BP412" s="33"/>
      <c r="BQ412" s="34"/>
      <c r="BR412" s="41" t="s">
        <v>676</v>
      </c>
    </row>
    <row r="413" spans="1:70" s="3" customFormat="1" ht="15" x14ac:dyDescent="0.25">
      <c r="A413" s="42"/>
      <c r="B413" s="43"/>
      <c r="C413" s="44" t="s">
        <v>692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6"/>
      <c r="BP413" s="33"/>
      <c r="BQ413" s="34"/>
      <c r="BR413" s="41"/>
    </row>
    <row r="414" spans="1:70" s="3" customFormat="1" ht="15" x14ac:dyDescent="0.25">
      <c r="A414" s="47"/>
      <c r="B414" s="48"/>
      <c r="C414" s="48"/>
      <c r="D414" s="48"/>
      <c r="E414" s="49" t="s">
        <v>693</v>
      </c>
      <c r="F414" s="49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BP414" s="33"/>
      <c r="BQ414" s="34"/>
      <c r="BR414" s="41"/>
    </row>
    <row r="415" spans="1:70" s="3" customFormat="1" ht="15" x14ac:dyDescent="0.25">
      <c r="A415" s="47"/>
      <c r="B415" s="48"/>
      <c r="C415" s="48"/>
      <c r="D415" s="48"/>
      <c r="E415" s="49" t="s">
        <v>694</v>
      </c>
      <c r="F415" s="49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BP415" s="33"/>
      <c r="BQ415" s="34"/>
      <c r="BR415" s="41"/>
    </row>
    <row r="416" spans="1:70" s="3" customFormat="1" ht="15" x14ac:dyDescent="0.25">
      <c r="A416" s="47"/>
      <c r="B416" s="48"/>
      <c r="C416" s="48"/>
      <c r="D416" s="48"/>
      <c r="E416" s="49" t="s">
        <v>47</v>
      </c>
      <c r="F416" s="49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432" t="s">
        <v>697</v>
      </c>
      <c r="D417" s="432"/>
      <c r="E417" s="432"/>
      <c r="F417" s="35" t="s">
        <v>174</v>
      </c>
      <c r="G417" s="56">
        <v>0.56999999999999995</v>
      </c>
      <c r="H417" s="39">
        <v>11759</v>
      </c>
      <c r="I417" s="39"/>
      <c r="J417" s="39">
        <v>11759</v>
      </c>
      <c r="K417" s="37" t="s">
        <v>42</v>
      </c>
      <c r="L417" s="39">
        <v>57374.51</v>
      </c>
      <c r="M417" s="39"/>
      <c r="N417" s="40"/>
      <c r="O417" s="39">
        <v>57374.51</v>
      </c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432" t="s">
        <v>699</v>
      </c>
      <c r="D418" s="432"/>
      <c r="E418" s="432"/>
      <c r="F418" s="35" t="s">
        <v>184</v>
      </c>
      <c r="G418" s="55">
        <v>9</v>
      </c>
      <c r="H418" s="39">
        <v>347.75</v>
      </c>
      <c r="I418" s="39"/>
      <c r="J418" s="39">
        <v>347.75</v>
      </c>
      <c r="K418" s="37" t="s">
        <v>42</v>
      </c>
      <c r="L418" s="39">
        <v>26790.66</v>
      </c>
      <c r="M418" s="39"/>
      <c r="N418" s="40"/>
      <c r="O418" s="39">
        <v>26790.66</v>
      </c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432" t="s">
        <v>701</v>
      </c>
      <c r="D419" s="432"/>
      <c r="E419" s="432"/>
      <c r="F419" s="35" t="s">
        <v>184</v>
      </c>
      <c r="G419" s="55">
        <v>12</v>
      </c>
      <c r="H419" s="39">
        <v>347.75</v>
      </c>
      <c r="I419" s="39"/>
      <c r="J419" s="39">
        <v>347.75</v>
      </c>
      <c r="K419" s="37" t="s">
        <v>42</v>
      </c>
      <c r="L419" s="39">
        <v>35720.879999999997</v>
      </c>
      <c r="M419" s="39"/>
      <c r="N419" s="40"/>
      <c r="O419" s="39">
        <v>35720.879999999997</v>
      </c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432" t="s">
        <v>703</v>
      </c>
      <c r="D420" s="432"/>
      <c r="E420" s="432"/>
      <c r="F420" s="35" t="s">
        <v>174</v>
      </c>
      <c r="G420" s="56">
        <v>0.09</v>
      </c>
      <c r="H420" s="39">
        <v>1245.23</v>
      </c>
      <c r="I420" s="39"/>
      <c r="J420" s="39">
        <v>1245.23</v>
      </c>
      <c r="K420" s="37" t="s">
        <v>42</v>
      </c>
      <c r="L420" s="39">
        <v>959.33</v>
      </c>
      <c r="M420" s="39"/>
      <c r="N420" s="40"/>
      <c r="O420" s="39">
        <v>959.33</v>
      </c>
      <c r="BP420" s="33"/>
      <c r="BQ420" s="34"/>
      <c r="BR420" s="41" t="s">
        <v>703</v>
      </c>
    </row>
    <row r="421" spans="1:70" s="3" customFormat="1" ht="15" x14ac:dyDescent="0.25">
      <c r="A421" s="42"/>
      <c r="B421" s="43"/>
      <c r="C421" s="44" t="s">
        <v>704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6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432" t="s">
        <v>706</v>
      </c>
      <c r="D422" s="432"/>
      <c r="E422" s="432"/>
      <c r="F422" s="35" t="s">
        <v>184</v>
      </c>
      <c r="G422" s="55">
        <v>12</v>
      </c>
      <c r="H422" s="39">
        <v>347.75</v>
      </c>
      <c r="I422" s="39"/>
      <c r="J422" s="39">
        <v>347.75</v>
      </c>
      <c r="K422" s="37" t="s">
        <v>42</v>
      </c>
      <c r="L422" s="39">
        <v>35720.879999999997</v>
      </c>
      <c r="M422" s="39"/>
      <c r="N422" s="40"/>
      <c r="O422" s="39">
        <v>35720.879999999997</v>
      </c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432" t="s">
        <v>709</v>
      </c>
      <c r="D423" s="432"/>
      <c r="E423" s="432"/>
      <c r="F423" s="35" t="s">
        <v>184</v>
      </c>
      <c r="G423" s="55">
        <v>9</v>
      </c>
      <c r="H423" s="39">
        <v>31.38</v>
      </c>
      <c r="I423" s="39"/>
      <c r="J423" s="39">
        <v>31.38</v>
      </c>
      <c r="K423" s="37" t="s">
        <v>42</v>
      </c>
      <c r="L423" s="39">
        <v>2417.52</v>
      </c>
      <c r="M423" s="39"/>
      <c r="N423" s="40"/>
      <c r="O423" s="39">
        <v>2417.52</v>
      </c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432" t="s">
        <v>711</v>
      </c>
      <c r="D424" s="432"/>
      <c r="E424" s="432"/>
      <c r="F424" s="35" t="s">
        <v>184</v>
      </c>
      <c r="G424" s="55">
        <v>24</v>
      </c>
      <c r="H424" s="39">
        <v>80.53</v>
      </c>
      <c r="I424" s="39"/>
      <c r="J424" s="39">
        <v>80.53</v>
      </c>
      <c r="K424" s="37" t="s">
        <v>42</v>
      </c>
      <c r="L424" s="39">
        <v>16544.080000000002</v>
      </c>
      <c r="M424" s="39"/>
      <c r="N424" s="40"/>
      <c r="O424" s="39">
        <v>16544.080000000002</v>
      </c>
      <c r="BP424" s="33"/>
      <c r="BQ424" s="34"/>
      <c r="BR424" s="41" t="s">
        <v>711</v>
      </c>
    </row>
    <row r="425" spans="1:70" s="3" customFormat="1" ht="15" x14ac:dyDescent="0.25">
      <c r="A425" s="445" t="s">
        <v>712</v>
      </c>
      <c r="B425" s="446"/>
      <c r="C425" s="446"/>
      <c r="D425" s="446"/>
      <c r="E425" s="446"/>
      <c r="F425" s="446"/>
      <c r="G425" s="446"/>
      <c r="H425" s="446"/>
      <c r="I425" s="446"/>
      <c r="J425" s="446"/>
      <c r="K425" s="446"/>
      <c r="L425" s="446"/>
      <c r="M425" s="446"/>
      <c r="N425" s="446"/>
      <c r="O425" s="447"/>
      <c r="BP425" s="33"/>
      <c r="BQ425" s="34" t="s">
        <v>712</v>
      </c>
      <c r="BR425" s="41"/>
    </row>
    <row r="426" spans="1:70" s="3" customFormat="1" ht="68.25" x14ac:dyDescent="0.25">
      <c r="A426" s="35" t="s">
        <v>713</v>
      </c>
      <c r="B426" s="36" t="s">
        <v>714</v>
      </c>
      <c r="C426" s="432" t="s">
        <v>715</v>
      </c>
      <c r="D426" s="432"/>
      <c r="E426" s="432"/>
      <c r="F426" s="3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37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BP426" s="33"/>
      <c r="BQ426" s="34"/>
      <c r="BR426" s="41" t="s">
        <v>715</v>
      </c>
    </row>
    <row r="427" spans="1:70" s="3" customFormat="1" ht="15" x14ac:dyDescent="0.25">
      <c r="A427" s="47"/>
      <c r="B427" s="48"/>
      <c r="C427" s="48"/>
      <c r="D427" s="48"/>
      <c r="E427" s="49" t="s">
        <v>719</v>
      </c>
      <c r="F427" s="49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BP427" s="33"/>
      <c r="BQ427" s="34"/>
      <c r="BR427" s="41"/>
    </row>
    <row r="428" spans="1:70" s="3" customFormat="1" ht="15" x14ac:dyDescent="0.25">
      <c r="A428" s="47"/>
      <c r="B428" s="48"/>
      <c r="C428" s="48"/>
      <c r="D428" s="48"/>
      <c r="E428" s="49" t="s">
        <v>720</v>
      </c>
      <c r="F428" s="49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BP428" s="33"/>
      <c r="BQ428" s="34"/>
      <c r="BR428" s="41"/>
    </row>
    <row r="429" spans="1:70" s="3" customFormat="1" ht="15" x14ac:dyDescent="0.25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BP429" s="33"/>
      <c r="BQ429" s="34"/>
      <c r="BR429" s="41"/>
    </row>
    <row r="430" spans="1:70" s="3" customFormat="1" ht="45.75" x14ac:dyDescent="0.25">
      <c r="A430" s="35" t="s">
        <v>721</v>
      </c>
      <c r="B430" s="36" t="s">
        <v>722</v>
      </c>
      <c r="C430" s="432" t="s">
        <v>723</v>
      </c>
      <c r="D430" s="432"/>
      <c r="E430" s="432"/>
      <c r="F430" s="35" t="s">
        <v>184</v>
      </c>
      <c r="G430" s="55">
        <v>4</v>
      </c>
      <c r="H430" s="39">
        <v>439.64</v>
      </c>
      <c r="I430" s="39"/>
      <c r="J430" s="39"/>
      <c r="K430" s="37" t="s">
        <v>52</v>
      </c>
      <c r="L430" s="39">
        <v>10955.83</v>
      </c>
      <c r="M430" s="39"/>
      <c r="N430" s="40"/>
      <c r="O430" s="39"/>
      <c r="BP430" s="33"/>
      <c r="BQ430" s="34"/>
      <c r="BR430" s="41" t="s">
        <v>723</v>
      </c>
    </row>
    <row r="431" spans="1:70" s="3" customFormat="1" ht="68.25" x14ac:dyDescent="0.25">
      <c r="A431" s="35" t="s">
        <v>724</v>
      </c>
      <c r="B431" s="36" t="s">
        <v>725</v>
      </c>
      <c r="C431" s="432" t="s">
        <v>726</v>
      </c>
      <c r="D431" s="432"/>
      <c r="E431" s="432"/>
      <c r="F431" s="3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37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BP431" s="33"/>
      <c r="BQ431" s="34"/>
      <c r="BR431" s="41" t="s">
        <v>726</v>
      </c>
    </row>
    <row r="432" spans="1:70" s="3" customFormat="1" ht="15" x14ac:dyDescent="0.25">
      <c r="A432" s="42"/>
      <c r="B432" s="43"/>
      <c r="C432" s="44" t="s">
        <v>728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34"/>
      <c r="BR432" s="41"/>
    </row>
    <row r="433" spans="1:70" s="3" customFormat="1" ht="15" x14ac:dyDescent="0.25">
      <c r="A433" s="47"/>
      <c r="B433" s="48"/>
      <c r="C433" s="48"/>
      <c r="D433" s="48"/>
      <c r="E433" s="49" t="s">
        <v>729</v>
      </c>
      <c r="F433" s="49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BP433" s="33"/>
      <c r="BQ433" s="34"/>
      <c r="BR433" s="41"/>
    </row>
    <row r="434" spans="1:70" s="3" customFormat="1" ht="15" x14ac:dyDescent="0.25">
      <c r="A434" s="47"/>
      <c r="B434" s="48"/>
      <c r="C434" s="48"/>
      <c r="D434" s="48"/>
      <c r="E434" s="49" t="s">
        <v>730</v>
      </c>
      <c r="F434" s="49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BP434" s="33"/>
      <c r="BQ434" s="34"/>
      <c r="BR434" s="41"/>
    </row>
    <row r="435" spans="1:70" s="3" customFormat="1" ht="15" x14ac:dyDescent="0.25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BP435" s="33"/>
      <c r="BQ435" s="34"/>
      <c r="BR435" s="41"/>
    </row>
    <row r="436" spans="1:70" s="3" customFormat="1" ht="45.75" x14ac:dyDescent="0.25">
      <c r="A436" s="35" t="s">
        <v>731</v>
      </c>
      <c r="B436" s="36" t="s">
        <v>722</v>
      </c>
      <c r="C436" s="432" t="s">
        <v>732</v>
      </c>
      <c r="D436" s="432"/>
      <c r="E436" s="432"/>
      <c r="F436" s="35" t="s">
        <v>184</v>
      </c>
      <c r="G436" s="55">
        <v>2</v>
      </c>
      <c r="H436" s="39">
        <v>243.48</v>
      </c>
      <c r="I436" s="39"/>
      <c r="J436" s="39"/>
      <c r="K436" s="37" t="s">
        <v>52</v>
      </c>
      <c r="L436" s="39">
        <v>3033.76</v>
      </c>
      <c r="M436" s="39"/>
      <c r="N436" s="40"/>
      <c r="O436" s="39"/>
      <c r="BP436" s="33"/>
      <c r="BQ436" s="34"/>
      <c r="BR436" s="41" t="s">
        <v>732</v>
      </c>
    </row>
    <row r="437" spans="1:70" s="3" customFormat="1" ht="45" x14ac:dyDescent="0.25">
      <c r="A437" s="35" t="s">
        <v>733</v>
      </c>
      <c r="B437" s="36" t="s">
        <v>722</v>
      </c>
      <c r="C437" s="432" t="s">
        <v>734</v>
      </c>
      <c r="D437" s="432"/>
      <c r="E437" s="432"/>
      <c r="F437" s="35" t="s">
        <v>184</v>
      </c>
      <c r="G437" s="55">
        <v>1</v>
      </c>
      <c r="H437" s="39">
        <v>208.49</v>
      </c>
      <c r="I437" s="39"/>
      <c r="J437" s="39"/>
      <c r="K437" s="37" t="s">
        <v>52</v>
      </c>
      <c r="L437" s="39">
        <v>1298.8900000000001</v>
      </c>
      <c r="M437" s="39"/>
      <c r="N437" s="40"/>
      <c r="O437" s="39"/>
      <c r="BP437" s="33"/>
      <c r="BQ437" s="34"/>
      <c r="BR437" s="41" t="s">
        <v>734</v>
      </c>
    </row>
    <row r="438" spans="1:70" s="3" customFormat="1" ht="15" x14ac:dyDescent="0.25">
      <c r="A438" s="445" t="s">
        <v>735</v>
      </c>
      <c r="B438" s="446"/>
      <c r="C438" s="446"/>
      <c r="D438" s="446"/>
      <c r="E438" s="446"/>
      <c r="F438" s="446"/>
      <c r="G438" s="446"/>
      <c r="H438" s="446"/>
      <c r="I438" s="446"/>
      <c r="J438" s="446"/>
      <c r="K438" s="446"/>
      <c r="L438" s="446"/>
      <c r="M438" s="446"/>
      <c r="N438" s="446"/>
      <c r="O438" s="447"/>
      <c r="BP438" s="33"/>
      <c r="BQ438" s="34" t="s">
        <v>735</v>
      </c>
      <c r="BR438" s="41"/>
    </row>
    <row r="439" spans="1:70" s="3" customFormat="1" ht="67.5" x14ac:dyDescent="0.25">
      <c r="A439" s="35" t="s">
        <v>736</v>
      </c>
      <c r="B439" s="36" t="s">
        <v>737</v>
      </c>
      <c r="C439" s="432" t="s">
        <v>738</v>
      </c>
      <c r="D439" s="432"/>
      <c r="E439" s="432"/>
      <c r="F439" s="3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37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BP439" s="33"/>
      <c r="BQ439" s="34"/>
      <c r="BR439" s="41" t="s">
        <v>738</v>
      </c>
    </row>
    <row r="440" spans="1:70" s="3" customFormat="1" ht="15" x14ac:dyDescent="0.25">
      <c r="A440" s="42"/>
      <c r="B440" s="43"/>
      <c r="C440" s="44" t="s">
        <v>743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34"/>
      <c r="BR440" s="41"/>
    </row>
    <row r="441" spans="1:70" s="3" customFormat="1" ht="15" x14ac:dyDescent="0.25">
      <c r="A441" s="47"/>
      <c r="B441" s="48"/>
      <c r="C441" s="48"/>
      <c r="D441" s="48"/>
      <c r="E441" s="49" t="s">
        <v>744</v>
      </c>
      <c r="F441" s="49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BP441" s="33"/>
      <c r="BQ441" s="34"/>
      <c r="BR441" s="41"/>
    </row>
    <row r="442" spans="1:70" s="3" customFormat="1" ht="15" x14ac:dyDescent="0.25">
      <c r="A442" s="47"/>
      <c r="B442" s="48"/>
      <c r="C442" s="48"/>
      <c r="D442" s="48"/>
      <c r="E442" s="49" t="s">
        <v>745</v>
      </c>
      <c r="F442" s="49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BP442" s="33"/>
      <c r="BQ442" s="34"/>
      <c r="BR442" s="41"/>
    </row>
    <row r="443" spans="1:70" s="3" customFormat="1" ht="15" x14ac:dyDescent="0.25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432" t="s">
        <v>748</v>
      </c>
      <c r="D444" s="432"/>
      <c r="E444" s="432"/>
      <c r="F444" s="35" t="s">
        <v>265</v>
      </c>
      <c r="G444" s="55">
        <v>357</v>
      </c>
      <c r="H444" s="39">
        <v>178.91</v>
      </c>
      <c r="I444" s="39"/>
      <c r="J444" s="39">
        <v>178.91</v>
      </c>
      <c r="K444" s="37" t="s">
        <v>42</v>
      </c>
      <c r="L444" s="39">
        <v>546734.65</v>
      </c>
      <c r="M444" s="39"/>
      <c r="N444" s="40"/>
      <c r="O444" s="39">
        <v>546734.65</v>
      </c>
      <c r="BP444" s="33"/>
      <c r="BQ444" s="34"/>
      <c r="BR444" s="41" t="s">
        <v>748</v>
      </c>
    </row>
    <row r="445" spans="1:70" s="3" customFormat="1" ht="15" x14ac:dyDescent="0.25">
      <c r="A445" s="42"/>
      <c r="B445" s="43"/>
      <c r="C445" s="44" t="s">
        <v>749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6"/>
      <c r="BP445" s="33"/>
      <c r="BQ445" s="34"/>
      <c r="BR445" s="41"/>
    </row>
    <row r="446" spans="1:70" s="3" customFormat="1" ht="57" x14ac:dyDescent="0.25">
      <c r="A446" s="35" t="s">
        <v>750</v>
      </c>
      <c r="B446" s="36" t="s">
        <v>751</v>
      </c>
      <c r="C446" s="432" t="s">
        <v>752</v>
      </c>
      <c r="D446" s="432"/>
      <c r="E446" s="432"/>
      <c r="F446" s="35" t="s">
        <v>51</v>
      </c>
      <c r="G446" s="55">
        <v>11</v>
      </c>
      <c r="H446" s="39">
        <v>195.29</v>
      </c>
      <c r="I446" s="39"/>
      <c r="J446" s="39"/>
      <c r="K446" s="37" t="s">
        <v>52</v>
      </c>
      <c r="L446" s="39">
        <v>13383.22</v>
      </c>
      <c r="M446" s="39"/>
      <c r="N446" s="40"/>
      <c r="O446" s="39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432" t="s">
        <v>754</v>
      </c>
      <c r="D447" s="432"/>
      <c r="E447" s="432"/>
      <c r="F447" s="35" t="s">
        <v>184</v>
      </c>
      <c r="G447" s="55">
        <v>11</v>
      </c>
      <c r="H447" s="39">
        <v>156.79</v>
      </c>
      <c r="I447" s="39"/>
      <c r="J447" s="39">
        <v>156.79</v>
      </c>
      <c r="K447" s="37" t="s">
        <v>42</v>
      </c>
      <c r="L447" s="39">
        <v>14763.35</v>
      </c>
      <c r="M447" s="39"/>
      <c r="N447" s="40"/>
      <c r="O447" s="39">
        <v>14763.35</v>
      </c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432" t="s">
        <v>756</v>
      </c>
      <c r="D448" s="432"/>
      <c r="E448" s="432"/>
      <c r="F448" s="3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37" t="s">
        <v>42</v>
      </c>
      <c r="L448" s="39">
        <v>1728.78</v>
      </c>
      <c r="M448" s="39"/>
      <c r="N448" s="40"/>
      <c r="O448" s="39">
        <v>1728.78</v>
      </c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432" t="s">
        <v>759</v>
      </c>
      <c r="D449" s="432"/>
      <c r="E449" s="432"/>
      <c r="F449" s="3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37" t="s">
        <v>42</v>
      </c>
      <c r="L449" s="39">
        <v>3926.99</v>
      </c>
      <c r="M449" s="39"/>
      <c r="N449" s="40"/>
      <c r="O449" s="39">
        <v>3926.99</v>
      </c>
      <c r="BP449" s="33"/>
      <c r="BQ449" s="34"/>
      <c r="BR449" s="41" t="s">
        <v>759</v>
      </c>
    </row>
    <row r="450" spans="1:70" s="3" customFormat="1" ht="45" x14ac:dyDescent="0.25">
      <c r="A450" s="35" t="s">
        <v>760</v>
      </c>
      <c r="B450" s="36" t="s">
        <v>761</v>
      </c>
      <c r="C450" s="432" t="s">
        <v>762</v>
      </c>
      <c r="D450" s="432"/>
      <c r="E450" s="432"/>
      <c r="F450" s="35" t="s">
        <v>265</v>
      </c>
      <c r="G450" s="55">
        <v>50</v>
      </c>
      <c r="H450" s="39">
        <v>10.71</v>
      </c>
      <c r="I450" s="39"/>
      <c r="J450" s="39"/>
      <c r="K450" s="37" t="s">
        <v>52</v>
      </c>
      <c r="L450" s="39">
        <v>3336.17</v>
      </c>
      <c r="M450" s="39"/>
      <c r="N450" s="40"/>
      <c r="O450" s="39"/>
      <c r="BP450" s="33"/>
      <c r="BQ450" s="34"/>
      <c r="BR450" s="41" t="s">
        <v>762</v>
      </c>
    </row>
    <row r="451" spans="1:70" s="3" customFormat="1" ht="67.5" x14ac:dyDescent="0.25">
      <c r="A451" s="35" t="s">
        <v>763</v>
      </c>
      <c r="B451" s="36" t="s">
        <v>764</v>
      </c>
      <c r="C451" s="432" t="s">
        <v>765</v>
      </c>
      <c r="D451" s="432"/>
      <c r="E451" s="432"/>
      <c r="F451" s="3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37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BP451" s="33"/>
      <c r="BQ451" s="34"/>
      <c r="BR451" s="41" t="s">
        <v>765</v>
      </c>
    </row>
    <row r="452" spans="1:70" s="3" customFormat="1" ht="15" x14ac:dyDescent="0.25">
      <c r="A452" s="47"/>
      <c r="B452" s="48"/>
      <c r="C452" s="48"/>
      <c r="D452" s="48"/>
      <c r="E452" s="49" t="s">
        <v>769</v>
      </c>
      <c r="F452" s="49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BP452" s="33"/>
      <c r="BQ452" s="34"/>
      <c r="BR452" s="41"/>
    </row>
    <row r="453" spans="1:70" s="3" customFormat="1" ht="15" x14ac:dyDescent="0.25">
      <c r="A453" s="47"/>
      <c r="B453" s="48"/>
      <c r="C453" s="48"/>
      <c r="D453" s="48"/>
      <c r="E453" s="49" t="s">
        <v>770</v>
      </c>
      <c r="F453" s="49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BP453" s="33"/>
      <c r="BQ453" s="34"/>
      <c r="BR453" s="41"/>
    </row>
    <row r="454" spans="1:70" s="3" customFormat="1" ht="15" x14ac:dyDescent="0.25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432" t="s">
        <v>773</v>
      </c>
      <c r="D455" s="432"/>
      <c r="E455" s="432"/>
      <c r="F455" s="35" t="s">
        <v>184</v>
      </c>
      <c r="G455" s="55">
        <v>4</v>
      </c>
      <c r="H455" s="39">
        <v>1213.43</v>
      </c>
      <c r="I455" s="39"/>
      <c r="J455" s="39">
        <v>1213.43</v>
      </c>
      <c r="K455" s="37" t="s">
        <v>42</v>
      </c>
      <c r="L455" s="39">
        <v>41547.839999999997</v>
      </c>
      <c r="M455" s="39"/>
      <c r="N455" s="40"/>
      <c r="O455" s="39">
        <v>41547.839999999997</v>
      </c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432" t="s">
        <v>776</v>
      </c>
      <c r="D456" s="432"/>
      <c r="E456" s="432"/>
      <c r="F456" s="35" t="s">
        <v>460</v>
      </c>
      <c r="G456" s="55">
        <v>5</v>
      </c>
      <c r="H456" s="39">
        <v>10.52</v>
      </c>
      <c r="I456" s="39"/>
      <c r="J456" s="39">
        <v>10.52</v>
      </c>
      <c r="K456" s="37" t="s">
        <v>42</v>
      </c>
      <c r="L456" s="39">
        <v>450.26</v>
      </c>
      <c r="M456" s="39"/>
      <c r="N456" s="40"/>
      <c r="O456" s="39">
        <v>450.26</v>
      </c>
      <c r="BP456" s="33"/>
      <c r="BQ456" s="34"/>
      <c r="BR456" s="41" t="s">
        <v>776</v>
      </c>
    </row>
    <row r="457" spans="1:70" s="3" customFormat="1" ht="15" x14ac:dyDescent="0.25">
      <c r="A457" s="42"/>
      <c r="B457" s="43"/>
      <c r="C457" s="44" t="s">
        <v>777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6"/>
      <c r="BP457" s="33"/>
      <c r="BQ457" s="34"/>
      <c r="BR457" s="41"/>
    </row>
    <row r="458" spans="1:70" s="3" customFormat="1" ht="15" x14ac:dyDescent="0.25">
      <c r="A458" s="445" t="s">
        <v>778</v>
      </c>
      <c r="B458" s="446"/>
      <c r="C458" s="446"/>
      <c r="D458" s="446"/>
      <c r="E458" s="446"/>
      <c r="F458" s="446"/>
      <c r="G458" s="446"/>
      <c r="H458" s="446"/>
      <c r="I458" s="446"/>
      <c r="J458" s="446"/>
      <c r="K458" s="446"/>
      <c r="L458" s="446"/>
      <c r="M458" s="446"/>
      <c r="N458" s="446"/>
      <c r="O458" s="447"/>
      <c r="BP458" s="33"/>
      <c r="BQ458" s="34" t="s">
        <v>778</v>
      </c>
      <c r="BR458" s="41"/>
    </row>
    <row r="459" spans="1:70" s="3" customFormat="1" ht="67.5" x14ac:dyDescent="0.25">
      <c r="A459" s="35" t="s">
        <v>779</v>
      </c>
      <c r="B459" s="36" t="s">
        <v>780</v>
      </c>
      <c r="C459" s="432" t="s">
        <v>781</v>
      </c>
      <c r="D459" s="432"/>
      <c r="E459" s="432"/>
      <c r="F459" s="3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37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BP459" s="33"/>
      <c r="BQ459" s="34"/>
      <c r="BR459" s="41" t="s">
        <v>781</v>
      </c>
    </row>
    <row r="460" spans="1:70" s="3" customFormat="1" ht="15" x14ac:dyDescent="0.25">
      <c r="A460" s="42"/>
      <c r="B460" s="43"/>
      <c r="C460" s="44" t="s">
        <v>785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34"/>
      <c r="BR460" s="41"/>
    </row>
    <row r="461" spans="1:70" s="3" customFormat="1" ht="15" x14ac:dyDescent="0.25">
      <c r="A461" s="47"/>
      <c r="B461" s="48"/>
      <c r="C461" s="48"/>
      <c r="D461" s="48"/>
      <c r="E461" s="49" t="s">
        <v>786</v>
      </c>
      <c r="F461" s="49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BP461" s="33"/>
      <c r="BQ461" s="34"/>
      <c r="BR461" s="41"/>
    </row>
    <row r="462" spans="1:70" s="3" customFormat="1" ht="15" x14ac:dyDescent="0.25">
      <c r="A462" s="47"/>
      <c r="B462" s="48"/>
      <c r="C462" s="48"/>
      <c r="D462" s="48"/>
      <c r="E462" s="49" t="s">
        <v>787</v>
      </c>
      <c r="F462" s="49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BP462" s="33"/>
      <c r="BQ462" s="34"/>
      <c r="BR462" s="41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432" t="s">
        <v>790</v>
      </c>
      <c r="D464" s="432"/>
      <c r="E464" s="432"/>
      <c r="F464" s="3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37" t="s">
        <v>42</v>
      </c>
      <c r="L464" s="39">
        <v>3869.68</v>
      </c>
      <c r="M464" s="39"/>
      <c r="N464" s="40"/>
      <c r="O464" s="39">
        <v>3869.68</v>
      </c>
      <c r="BP464" s="33"/>
      <c r="BQ464" s="34"/>
      <c r="BR464" s="41" t="s">
        <v>790</v>
      </c>
    </row>
    <row r="465" spans="1:70" s="3" customFormat="1" ht="15" x14ac:dyDescent="0.25">
      <c r="A465" s="42"/>
      <c r="B465" s="43"/>
      <c r="C465" s="44" t="s">
        <v>791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432" t="s">
        <v>793</v>
      </c>
      <c r="D466" s="432"/>
      <c r="E466" s="432"/>
      <c r="F466" s="35" t="s">
        <v>184</v>
      </c>
      <c r="G466" s="55">
        <v>30</v>
      </c>
      <c r="H466" s="39">
        <v>9.35</v>
      </c>
      <c r="I466" s="39"/>
      <c r="J466" s="39">
        <v>9.35</v>
      </c>
      <c r="K466" s="37" t="s">
        <v>42</v>
      </c>
      <c r="L466" s="39">
        <v>2401.08</v>
      </c>
      <c r="M466" s="39"/>
      <c r="N466" s="40"/>
      <c r="O466" s="39">
        <v>2401.08</v>
      </c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432" t="s">
        <v>795</v>
      </c>
      <c r="D467" s="432"/>
      <c r="E467" s="432"/>
      <c r="F467" s="35" t="s">
        <v>184</v>
      </c>
      <c r="G467" s="55">
        <v>20</v>
      </c>
      <c r="H467" s="39">
        <v>15.69</v>
      </c>
      <c r="I467" s="39"/>
      <c r="J467" s="39">
        <v>15.69</v>
      </c>
      <c r="K467" s="37" t="s">
        <v>42</v>
      </c>
      <c r="L467" s="39">
        <v>2686.13</v>
      </c>
      <c r="M467" s="39"/>
      <c r="N467" s="40"/>
      <c r="O467" s="39">
        <v>2686.13</v>
      </c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432" t="s">
        <v>797</v>
      </c>
      <c r="D468" s="432"/>
      <c r="E468" s="432"/>
      <c r="F468" s="35" t="s">
        <v>184</v>
      </c>
      <c r="G468" s="55">
        <v>5</v>
      </c>
      <c r="H468" s="39">
        <v>61.47</v>
      </c>
      <c r="I468" s="39"/>
      <c r="J468" s="39">
        <v>61.47</v>
      </c>
      <c r="K468" s="37" t="s">
        <v>42</v>
      </c>
      <c r="L468" s="39">
        <v>2630.92</v>
      </c>
      <c r="M468" s="39"/>
      <c r="N468" s="40"/>
      <c r="O468" s="39">
        <v>2630.92</v>
      </c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432" t="s">
        <v>799</v>
      </c>
      <c r="D469" s="432"/>
      <c r="E469" s="432"/>
      <c r="F469" s="35" t="s">
        <v>184</v>
      </c>
      <c r="G469" s="55">
        <v>26</v>
      </c>
      <c r="H469" s="39">
        <v>41.8</v>
      </c>
      <c r="I469" s="39"/>
      <c r="J469" s="39">
        <v>41.8</v>
      </c>
      <c r="K469" s="37" t="s">
        <v>42</v>
      </c>
      <c r="L469" s="39">
        <v>9303.01</v>
      </c>
      <c r="M469" s="39"/>
      <c r="N469" s="40"/>
      <c r="O469" s="39">
        <v>9303.01</v>
      </c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432" t="s">
        <v>801</v>
      </c>
      <c r="D470" s="432"/>
      <c r="E470" s="432"/>
      <c r="F470" s="35" t="s">
        <v>184</v>
      </c>
      <c r="G470" s="55">
        <v>125</v>
      </c>
      <c r="H470" s="39">
        <v>27.31</v>
      </c>
      <c r="I470" s="39"/>
      <c r="J470" s="39">
        <v>27.31</v>
      </c>
      <c r="K470" s="37" t="s">
        <v>42</v>
      </c>
      <c r="L470" s="39">
        <v>29221.7</v>
      </c>
      <c r="M470" s="39"/>
      <c r="N470" s="40"/>
      <c r="O470" s="39">
        <v>29221.7</v>
      </c>
      <c r="BP470" s="33"/>
      <c r="BQ470" s="34"/>
      <c r="BR470" s="41" t="s">
        <v>801</v>
      </c>
    </row>
    <row r="471" spans="1:70" s="3" customFormat="1" ht="67.5" x14ac:dyDescent="0.25">
      <c r="A471" s="35" t="s">
        <v>802</v>
      </c>
      <c r="B471" s="36" t="s">
        <v>310</v>
      </c>
      <c r="C471" s="432" t="s">
        <v>311</v>
      </c>
      <c r="D471" s="432"/>
      <c r="E471" s="432"/>
      <c r="F471" s="3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37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BP471" s="33"/>
      <c r="BQ471" s="34"/>
      <c r="BR471" s="41" t="s">
        <v>311</v>
      </c>
    </row>
    <row r="472" spans="1:70" s="3" customFormat="1" ht="15" x14ac:dyDescent="0.25">
      <c r="A472" s="42"/>
      <c r="B472" s="43"/>
      <c r="C472" s="44" t="s">
        <v>804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6"/>
      <c r="BP472" s="33"/>
      <c r="BQ472" s="34"/>
      <c r="BR472" s="41"/>
    </row>
    <row r="473" spans="1:70" s="3" customFormat="1" ht="15" x14ac:dyDescent="0.25">
      <c r="A473" s="47"/>
      <c r="B473" s="48"/>
      <c r="C473" s="48"/>
      <c r="D473" s="48"/>
      <c r="E473" s="49" t="s">
        <v>805</v>
      </c>
      <c r="F473" s="49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BP473" s="33"/>
      <c r="BQ473" s="34"/>
      <c r="BR473" s="41"/>
    </row>
    <row r="474" spans="1:70" s="3" customFormat="1" ht="15" x14ac:dyDescent="0.25">
      <c r="A474" s="47"/>
      <c r="B474" s="48"/>
      <c r="C474" s="48"/>
      <c r="D474" s="48"/>
      <c r="E474" s="49" t="s">
        <v>806</v>
      </c>
      <c r="F474" s="49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BP474" s="33"/>
      <c r="BQ474" s="34"/>
      <c r="BR474" s="41"/>
    </row>
    <row r="475" spans="1:70" s="3" customFormat="1" ht="15" x14ac:dyDescent="0.25">
      <c r="A475" s="47"/>
      <c r="B475" s="48"/>
      <c r="C475" s="48"/>
      <c r="D475" s="48"/>
      <c r="E475" s="49" t="s">
        <v>47</v>
      </c>
      <c r="F475" s="49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432" t="s">
        <v>808</v>
      </c>
      <c r="D476" s="432"/>
      <c r="E476" s="432"/>
      <c r="F476" s="35" t="s">
        <v>265</v>
      </c>
      <c r="G476" s="55">
        <v>25</v>
      </c>
      <c r="H476" s="39">
        <v>875.62</v>
      </c>
      <c r="I476" s="39"/>
      <c r="J476" s="39">
        <v>875.62</v>
      </c>
      <c r="K476" s="37" t="s">
        <v>42</v>
      </c>
      <c r="L476" s="39">
        <v>187382.68</v>
      </c>
      <c r="M476" s="39"/>
      <c r="N476" s="40"/>
      <c r="O476" s="39">
        <v>187382.68</v>
      </c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432" t="s">
        <v>810</v>
      </c>
      <c r="D477" s="432"/>
      <c r="E477" s="432"/>
      <c r="F477" s="35" t="s">
        <v>437</v>
      </c>
      <c r="G477" s="55">
        <v>10</v>
      </c>
      <c r="H477" s="39">
        <v>766.79</v>
      </c>
      <c r="I477" s="39"/>
      <c r="J477" s="39">
        <v>766.79</v>
      </c>
      <c r="K477" s="37" t="s">
        <v>42</v>
      </c>
      <c r="L477" s="39">
        <v>65637.22</v>
      </c>
      <c r="M477" s="39"/>
      <c r="N477" s="40"/>
      <c r="O477" s="39">
        <v>65637.22</v>
      </c>
      <c r="BP477" s="33"/>
      <c r="BQ477" s="34"/>
      <c r="BR477" s="41" t="s">
        <v>810</v>
      </c>
    </row>
    <row r="478" spans="1:70" s="3" customFormat="1" ht="67.5" x14ac:dyDescent="0.25">
      <c r="A478" s="35" t="s">
        <v>811</v>
      </c>
      <c r="B478" s="36" t="s">
        <v>812</v>
      </c>
      <c r="C478" s="432" t="s">
        <v>813</v>
      </c>
      <c r="D478" s="432"/>
      <c r="E478" s="432"/>
      <c r="F478" s="3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37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BP478" s="33"/>
      <c r="BQ478" s="34"/>
      <c r="BR478" s="41" t="s">
        <v>813</v>
      </c>
    </row>
    <row r="479" spans="1:70" s="3" customFormat="1" ht="15" x14ac:dyDescent="0.25">
      <c r="A479" s="42"/>
      <c r="B479" s="43"/>
      <c r="C479" s="44" t="s">
        <v>817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6"/>
      <c r="BP479" s="33"/>
      <c r="BQ479" s="34"/>
      <c r="BR479" s="41"/>
    </row>
    <row r="480" spans="1:70" s="3" customFormat="1" ht="15" x14ac:dyDescent="0.25">
      <c r="A480" s="47"/>
      <c r="B480" s="48"/>
      <c r="C480" s="48"/>
      <c r="D480" s="48"/>
      <c r="E480" s="49" t="s">
        <v>818</v>
      </c>
      <c r="F480" s="49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BP480" s="33"/>
      <c r="BQ480" s="34"/>
      <c r="BR480" s="41"/>
    </row>
    <row r="481" spans="1:70" s="3" customFormat="1" ht="15" x14ac:dyDescent="0.25">
      <c r="A481" s="47"/>
      <c r="B481" s="48"/>
      <c r="C481" s="48"/>
      <c r="D481" s="48"/>
      <c r="E481" s="49" t="s">
        <v>819</v>
      </c>
      <c r="F481" s="49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BP481" s="33"/>
      <c r="BQ481" s="34"/>
      <c r="BR481" s="41"/>
    </row>
    <row r="482" spans="1:70" s="3" customFormat="1" ht="15" x14ac:dyDescent="0.25">
      <c r="A482" s="47"/>
      <c r="B482" s="48"/>
      <c r="C482" s="48"/>
      <c r="D482" s="48"/>
      <c r="E482" s="49" t="s">
        <v>47</v>
      </c>
      <c r="F482" s="49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432" t="s">
        <v>822</v>
      </c>
      <c r="D483" s="432"/>
      <c r="E483" s="432"/>
      <c r="F483" s="35" t="s">
        <v>265</v>
      </c>
      <c r="G483" s="55">
        <v>130</v>
      </c>
      <c r="H483" s="39">
        <v>45.98</v>
      </c>
      <c r="I483" s="39"/>
      <c r="J483" s="39">
        <v>45.98</v>
      </c>
      <c r="K483" s="37" t="s">
        <v>42</v>
      </c>
      <c r="L483" s="39">
        <v>51166.54</v>
      </c>
      <c r="M483" s="39"/>
      <c r="N483" s="40"/>
      <c r="O483" s="39">
        <v>51166.54</v>
      </c>
      <c r="BP483" s="33"/>
      <c r="BQ483" s="34"/>
      <c r="BR483" s="41" t="s">
        <v>822</v>
      </c>
    </row>
    <row r="484" spans="1:70" s="3" customFormat="1" ht="45" x14ac:dyDescent="0.25">
      <c r="A484" s="35" t="s">
        <v>823</v>
      </c>
      <c r="B484" s="36" t="s">
        <v>821</v>
      </c>
      <c r="C484" s="432" t="s">
        <v>824</v>
      </c>
      <c r="D484" s="432"/>
      <c r="E484" s="432"/>
      <c r="F484" s="35" t="s">
        <v>184</v>
      </c>
      <c r="G484" s="55">
        <v>4</v>
      </c>
      <c r="H484" s="39">
        <v>65.84</v>
      </c>
      <c r="I484" s="39"/>
      <c r="J484" s="39"/>
      <c r="K484" s="37" t="s">
        <v>52</v>
      </c>
      <c r="L484" s="39">
        <v>1640.73</v>
      </c>
      <c r="M484" s="39"/>
      <c r="N484" s="40"/>
      <c r="O484" s="39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432" t="s">
        <v>826</v>
      </c>
      <c r="D485" s="432"/>
      <c r="E485" s="432"/>
      <c r="F485" s="35" t="s">
        <v>184</v>
      </c>
      <c r="G485" s="55">
        <v>1</v>
      </c>
      <c r="H485" s="39">
        <v>167.42</v>
      </c>
      <c r="I485" s="39"/>
      <c r="J485" s="39">
        <v>167.42</v>
      </c>
      <c r="K485" s="37" t="s">
        <v>42</v>
      </c>
      <c r="L485" s="39">
        <v>1433.12</v>
      </c>
      <c r="M485" s="39"/>
      <c r="N485" s="40"/>
      <c r="O485" s="39">
        <v>1433.12</v>
      </c>
      <c r="BP485" s="33"/>
      <c r="BQ485" s="34"/>
      <c r="BR485" s="41" t="s">
        <v>826</v>
      </c>
    </row>
    <row r="486" spans="1:70" s="3" customFormat="1" ht="67.5" x14ac:dyDescent="0.25">
      <c r="A486" s="35" t="s">
        <v>827</v>
      </c>
      <c r="B486" s="36" t="s">
        <v>764</v>
      </c>
      <c r="C486" s="432" t="s">
        <v>765</v>
      </c>
      <c r="D486" s="432"/>
      <c r="E486" s="432"/>
      <c r="F486" s="3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37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BP486" s="33"/>
      <c r="BQ486" s="34"/>
      <c r="BR486" s="41" t="s">
        <v>765</v>
      </c>
    </row>
    <row r="487" spans="1:70" s="3" customFormat="1" ht="15" x14ac:dyDescent="0.25">
      <c r="A487" s="42"/>
      <c r="B487" s="43"/>
      <c r="C487" s="44" t="s">
        <v>829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34"/>
      <c r="BR487" s="41"/>
    </row>
    <row r="488" spans="1:70" s="3" customFormat="1" ht="15" x14ac:dyDescent="0.25">
      <c r="A488" s="47"/>
      <c r="B488" s="48"/>
      <c r="C488" s="48"/>
      <c r="D488" s="48"/>
      <c r="E488" s="49" t="s">
        <v>830</v>
      </c>
      <c r="F488" s="49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BP488" s="33"/>
      <c r="BQ488" s="34"/>
      <c r="BR488" s="41"/>
    </row>
    <row r="489" spans="1:70" s="3" customFormat="1" ht="15" x14ac:dyDescent="0.25">
      <c r="A489" s="47"/>
      <c r="B489" s="48"/>
      <c r="C489" s="48"/>
      <c r="D489" s="48"/>
      <c r="E489" s="49" t="s">
        <v>831</v>
      </c>
      <c r="F489" s="49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BP489" s="33"/>
      <c r="BQ489" s="34"/>
      <c r="BR489" s="41"/>
    </row>
    <row r="490" spans="1:70" s="3" customFormat="1" ht="15" x14ac:dyDescent="0.25">
      <c r="A490" s="47"/>
      <c r="B490" s="48"/>
      <c r="C490" s="48"/>
      <c r="D490" s="48"/>
      <c r="E490" s="49" t="s">
        <v>47</v>
      </c>
      <c r="F490" s="49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432" t="s">
        <v>834</v>
      </c>
      <c r="D491" s="432"/>
      <c r="E491" s="432"/>
      <c r="F491" s="35" t="s">
        <v>184</v>
      </c>
      <c r="G491" s="55">
        <v>5</v>
      </c>
      <c r="H491" s="39">
        <v>1336.96</v>
      </c>
      <c r="I491" s="39"/>
      <c r="J491" s="39">
        <v>1336.96</v>
      </c>
      <c r="K491" s="37" t="s">
        <v>42</v>
      </c>
      <c r="L491" s="39">
        <v>57221.89</v>
      </c>
      <c r="M491" s="39"/>
      <c r="N491" s="40"/>
      <c r="O491" s="39">
        <v>57221.89</v>
      </c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432" t="s">
        <v>836</v>
      </c>
      <c r="D492" s="432"/>
      <c r="E492" s="432"/>
      <c r="F492" s="35" t="s">
        <v>184</v>
      </c>
      <c r="G492" s="55">
        <v>1</v>
      </c>
      <c r="H492" s="39">
        <v>292.14</v>
      </c>
      <c r="I492" s="39"/>
      <c r="J492" s="39">
        <v>292.14</v>
      </c>
      <c r="K492" s="37" t="s">
        <v>42</v>
      </c>
      <c r="L492" s="39">
        <v>2500.7199999999998</v>
      </c>
      <c r="M492" s="39"/>
      <c r="N492" s="40"/>
      <c r="O492" s="39">
        <v>2500.7199999999998</v>
      </c>
      <c r="BP492" s="33"/>
      <c r="BQ492" s="34"/>
      <c r="BR492" s="41" t="s">
        <v>836</v>
      </c>
    </row>
    <row r="493" spans="1:70" s="3" customFormat="1" ht="67.5" x14ac:dyDescent="0.25">
      <c r="A493" s="35" t="s">
        <v>837</v>
      </c>
      <c r="B493" s="36" t="s">
        <v>838</v>
      </c>
      <c r="C493" s="432" t="s">
        <v>839</v>
      </c>
      <c r="D493" s="432"/>
      <c r="E493" s="432"/>
      <c r="F493" s="3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37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BP493" s="33"/>
      <c r="BQ493" s="34"/>
      <c r="BR493" s="41" t="s">
        <v>839</v>
      </c>
    </row>
    <row r="494" spans="1:70" s="3" customFormat="1" ht="15" x14ac:dyDescent="0.25">
      <c r="A494" s="42"/>
      <c r="B494" s="43"/>
      <c r="C494" s="44" t="s">
        <v>843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6"/>
      <c r="BP494" s="33"/>
      <c r="BQ494" s="34"/>
      <c r="BR494" s="41"/>
    </row>
    <row r="495" spans="1:70" s="3" customFormat="1" ht="15" x14ac:dyDescent="0.25">
      <c r="A495" s="47"/>
      <c r="B495" s="48"/>
      <c r="C495" s="48"/>
      <c r="D495" s="48"/>
      <c r="E495" s="49" t="s">
        <v>844</v>
      </c>
      <c r="F495" s="49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BP495" s="33"/>
      <c r="BQ495" s="34"/>
      <c r="BR495" s="41"/>
    </row>
    <row r="496" spans="1:70" s="3" customFormat="1" ht="15" x14ac:dyDescent="0.25">
      <c r="A496" s="47"/>
      <c r="B496" s="48"/>
      <c r="C496" s="48"/>
      <c r="D496" s="48"/>
      <c r="E496" s="49" t="s">
        <v>845</v>
      </c>
      <c r="F496" s="49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BP496" s="33"/>
      <c r="BQ496" s="34"/>
      <c r="BR496" s="41"/>
    </row>
    <row r="497" spans="1:70" s="3" customFormat="1" ht="15" x14ac:dyDescent="0.25">
      <c r="A497" s="47"/>
      <c r="B497" s="48"/>
      <c r="C497" s="48"/>
      <c r="D497" s="48"/>
      <c r="E497" s="49" t="s">
        <v>47</v>
      </c>
      <c r="F497" s="49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432" t="s">
        <v>847</v>
      </c>
      <c r="D498" s="432"/>
      <c r="E498" s="432"/>
      <c r="F498" s="35" t="s">
        <v>51</v>
      </c>
      <c r="G498" s="55">
        <v>1</v>
      </c>
      <c r="H498" s="39">
        <v>411.59</v>
      </c>
      <c r="I498" s="39"/>
      <c r="J498" s="39">
        <v>411.59</v>
      </c>
      <c r="K498" s="37" t="s">
        <v>42</v>
      </c>
      <c r="L498" s="39">
        <v>3523.21</v>
      </c>
      <c r="M498" s="39"/>
      <c r="N498" s="40"/>
      <c r="O498" s="39">
        <v>3523.21</v>
      </c>
      <c r="BP498" s="33"/>
      <c r="BQ498" s="34"/>
      <c r="BR498" s="41" t="s">
        <v>847</v>
      </c>
    </row>
    <row r="499" spans="1:70" s="3" customFormat="1" ht="67.5" x14ac:dyDescent="0.25">
      <c r="A499" s="35" t="s">
        <v>848</v>
      </c>
      <c r="B499" s="36" t="s">
        <v>849</v>
      </c>
      <c r="C499" s="432" t="s">
        <v>850</v>
      </c>
      <c r="D499" s="432"/>
      <c r="E499" s="432"/>
      <c r="F499" s="3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37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BP499" s="33"/>
      <c r="BQ499" s="34"/>
      <c r="BR499" s="41" t="s">
        <v>850</v>
      </c>
    </row>
    <row r="500" spans="1:70" s="3" customFormat="1" ht="15" x14ac:dyDescent="0.25">
      <c r="A500" s="42"/>
      <c r="B500" s="43"/>
      <c r="C500" s="44" t="s">
        <v>854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34"/>
      <c r="BR500" s="41"/>
    </row>
    <row r="501" spans="1:70" s="3" customFormat="1" ht="15" x14ac:dyDescent="0.25">
      <c r="A501" s="47"/>
      <c r="B501" s="48"/>
      <c r="C501" s="48"/>
      <c r="D501" s="48"/>
      <c r="E501" s="49" t="s">
        <v>855</v>
      </c>
      <c r="F501" s="49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BP501" s="33"/>
      <c r="BQ501" s="34"/>
      <c r="BR501" s="41"/>
    </row>
    <row r="502" spans="1:70" s="3" customFormat="1" ht="15" x14ac:dyDescent="0.25">
      <c r="A502" s="47"/>
      <c r="B502" s="48"/>
      <c r="C502" s="48"/>
      <c r="D502" s="48"/>
      <c r="E502" s="49" t="s">
        <v>856</v>
      </c>
      <c r="F502" s="49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BP502" s="33"/>
      <c r="BQ502" s="34"/>
      <c r="BR502" s="41"/>
    </row>
    <row r="503" spans="1:70" s="3" customFormat="1" ht="15" x14ac:dyDescent="0.25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432" t="s">
        <v>859</v>
      </c>
      <c r="D504" s="432"/>
      <c r="E504" s="432"/>
      <c r="F504" s="35" t="s">
        <v>334</v>
      </c>
      <c r="G504" s="58">
        <v>0.22620000000000001</v>
      </c>
      <c r="H504" s="39">
        <v>4813.2</v>
      </c>
      <c r="I504" s="39"/>
      <c r="J504" s="39">
        <v>4813.2</v>
      </c>
      <c r="K504" s="37" t="s">
        <v>42</v>
      </c>
      <c r="L504" s="39">
        <v>9319.66</v>
      </c>
      <c r="M504" s="39"/>
      <c r="N504" s="40"/>
      <c r="O504" s="39">
        <v>9319.66</v>
      </c>
      <c r="BP504" s="33"/>
      <c r="BQ504" s="34"/>
      <c r="BR504" s="41" t="s">
        <v>859</v>
      </c>
    </row>
    <row r="505" spans="1:70" s="3" customFormat="1" ht="15" x14ac:dyDescent="0.25">
      <c r="A505" s="42"/>
      <c r="B505" s="43"/>
      <c r="C505" s="44" t="s">
        <v>860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432" t="s">
        <v>863</v>
      </c>
      <c r="D506" s="432"/>
      <c r="E506" s="432"/>
      <c r="F506" s="3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37" t="s">
        <v>42</v>
      </c>
      <c r="L506" s="39">
        <v>455.51</v>
      </c>
      <c r="M506" s="39"/>
      <c r="N506" s="40"/>
      <c r="O506" s="39">
        <v>455.51</v>
      </c>
      <c r="BP506" s="33"/>
      <c r="BQ506" s="34"/>
      <c r="BR506" s="41" t="s">
        <v>863</v>
      </c>
    </row>
    <row r="507" spans="1:70" s="3" customFormat="1" ht="15" x14ac:dyDescent="0.25">
      <c r="A507" s="42"/>
      <c r="B507" s="43"/>
      <c r="C507" s="44" t="s">
        <v>864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6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432" t="s">
        <v>867</v>
      </c>
      <c r="D508" s="432"/>
      <c r="E508" s="432"/>
      <c r="F508" s="35" t="s">
        <v>520</v>
      </c>
      <c r="G508" s="55">
        <v>30</v>
      </c>
      <c r="H508" s="39">
        <v>6.77</v>
      </c>
      <c r="I508" s="39"/>
      <c r="J508" s="39">
        <v>6.77</v>
      </c>
      <c r="K508" s="37" t="s">
        <v>42</v>
      </c>
      <c r="L508" s="39">
        <v>1738.54</v>
      </c>
      <c r="M508" s="39"/>
      <c r="N508" s="40"/>
      <c r="O508" s="39">
        <v>1738.54</v>
      </c>
      <c r="BP508" s="33"/>
      <c r="BQ508" s="34"/>
      <c r="BR508" s="41" t="s">
        <v>867</v>
      </c>
    </row>
    <row r="509" spans="1:70" s="3" customFormat="1" ht="15" x14ac:dyDescent="0.25">
      <c r="A509" s="445" t="s">
        <v>868</v>
      </c>
      <c r="B509" s="446"/>
      <c r="C509" s="446"/>
      <c r="D509" s="446"/>
      <c r="E509" s="446"/>
      <c r="F509" s="446"/>
      <c r="G509" s="446"/>
      <c r="H509" s="446"/>
      <c r="I509" s="446"/>
      <c r="J509" s="446"/>
      <c r="K509" s="446"/>
      <c r="L509" s="446"/>
      <c r="M509" s="446"/>
      <c r="N509" s="446"/>
      <c r="O509" s="447"/>
      <c r="BP509" s="33"/>
      <c r="BQ509" s="34" t="s">
        <v>868</v>
      </c>
      <c r="BR509" s="41"/>
    </row>
    <row r="510" spans="1:70" s="3" customFormat="1" ht="67.5" x14ac:dyDescent="0.25">
      <c r="A510" s="35" t="s">
        <v>869</v>
      </c>
      <c r="B510" s="36" t="s">
        <v>870</v>
      </c>
      <c r="C510" s="432" t="s">
        <v>871</v>
      </c>
      <c r="D510" s="432"/>
      <c r="E510" s="432"/>
      <c r="F510" s="3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37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BP510" s="33"/>
      <c r="BQ510" s="34"/>
      <c r="BR510" s="41" t="s">
        <v>871</v>
      </c>
    </row>
    <row r="511" spans="1:70" s="3" customFormat="1" ht="15" x14ac:dyDescent="0.25">
      <c r="A511" s="42"/>
      <c r="B511" s="43"/>
      <c r="C511" s="44" t="s">
        <v>875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6"/>
      <c r="BP511" s="33"/>
      <c r="BQ511" s="34"/>
      <c r="BR511" s="41"/>
    </row>
    <row r="512" spans="1:70" s="3" customFormat="1" ht="15" x14ac:dyDescent="0.25">
      <c r="A512" s="47"/>
      <c r="B512" s="48"/>
      <c r="C512" s="48"/>
      <c r="D512" s="48"/>
      <c r="E512" s="49" t="s">
        <v>876</v>
      </c>
      <c r="F512" s="49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BP512" s="33"/>
      <c r="BQ512" s="34"/>
      <c r="BR512" s="41"/>
    </row>
    <row r="513" spans="1:70" s="3" customFormat="1" ht="15" x14ac:dyDescent="0.25">
      <c r="A513" s="47"/>
      <c r="B513" s="48"/>
      <c r="C513" s="48"/>
      <c r="D513" s="48"/>
      <c r="E513" s="49" t="s">
        <v>877</v>
      </c>
      <c r="F513" s="49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BP513" s="33"/>
      <c r="BQ513" s="34"/>
      <c r="BR513" s="41"/>
    </row>
    <row r="514" spans="1:70" s="3" customFormat="1" ht="15" x14ac:dyDescent="0.25">
      <c r="A514" s="47"/>
      <c r="B514" s="48"/>
      <c r="C514" s="48"/>
      <c r="D514" s="48"/>
      <c r="E514" s="49" t="s">
        <v>47</v>
      </c>
      <c r="F514" s="49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BP514" s="33"/>
      <c r="BQ514" s="34"/>
      <c r="BR514" s="41"/>
    </row>
    <row r="515" spans="1:70" s="3" customFormat="1" ht="57" x14ac:dyDescent="0.25">
      <c r="A515" s="35" t="s">
        <v>878</v>
      </c>
      <c r="B515" s="36" t="s">
        <v>447</v>
      </c>
      <c r="C515" s="432" t="s">
        <v>448</v>
      </c>
      <c r="D515" s="432"/>
      <c r="E515" s="432"/>
      <c r="F515" s="35" t="s">
        <v>265</v>
      </c>
      <c r="G515" s="56">
        <v>18.54</v>
      </c>
      <c r="H515" s="39">
        <v>44.97</v>
      </c>
      <c r="I515" s="39"/>
      <c r="J515" s="39"/>
      <c r="K515" s="37" t="s">
        <v>52</v>
      </c>
      <c r="L515" s="39">
        <v>5194.22</v>
      </c>
      <c r="M515" s="39"/>
      <c r="N515" s="40"/>
      <c r="O515" s="39"/>
      <c r="BP515" s="33"/>
      <c r="BQ515" s="34"/>
      <c r="BR515" s="41" t="s">
        <v>448</v>
      </c>
    </row>
    <row r="516" spans="1:70" s="3" customFormat="1" ht="15" x14ac:dyDescent="0.25">
      <c r="A516" s="42"/>
      <c r="B516" s="43"/>
      <c r="C516" s="44" t="s">
        <v>879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6"/>
      <c r="BP516" s="33"/>
      <c r="BQ516" s="34"/>
      <c r="BR516" s="41"/>
    </row>
    <row r="517" spans="1:70" s="3" customFormat="1" ht="67.5" x14ac:dyDescent="0.25">
      <c r="A517" s="35" t="s">
        <v>880</v>
      </c>
      <c r="B517" s="36" t="s">
        <v>881</v>
      </c>
      <c r="C517" s="432" t="s">
        <v>882</v>
      </c>
      <c r="D517" s="432"/>
      <c r="E517" s="432"/>
      <c r="F517" s="3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37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BP517" s="33"/>
      <c r="BQ517" s="34"/>
      <c r="BR517" s="41" t="s">
        <v>882</v>
      </c>
    </row>
    <row r="518" spans="1:70" s="3" customFormat="1" ht="15" x14ac:dyDescent="0.25">
      <c r="A518" s="42"/>
      <c r="B518" s="43"/>
      <c r="C518" s="44" t="s">
        <v>886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6"/>
      <c r="BP518" s="33"/>
      <c r="BQ518" s="34"/>
      <c r="BR518" s="41"/>
    </row>
    <row r="519" spans="1:70" s="3" customFormat="1" ht="15" x14ac:dyDescent="0.25">
      <c r="A519" s="47"/>
      <c r="B519" s="48"/>
      <c r="C519" s="48"/>
      <c r="D519" s="48"/>
      <c r="E519" s="49" t="s">
        <v>887</v>
      </c>
      <c r="F519" s="49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BP519" s="33"/>
      <c r="BQ519" s="34"/>
      <c r="BR519" s="41"/>
    </row>
    <row r="520" spans="1:70" s="3" customFormat="1" ht="15" x14ac:dyDescent="0.25">
      <c r="A520" s="47"/>
      <c r="B520" s="48"/>
      <c r="C520" s="48"/>
      <c r="D520" s="48"/>
      <c r="E520" s="49" t="s">
        <v>888</v>
      </c>
      <c r="F520" s="49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BP520" s="33"/>
      <c r="BQ520" s="34"/>
      <c r="BR520" s="41"/>
    </row>
    <row r="521" spans="1:70" s="3" customFormat="1" ht="15" x14ac:dyDescent="0.25">
      <c r="A521" s="47"/>
      <c r="B521" s="48"/>
      <c r="C521" s="48"/>
      <c r="D521" s="48"/>
      <c r="E521" s="49" t="s">
        <v>47</v>
      </c>
      <c r="F521" s="49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BP521" s="33"/>
      <c r="BQ521" s="34"/>
      <c r="BR521" s="41"/>
    </row>
    <row r="522" spans="1:70" s="3" customFormat="1" ht="45" x14ac:dyDescent="0.25">
      <c r="A522" s="35" t="s">
        <v>889</v>
      </c>
      <c r="B522" s="36" t="s">
        <v>890</v>
      </c>
      <c r="C522" s="432" t="s">
        <v>891</v>
      </c>
      <c r="D522" s="432"/>
      <c r="E522" s="432"/>
      <c r="F522" s="35" t="s">
        <v>460</v>
      </c>
      <c r="G522" s="56">
        <v>24.48</v>
      </c>
      <c r="H522" s="39">
        <v>79.59</v>
      </c>
      <c r="I522" s="39"/>
      <c r="J522" s="39"/>
      <c r="K522" s="37" t="s">
        <v>52</v>
      </c>
      <c r="L522" s="39">
        <v>12138.3</v>
      </c>
      <c r="M522" s="39"/>
      <c r="N522" s="40"/>
      <c r="O522" s="39"/>
      <c r="BP522" s="33"/>
      <c r="BQ522" s="34"/>
      <c r="BR522" s="41" t="s">
        <v>891</v>
      </c>
    </row>
    <row r="523" spans="1:70" s="3" customFormat="1" ht="15" x14ac:dyDescent="0.25">
      <c r="A523" s="42"/>
      <c r="B523" s="43"/>
      <c r="C523" s="44" t="s">
        <v>892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6"/>
      <c r="BP523" s="33"/>
      <c r="BQ523" s="34"/>
      <c r="BR523" s="41"/>
    </row>
    <row r="524" spans="1:70" s="3" customFormat="1" ht="67.5" x14ac:dyDescent="0.25">
      <c r="A524" s="35" t="s">
        <v>893</v>
      </c>
      <c r="B524" s="36" t="s">
        <v>894</v>
      </c>
      <c r="C524" s="432" t="s">
        <v>895</v>
      </c>
      <c r="D524" s="432"/>
      <c r="E524" s="432"/>
      <c r="F524" s="3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37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BP524" s="33"/>
      <c r="BQ524" s="34"/>
      <c r="BR524" s="41" t="s">
        <v>895</v>
      </c>
    </row>
    <row r="525" spans="1:70" s="3" customFormat="1" ht="15" x14ac:dyDescent="0.25">
      <c r="A525" s="42"/>
      <c r="B525" s="43"/>
      <c r="C525" s="44" t="s">
        <v>897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6"/>
      <c r="BP525" s="33"/>
      <c r="BQ525" s="34"/>
      <c r="BR525" s="41"/>
    </row>
    <row r="526" spans="1:70" s="3" customFormat="1" ht="15" x14ac:dyDescent="0.25">
      <c r="A526" s="47"/>
      <c r="B526" s="48"/>
      <c r="C526" s="48"/>
      <c r="D526" s="48"/>
      <c r="E526" s="49" t="s">
        <v>898</v>
      </c>
      <c r="F526" s="49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BP526" s="33"/>
      <c r="BQ526" s="34"/>
      <c r="BR526" s="41"/>
    </row>
    <row r="527" spans="1:70" s="3" customFormat="1" ht="15" x14ac:dyDescent="0.25">
      <c r="A527" s="47"/>
      <c r="B527" s="48"/>
      <c r="C527" s="48"/>
      <c r="D527" s="48"/>
      <c r="E527" s="49" t="s">
        <v>899</v>
      </c>
      <c r="F527" s="49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BP527" s="33"/>
      <c r="BQ527" s="34"/>
      <c r="BR527" s="41"/>
    </row>
    <row r="528" spans="1:70" s="3" customFormat="1" ht="15" x14ac:dyDescent="0.25">
      <c r="A528" s="47"/>
      <c r="B528" s="48"/>
      <c r="C528" s="48"/>
      <c r="D528" s="48"/>
      <c r="E528" s="49" t="s">
        <v>47</v>
      </c>
      <c r="F528" s="49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432" t="s">
        <v>902</v>
      </c>
      <c r="D529" s="432"/>
      <c r="E529" s="432"/>
      <c r="F529" s="35" t="s">
        <v>460</v>
      </c>
      <c r="G529" s="38">
        <v>566.70000000000005</v>
      </c>
      <c r="H529" s="39">
        <v>19.3</v>
      </c>
      <c r="I529" s="39"/>
      <c r="J529" s="39">
        <v>19.3</v>
      </c>
      <c r="K529" s="37" t="s">
        <v>42</v>
      </c>
      <c r="L529" s="39">
        <v>93623.37</v>
      </c>
      <c r="M529" s="39"/>
      <c r="N529" s="40"/>
      <c r="O529" s="39">
        <v>93623.37</v>
      </c>
      <c r="BP529" s="33"/>
      <c r="BQ529" s="34"/>
      <c r="BR529" s="41" t="s">
        <v>902</v>
      </c>
    </row>
    <row r="530" spans="1:70" s="3" customFormat="1" ht="45.75" x14ac:dyDescent="0.25">
      <c r="A530" s="35" t="s">
        <v>903</v>
      </c>
      <c r="B530" s="36" t="s">
        <v>904</v>
      </c>
      <c r="C530" s="432" t="s">
        <v>905</v>
      </c>
      <c r="D530" s="432"/>
      <c r="E530" s="432"/>
      <c r="F530" s="35" t="s">
        <v>520</v>
      </c>
      <c r="G530" s="55">
        <v>150</v>
      </c>
      <c r="H530" s="39">
        <v>51.9</v>
      </c>
      <c r="I530" s="39"/>
      <c r="J530" s="39"/>
      <c r="K530" s="37" t="s">
        <v>52</v>
      </c>
      <c r="L530" s="39">
        <v>48500.55</v>
      </c>
      <c r="M530" s="39"/>
      <c r="N530" s="40"/>
      <c r="O530" s="39"/>
      <c r="BP530" s="33"/>
      <c r="BQ530" s="34"/>
      <c r="BR530" s="41" t="s">
        <v>905</v>
      </c>
    </row>
    <row r="531" spans="1:70" s="3" customFormat="1" ht="15" x14ac:dyDescent="0.25">
      <c r="A531" s="42"/>
      <c r="B531" s="43"/>
      <c r="C531" s="44" t="s">
        <v>906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6"/>
      <c r="BP531" s="33"/>
      <c r="BQ531" s="34"/>
      <c r="BR531" s="41"/>
    </row>
    <row r="532" spans="1:70" s="3" customFormat="1" ht="67.5" x14ac:dyDescent="0.25">
      <c r="A532" s="35" t="s">
        <v>907</v>
      </c>
      <c r="B532" s="36" t="s">
        <v>908</v>
      </c>
      <c r="C532" s="432" t="s">
        <v>909</v>
      </c>
      <c r="D532" s="432"/>
      <c r="E532" s="432"/>
      <c r="F532" s="3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37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BP532" s="33"/>
      <c r="BQ532" s="34"/>
      <c r="BR532" s="41" t="s">
        <v>909</v>
      </c>
    </row>
    <row r="533" spans="1:70" s="3" customFormat="1" ht="15" x14ac:dyDescent="0.25">
      <c r="A533" s="42"/>
      <c r="B533" s="43"/>
      <c r="C533" s="44" t="s">
        <v>913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6"/>
      <c r="BP533" s="33"/>
      <c r="BQ533" s="34"/>
      <c r="BR533" s="41"/>
    </row>
    <row r="534" spans="1:70" s="3" customFormat="1" ht="15" x14ac:dyDescent="0.25">
      <c r="A534" s="47"/>
      <c r="B534" s="48"/>
      <c r="C534" s="48"/>
      <c r="D534" s="48"/>
      <c r="E534" s="49" t="s">
        <v>914</v>
      </c>
      <c r="F534" s="49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BP534" s="33"/>
      <c r="BQ534" s="34"/>
      <c r="BR534" s="41"/>
    </row>
    <row r="535" spans="1:70" s="3" customFormat="1" ht="15" x14ac:dyDescent="0.25">
      <c r="A535" s="47"/>
      <c r="B535" s="48"/>
      <c r="C535" s="48"/>
      <c r="D535" s="48"/>
      <c r="E535" s="49" t="s">
        <v>915</v>
      </c>
      <c r="F535" s="49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BP535" s="33"/>
      <c r="BQ535" s="34"/>
      <c r="BR535" s="41"/>
    </row>
    <row r="536" spans="1:70" s="3" customFormat="1" ht="15" x14ac:dyDescent="0.25">
      <c r="A536" s="47"/>
      <c r="B536" s="48"/>
      <c r="C536" s="48"/>
      <c r="D536" s="48"/>
      <c r="E536" s="49" t="s">
        <v>47</v>
      </c>
      <c r="F536" s="49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BP536" s="33"/>
      <c r="BQ536" s="34"/>
      <c r="BR536" s="41"/>
    </row>
    <row r="537" spans="1:70" s="3" customFormat="1" ht="45" x14ac:dyDescent="0.25">
      <c r="A537" s="35" t="s">
        <v>916</v>
      </c>
      <c r="B537" s="36" t="s">
        <v>917</v>
      </c>
      <c r="C537" s="432" t="s">
        <v>918</v>
      </c>
      <c r="D537" s="432"/>
      <c r="E537" s="432"/>
      <c r="F537" s="35" t="s">
        <v>460</v>
      </c>
      <c r="G537" s="56">
        <v>4.59</v>
      </c>
      <c r="H537" s="39">
        <v>121.49</v>
      </c>
      <c r="I537" s="39"/>
      <c r="J537" s="39"/>
      <c r="K537" s="37" t="s">
        <v>52</v>
      </c>
      <c r="L537" s="39">
        <v>3474.09</v>
      </c>
      <c r="M537" s="39"/>
      <c r="N537" s="40"/>
      <c r="O537" s="39"/>
      <c r="BP537" s="33"/>
      <c r="BQ537" s="34"/>
      <c r="BR537" s="41" t="s">
        <v>918</v>
      </c>
    </row>
    <row r="538" spans="1:70" s="3" customFormat="1" ht="15" x14ac:dyDescent="0.25">
      <c r="A538" s="42"/>
      <c r="B538" s="43"/>
      <c r="C538" s="44" t="s">
        <v>892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6"/>
      <c r="BP538" s="33"/>
      <c r="BQ538" s="34"/>
      <c r="BR538" s="41"/>
    </row>
    <row r="539" spans="1:70" s="3" customFormat="1" ht="67.5" x14ac:dyDescent="0.25">
      <c r="A539" s="35" t="s">
        <v>919</v>
      </c>
      <c r="B539" s="36" t="s">
        <v>894</v>
      </c>
      <c r="C539" s="432" t="s">
        <v>895</v>
      </c>
      <c r="D539" s="432"/>
      <c r="E539" s="432"/>
      <c r="F539" s="3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37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BP539" s="33"/>
      <c r="BQ539" s="34"/>
      <c r="BR539" s="41" t="s">
        <v>895</v>
      </c>
    </row>
    <row r="540" spans="1:70" s="3" customFormat="1" ht="15" x14ac:dyDescent="0.25">
      <c r="A540" s="42"/>
      <c r="B540" s="43"/>
      <c r="C540" s="44" t="s">
        <v>920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34"/>
      <c r="BR540" s="41"/>
    </row>
    <row r="541" spans="1:70" s="3" customFormat="1" ht="15" x14ac:dyDescent="0.25">
      <c r="A541" s="47"/>
      <c r="B541" s="48"/>
      <c r="C541" s="48"/>
      <c r="D541" s="48"/>
      <c r="E541" s="49" t="s">
        <v>921</v>
      </c>
      <c r="F541" s="49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BP541" s="33"/>
      <c r="BQ541" s="34"/>
      <c r="BR541" s="41"/>
    </row>
    <row r="542" spans="1:70" s="3" customFormat="1" ht="15" x14ac:dyDescent="0.25">
      <c r="A542" s="47"/>
      <c r="B542" s="48"/>
      <c r="C542" s="48"/>
      <c r="D542" s="48"/>
      <c r="E542" s="49" t="s">
        <v>922</v>
      </c>
      <c r="F542" s="49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BP542" s="33"/>
      <c r="BQ542" s="34"/>
      <c r="BR542" s="41"/>
    </row>
    <row r="543" spans="1:70" s="3" customFormat="1" ht="15" x14ac:dyDescent="0.25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432" t="s">
        <v>925</v>
      </c>
      <c r="D544" s="432"/>
      <c r="E544" s="432"/>
      <c r="F544" s="35" t="s">
        <v>460</v>
      </c>
      <c r="G544" s="38">
        <v>106.3</v>
      </c>
      <c r="H544" s="39">
        <v>27.4</v>
      </c>
      <c r="I544" s="39"/>
      <c r="J544" s="39">
        <v>27.4</v>
      </c>
      <c r="K544" s="37" t="s">
        <v>42</v>
      </c>
      <c r="L544" s="39">
        <v>24932.03</v>
      </c>
      <c r="M544" s="39"/>
      <c r="N544" s="40"/>
      <c r="O544" s="39">
        <v>24932.03</v>
      </c>
      <c r="BP544" s="33"/>
      <c r="BQ544" s="34"/>
      <c r="BR544" s="41" t="s">
        <v>925</v>
      </c>
    </row>
    <row r="545" spans="1:72" s="3" customFormat="1" ht="45.75" x14ac:dyDescent="0.25">
      <c r="A545" s="35" t="s">
        <v>926</v>
      </c>
      <c r="B545" s="36" t="s">
        <v>927</v>
      </c>
      <c r="C545" s="432" t="s">
        <v>928</v>
      </c>
      <c r="D545" s="432"/>
      <c r="E545" s="432"/>
      <c r="F545" s="35" t="s">
        <v>520</v>
      </c>
      <c r="G545" s="55">
        <v>20</v>
      </c>
      <c r="H545" s="39">
        <v>52.6</v>
      </c>
      <c r="I545" s="39"/>
      <c r="J545" s="39"/>
      <c r="K545" s="37" t="s">
        <v>52</v>
      </c>
      <c r="L545" s="39">
        <v>6553.96</v>
      </c>
      <c r="M545" s="39"/>
      <c r="N545" s="40"/>
      <c r="O545" s="39"/>
      <c r="BP545" s="33"/>
      <c r="BQ545" s="34"/>
      <c r="BR545" s="41" t="s">
        <v>928</v>
      </c>
    </row>
    <row r="546" spans="1:72" s="3" customFormat="1" ht="15" x14ac:dyDescent="0.25">
      <c r="A546" s="42"/>
      <c r="B546" s="43"/>
      <c r="C546" s="44" t="s">
        <v>929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6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432" t="s">
        <v>931</v>
      </c>
      <c r="D547" s="432"/>
      <c r="E547" s="432"/>
      <c r="F547" s="35" t="s">
        <v>184</v>
      </c>
      <c r="G547" s="55">
        <v>600</v>
      </c>
      <c r="H547" s="39">
        <v>0.48</v>
      </c>
      <c r="I547" s="39"/>
      <c r="J547" s="39">
        <v>0.48</v>
      </c>
      <c r="K547" s="37" t="s">
        <v>42</v>
      </c>
      <c r="L547" s="39">
        <v>2465.2800000000002</v>
      </c>
      <c r="M547" s="39"/>
      <c r="N547" s="40"/>
      <c r="O547" s="39">
        <v>2465.2800000000002</v>
      </c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432" t="s">
        <v>933</v>
      </c>
      <c r="D548" s="432"/>
      <c r="E548" s="432"/>
      <c r="F548" s="35" t="s">
        <v>184</v>
      </c>
      <c r="G548" s="55">
        <v>300</v>
      </c>
      <c r="H548" s="39">
        <v>1.51</v>
      </c>
      <c r="I548" s="39"/>
      <c r="J548" s="39">
        <v>1.51</v>
      </c>
      <c r="K548" s="37" t="s">
        <v>42</v>
      </c>
      <c r="L548" s="39">
        <v>3877.68</v>
      </c>
      <c r="M548" s="39"/>
      <c r="N548" s="40"/>
      <c r="O548" s="39">
        <v>3877.68</v>
      </c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432" t="s">
        <v>935</v>
      </c>
      <c r="D549" s="432"/>
      <c r="E549" s="432"/>
      <c r="F549" s="35" t="s">
        <v>184</v>
      </c>
      <c r="G549" s="55">
        <v>50</v>
      </c>
      <c r="H549" s="39">
        <v>3.37</v>
      </c>
      <c r="I549" s="39"/>
      <c r="J549" s="39">
        <v>3.37</v>
      </c>
      <c r="K549" s="37" t="s">
        <v>42</v>
      </c>
      <c r="L549" s="39">
        <v>1442.36</v>
      </c>
      <c r="M549" s="39"/>
      <c r="N549" s="40"/>
      <c r="O549" s="39">
        <v>1442.36</v>
      </c>
      <c r="BP549" s="33"/>
      <c r="BQ549" s="34"/>
      <c r="BR549" s="41" t="s">
        <v>935</v>
      </c>
    </row>
    <row r="550" spans="1:72" s="3" customFormat="1" ht="67.5" x14ac:dyDescent="0.25">
      <c r="A550" s="35" t="s">
        <v>936</v>
      </c>
      <c r="B550" s="36" t="s">
        <v>389</v>
      </c>
      <c r="C550" s="432" t="s">
        <v>937</v>
      </c>
      <c r="D550" s="432"/>
      <c r="E550" s="432"/>
      <c r="F550" s="35" t="s">
        <v>184</v>
      </c>
      <c r="G550" s="55">
        <v>50</v>
      </c>
      <c r="H550" s="39">
        <v>5.72</v>
      </c>
      <c r="I550" s="39"/>
      <c r="J550" s="39">
        <v>5.72</v>
      </c>
      <c r="K550" s="37" t="s">
        <v>42</v>
      </c>
      <c r="L550" s="39">
        <v>2448.16</v>
      </c>
      <c r="M550" s="39"/>
      <c r="N550" s="40"/>
      <c r="O550" s="39">
        <v>2448.16</v>
      </c>
      <c r="BP550" s="33"/>
      <c r="BQ550" s="34"/>
      <c r="BR550" s="41" t="s">
        <v>937</v>
      </c>
    </row>
    <row r="551" spans="1:72" s="3" customFormat="1" ht="22.5" x14ac:dyDescent="0.25">
      <c r="A551" s="440" t="s">
        <v>938</v>
      </c>
      <c r="B551" s="441"/>
      <c r="C551" s="441"/>
      <c r="D551" s="441"/>
      <c r="E551" s="441"/>
      <c r="F551" s="441"/>
      <c r="G551" s="441"/>
      <c r="H551" s="441"/>
      <c r="I551" s="441"/>
      <c r="J551" s="441"/>
      <c r="K551" s="442"/>
      <c r="L551" s="39">
        <v>15037567.15</v>
      </c>
      <c r="M551" s="39">
        <v>2787886.87</v>
      </c>
      <c r="N551" s="39" t="s">
        <v>939</v>
      </c>
      <c r="O551" s="39">
        <v>4554623.72</v>
      </c>
      <c r="BS551" s="41" t="s">
        <v>938</v>
      </c>
    </row>
    <row r="552" spans="1:72" s="3" customFormat="1" ht="15" x14ac:dyDescent="0.25">
      <c r="A552" s="440" t="s">
        <v>940</v>
      </c>
      <c r="B552" s="441"/>
      <c r="C552" s="441"/>
      <c r="D552" s="441"/>
      <c r="E552" s="441"/>
      <c r="F552" s="441"/>
      <c r="G552" s="441"/>
      <c r="H552" s="441"/>
      <c r="I552" s="441"/>
      <c r="J552" s="441"/>
      <c r="K552" s="442"/>
      <c r="L552" s="39">
        <v>2780166.93</v>
      </c>
      <c r="M552" s="39"/>
      <c r="N552" s="39"/>
      <c r="O552" s="39"/>
      <c r="BS552" s="41" t="s">
        <v>940</v>
      </c>
    </row>
    <row r="553" spans="1:72" s="3" customFormat="1" ht="15" x14ac:dyDescent="0.25">
      <c r="A553" s="437" t="s">
        <v>941</v>
      </c>
      <c r="B553" s="438"/>
      <c r="C553" s="438"/>
      <c r="D553" s="438"/>
      <c r="E553" s="438"/>
      <c r="F553" s="438"/>
      <c r="G553" s="438"/>
      <c r="H553" s="438"/>
      <c r="I553" s="438"/>
      <c r="J553" s="438"/>
      <c r="K553" s="439"/>
      <c r="L553" s="61"/>
      <c r="M553" s="61"/>
      <c r="N553" s="61"/>
      <c r="O553" s="61"/>
      <c r="BS553" s="41"/>
      <c r="BT553" s="2" t="s">
        <v>941</v>
      </c>
    </row>
    <row r="554" spans="1:72" s="3" customFormat="1" ht="15" x14ac:dyDescent="0.25">
      <c r="A554" s="437" t="s">
        <v>942</v>
      </c>
      <c r="B554" s="438"/>
      <c r="C554" s="438"/>
      <c r="D554" s="438"/>
      <c r="E554" s="438"/>
      <c r="F554" s="438"/>
      <c r="G554" s="438"/>
      <c r="H554" s="438"/>
      <c r="I554" s="438"/>
      <c r="J554" s="438"/>
      <c r="K554" s="439"/>
      <c r="L554" s="61">
        <v>10275.549999999999</v>
      </c>
      <c r="M554" s="61"/>
      <c r="N554" s="61"/>
      <c r="O554" s="61"/>
      <c r="BS554" s="41"/>
      <c r="BT554" s="2" t="s">
        <v>942</v>
      </c>
    </row>
    <row r="555" spans="1:72" s="3" customFormat="1" ht="15" x14ac:dyDescent="0.25">
      <c r="A555" s="437" t="s">
        <v>943</v>
      </c>
      <c r="B555" s="438"/>
      <c r="C555" s="438"/>
      <c r="D555" s="438"/>
      <c r="E555" s="438"/>
      <c r="F555" s="438"/>
      <c r="G555" s="438"/>
      <c r="H555" s="438"/>
      <c r="I555" s="438"/>
      <c r="J555" s="438"/>
      <c r="K555" s="439"/>
      <c r="L555" s="61">
        <v>96589.37</v>
      </c>
      <c r="M555" s="61"/>
      <c r="N555" s="61"/>
      <c r="O555" s="61"/>
      <c r="BS555" s="41"/>
      <c r="BT555" s="2" t="s">
        <v>943</v>
      </c>
    </row>
    <row r="556" spans="1:72" s="3" customFormat="1" ht="23.25" x14ac:dyDescent="0.25">
      <c r="A556" s="437" t="s">
        <v>944</v>
      </c>
      <c r="B556" s="438"/>
      <c r="C556" s="438"/>
      <c r="D556" s="438"/>
      <c r="E556" s="438"/>
      <c r="F556" s="438"/>
      <c r="G556" s="438"/>
      <c r="H556" s="438"/>
      <c r="I556" s="438"/>
      <c r="J556" s="438"/>
      <c r="K556" s="439"/>
      <c r="L556" s="61">
        <v>2673302.0099999998</v>
      </c>
      <c r="M556" s="61"/>
      <c r="N556" s="61"/>
      <c r="O556" s="61"/>
      <c r="BS556" s="41"/>
      <c r="BT556" s="2" t="s">
        <v>944</v>
      </c>
    </row>
    <row r="557" spans="1:72" s="3" customFormat="1" ht="15" x14ac:dyDescent="0.25">
      <c r="A557" s="440" t="s">
        <v>945</v>
      </c>
      <c r="B557" s="441"/>
      <c r="C557" s="441"/>
      <c r="D557" s="441"/>
      <c r="E557" s="441"/>
      <c r="F557" s="441"/>
      <c r="G557" s="441"/>
      <c r="H557" s="441"/>
      <c r="I557" s="441"/>
      <c r="J557" s="441"/>
      <c r="K557" s="442"/>
      <c r="L557" s="39">
        <v>1464873.47</v>
      </c>
      <c r="M557" s="39"/>
      <c r="N557" s="39"/>
      <c r="O557" s="39"/>
      <c r="BS557" s="41" t="s">
        <v>945</v>
      </c>
    </row>
    <row r="558" spans="1:72" s="3" customFormat="1" ht="15" x14ac:dyDescent="0.25">
      <c r="A558" s="437" t="s">
        <v>941</v>
      </c>
      <c r="B558" s="438"/>
      <c r="C558" s="438"/>
      <c r="D558" s="438"/>
      <c r="E558" s="438"/>
      <c r="F558" s="438"/>
      <c r="G558" s="438"/>
      <c r="H558" s="438"/>
      <c r="I558" s="438"/>
      <c r="J558" s="438"/>
      <c r="K558" s="439"/>
      <c r="L558" s="61"/>
      <c r="M558" s="61"/>
      <c r="N558" s="61"/>
      <c r="O558" s="61"/>
      <c r="BS558" s="41"/>
      <c r="BT558" s="2" t="s">
        <v>941</v>
      </c>
    </row>
    <row r="559" spans="1:72" s="3" customFormat="1" ht="15" x14ac:dyDescent="0.25">
      <c r="A559" s="437" t="s">
        <v>946</v>
      </c>
      <c r="B559" s="438"/>
      <c r="C559" s="438"/>
      <c r="D559" s="438"/>
      <c r="E559" s="438"/>
      <c r="F559" s="438"/>
      <c r="G559" s="438"/>
      <c r="H559" s="438"/>
      <c r="I559" s="438"/>
      <c r="J559" s="438"/>
      <c r="K559" s="439"/>
      <c r="L559" s="61">
        <v>5251.95</v>
      </c>
      <c r="M559" s="61"/>
      <c r="N559" s="61"/>
      <c r="O559" s="61"/>
      <c r="BS559" s="41"/>
      <c r="BT559" s="2" t="s">
        <v>946</v>
      </c>
    </row>
    <row r="560" spans="1:72" s="3" customFormat="1" ht="23.25" x14ac:dyDescent="0.25">
      <c r="A560" s="437" t="s">
        <v>947</v>
      </c>
      <c r="B560" s="438"/>
      <c r="C560" s="438"/>
      <c r="D560" s="438"/>
      <c r="E560" s="438"/>
      <c r="F560" s="438"/>
      <c r="G560" s="438"/>
      <c r="H560" s="438"/>
      <c r="I560" s="438"/>
      <c r="J560" s="438"/>
      <c r="K560" s="439"/>
      <c r="L560" s="61">
        <v>1404919.88</v>
      </c>
      <c r="M560" s="61"/>
      <c r="N560" s="61"/>
      <c r="O560" s="61"/>
      <c r="BS560" s="41"/>
      <c r="BT560" s="2" t="s">
        <v>947</v>
      </c>
    </row>
    <row r="561" spans="1:72" s="3" customFormat="1" ht="15" x14ac:dyDescent="0.25">
      <c r="A561" s="437" t="s">
        <v>948</v>
      </c>
      <c r="B561" s="438"/>
      <c r="C561" s="438"/>
      <c r="D561" s="438"/>
      <c r="E561" s="438"/>
      <c r="F561" s="438"/>
      <c r="G561" s="438"/>
      <c r="H561" s="438"/>
      <c r="I561" s="438"/>
      <c r="J561" s="438"/>
      <c r="K561" s="439"/>
      <c r="L561" s="61">
        <v>53291.28</v>
      </c>
      <c r="M561" s="61"/>
      <c r="N561" s="61"/>
      <c r="O561" s="61"/>
      <c r="BS561" s="41"/>
      <c r="BT561" s="2" t="s">
        <v>948</v>
      </c>
    </row>
    <row r="562" spans="1:72" s="3" customFormat="1" ht="15" x14ac:dyDescent="0.25">
      <c r="A562" s="437" t="s">
        <v>949</v>
      </c>
      <c r="B562" s="438"/>
      <c r="C562" s="438"/>
      <c r="D562" s="438"/>
      <c r="E562" s="438"/>
      <c r="F562" s="438"/>
      <c r="G562" s="438"/>
      <c r="H562" s="438"/>
      <c r="I562" s="438"/>
      <c r="J562" s="438"/>
      <c r="K562" s="439"/>
      <c r="L562" s="61">
        <v>680.13</v>
      </c>
      <c r="M562" s="61"/>
      <c r="N562" s="61"/>
      <c r="O562" s="61"/>
      <c r="BS562" s="41"/>
      <c r="BT562" s="2" t="s">
        <v>949</v>
      </c>
    </row>
    <row r="563" spans="1:72" s="3" customFormat="1" ht="15" x14ac:dyDescent="0.25">
      <c r="A563" s="437" t="s">
        <v>950</v>
      </c>
      <c r="B563" s="438"/>
      <c r="C563" s="438"/>
      <c r="D563" s="438"/>
      <c r="E563" s="438"/>
      <c r="F563" s="438"/>
      <c r="G563" s="438"/>
      <c r="H563" s="438"/>
      <c r="I563" s="438"/>
      <c r="J563" s="438"/>
      <c r="K563" s="439"/>
      <c r="L563" s="61">
        <v>730.23</v>
      </c>
      <c r="M563" s="61"/>
      <c r="N563" s="61"/>
      <c r="O563" s="61"/>
      <c r="BS563" s="41"/>
      <c r="BT563" s="2" t="s">
        <v>950</v>
      </c>
    </row>
    <row r="564" spans="1:72" s="3" customFormat="1" ht="15" x14ac:dyDescent="0.25">
      <c r="A564" s="440" t="s">
        <v>951</v>
      </c>
      <c r="B564" s="441"/>
      <c r="C564" s="441"/>
      <c r="D564" s="441"/>
      <c r="E564" s="441"/>
      <c r="F564" s="441"/>
      <c r="G564" s="441"/>
      <c r="H564" s="441"/>
      <c r="I564" s="441"/>
      <c r="J564" s="441"/>
      <c r="K564" s="442"/>
      <c r="L564" s="39"/>
      <c r="M564" s="39"/>
      <c r="N564" s="39"/>
      <c r="O564" s="39"/>
      <c r="BS564" s="41" t="s">
        <v>951</v>
      </c>
    </row>
    <row r="565" spans="1:72" s="3" customFormat="1" ht="15" x14ac:dyDescent="0.25">
      <c r="A565" s="437" t="s">
        <v>952</v>
      </c>
      <c r="B565" s="438"/>
      <c r="C565" s="438"/>
      <c r="D565" s="438"/>
      <c r="E565" s="438"/>
      <c r="F565" s="438"/>
      <c r="G565" s="438"/>
      <c r="H565" s="438"/>
      <c r="I565" s="438"/>
      <c r="J565" s="438"/>
      <c r="K565" s="439"/>
      <c r="L565" s="61"/>
      <c r="M565" s="61"/>
      <c r="N565" s="61"/>
      <c r="O565" s="61"/>
      <c r="BS565" s="41"/>
      <c r="BT565" s="2" t="s">
        <v>952</v>
      </c>
    </row>
    <row r="566" spans="1:72" s="3" customFormat="1" ht="15" x14ac:dyDescent="0.25">
      <c r="A566" s="437" t="s">
        <v>953</v>
      </c>
      <c r="B566" s="438"/>
      <c r="C566" s="438"/>
      <c r="D566" s="438"/>
      <c r="E566" s="438"/>
      <c r="F566" s="438"/>
      <c r="G566" s="438"/>
      <c r="H566" s="438"/>
      <c r="I566" s="438"/>
      <c r="J566" s="438"/>
      <c r="K566" s="439"/>
      <c r="L566" s="61"/>
      <c r="M566" s="61"/>
      <c r="N566" s="61"/>
      <c r="O566" s="61"/>
      <c r="BS566" s="41"/>
      <c r="BT566" s="2" t="s">
        <v>953</v>
      </c>
    </row>
    <row r="567" spans="1:72" s="3" customFormat="1" ht="15" x14ac:dyDescent="0.25">
      <c r="A567" s="437" t="s">
        <v>954</v>
      </c>
      <c r="B567" s="438"/>
      <c r="C567" s="438"/>
      <c r="D567" s="438"/>
      <c r="E567" s="438"/>
      <c r="F567" s="438"/>
      <c r="G567" s="438"/>
      <c r="H567" s="438"/>
      <c r="I567" s="438"/>
      <c r="J567" s="438"/>
      <c r="K567" s="439"/>
      <c r="L567" s="61">
        <v>1412.08</v>
      </c>
      <c r="M567" s="61">
        <v>1236.5999999999999</v>
      </c>
      <c r="N567" s="61">
        <v>126.09</v>
      </c>
      <c r="O567" s="61">
        <v>49.39</v>
      </c>
      <c r="BS567" s="41"/>
      <c r="BT567" s="2" t="s">
        <v>954</v>
      </c>
    </row>
    <row r="568" spans="1:72" s="3" customFormat="1" ht="15" x14ac:dyDescent="0.25">
      <c r="A568" s="437" t="s">
        <v>955</v>
      </c>
      <c r="B568" s="438"/>
      <c r="C568" s="438"/>
      <c r="D568" s="438"/>
      <c r="E568" s="438"/>
      <c r="F568" s="438"/>
      <c r="G568" s="438"/>
      <c r="H568" s="438"/>
      <c r="I568" s="438"/>
      <c r="J568" s="438"/>
      <c r="K568" s="439"/>
      <c r="L568" s="61">
        <v>1199.5</v>
      </c>
      <c r="M568" s="61"/>
      <c r="N568" s="61"/>
      <c r="O568" s="61"/>
      <c r="BS568" s="41"/>
      <c r="BT568" s="2" t="s">
        <v>955</v>
      </c>
    </row>
    <row r="569" spans="1:72" s="3" customFormat="1" ht="15" x14ac:dyDescent="0.25">
      <c r="A569" s="437" t="s">
        <v>956</v>
      </c>
      <c r="B569" s="438"/>
      <c r="C569" s="438"/>
      <c r="D569" s="438"/>
      <c r="E569" s="438"/>
      <c r="F569" s="438"/>
      <c r="G569" s="438"/>
      <c r="H569" s="438"/>
      <c r="I569" s="438"/>
      <c r="J569" s="438"/>
      <c r="K569" s="439"/>
      <c r="L569" s="61">
        <v>680.13</v>
      </c>
      <c r="M569" s="61"/>
      <c r="N569" s="61"/>
      <c r="O569" s="61"/>
      <c r="BS569" s="41"/>
      <c r="BT569" s="2" t="s">
        <v>956</v>
      </c>
    </row>
    <row r="570" spans="1:72" s="3" customFormat="1" ht="15" x14ac:dyDescent="0.25">
      <c r="A570" s="437" t="s">
        <v>957</v>
      </c>
      <c r="B570" s="438"/>
      <c r="C570" s="438"/>
      <c r="D570" s="438"/>
      <c r="E570" s="438"/>
      <c r="F570" s="438"/>
      <c r="G570" s="438"/>
      <c r="H570" s="438"/>
      <c r="I570" s="438"/>
      <c r="J570" s="438"/>
      <c r="K570" s="439"/>
      <c r="L570" s="61">
        <v>3291.71</v>
      </c>
      <c r="M570" s="61"/>
      <c r="N570" s="61"/>
      <c r="O570" s="61"/>
      <c r="BS570" s="41"/>
      <c r="BT570" s="2" t="s">
        <v>957</v>
      </c>
    </row>
    <row r="571" spans="1:72" s="3" customFormat="1" ht="15" x14ac:dyDescent="0.25">
      <c r="A571" s="437" t="s">
        <v>958</v>
      </c>
      <c r="B571" s="438"/>
      <c r="C571" s="438"/>
      <c r="D571" s="438"/>
      <c r="E571" s="438"/>
      <c r="F571" s="438"/>
      <c r="G571" s="438"/>
      <c r="H571" s="438"/>
      <c r="I571" s="438"/>
      <c r="J571" s="438"/>
      <c r="K571" s="439"/>
      <c r="L571" s="61">
        <v>3291.71</v>
      </c>
      <c r="M571" s="61"/>
      <c r="N571" s="61"/>
      <c r="O571" s="61"/>
      <c r="BS571" s="41"/>
      <c r="BT571" s="2" t="s">
        <v>958</v>
      </c>
    </row>
    <row r="572" spans="1:72" s="3" customFormat="1" ht="15" x14ac:dyDescent="0.25">
      <c r="A572" s="437" t="s">
        <v>959</v>
      </c>
      <c r="B572" s="438"/>
      <c r="C572" s="438"/>
      <c r="D572" s="438"/>
      <c r="E572" s="438"/>
      <c r="F572" s="438"/>
      <c r="G572" s="438"/>
      <c r="H572" s="438"/>
      <c r="I572" s="438"/>
      <c r="J572" s="438"/>
      <c r="K572" s="439"/>
      <c r="L572" s="61"/>
      <c r="M572" s="61"/>
      <c r="N572" s="61"/>
      <c r="O572" s="61"/>
      <c r="BS572" s="41"/>
      <c r="BT572" s="2" t="s">
        <v>959</v>
      </c>
    </row>
    <row r="573" spans="1:72" s="3" customFormat="1" ht="15" x14ac:dyDescent="0.25">
      <c r="A573" s="437" t="s">
        <v>960</v>
      </c>
      <c r="B573" s="438"/>
      <c r="C573" s="438"/>
      <c r="D573" s="438"/>
      <c r="E573" s="438"/>
      <c r="F573" s="438"/>
      <c r="G573" s="438"/>
      <c r="H573" s="438"/>
      <c r="I573" s="438"/>
      <c r="J573" s="438"/>
      <c r="K573" s="439"/>
      <c r="L573" s="61"/>
      <c r="M573" s="61"/>
      <c r="N573" s="61"/>
      <c r="O573" s="61"/>
      <c r="BS573" s="41"/>
      <c r="BT573" s="2" t="s">
        <v>960</v>
      </c>
    </row>
    <row r="574" spans="1:72" s="3" customFormat="1" ht="23.25" x14ac:dyDescent="0.25">
      <c r="A574" s="437" t="s">
        <v>961</v>
      </c>
      <c r="B574" s="438"/>
      <c r="C574" s="438"/>
      <c r="D574" s="438"/>
      <c r="E574" s="438"/>
      <c r="F574" s="438"/>
      <c r="G574" s="438"/>
      <c r="H574" s="438"/>
      <c r="I574" s="438"/>
      <c r="J574" s="438"/>
      <c r="K574" s="439"/>
      <c r="L574" s="61"/>
      <c r="M574" s="61"/>
      <c r="N574" s="61"/>
      <c r="O574" s="61"/>
      <c r="BS574" s="41"/>
      <c r="BT574" s="2" t="s">
        <v>961</v>
      </c>
    </row>
    <row r="575" spans="1:72" s="3" customFormat="1" ht="23.25" x14ac:dyDescent="0.25">
      <c r="A575" s="437" t="s">
        <v>962</v>
      </c>
      <c r="B575" s="438"/>
      <c r="C575" s="438"/>
      <c r="D575" s="438"/>
      <c r="E575" s="438"/>
      <c r="F575" s="438"/>
      <c r="G575" s="438"/>
      <c r="H575" s="438"/>
      <c r="I575" s="438"/>
      <c r="J575" s="438"/>
      <c r="K575" s="439"/>
      <c r="L575" s="61">
        <v>4087360.82</v>
      </c>
      <c r="M575" s="61">
        <v>2673989.0299999998</v>
      </c>
      <c r="N575" s="61" t="s">
        <v>963</v>
      </c>
      <c r="O575" s="61">
        <v>866669.11</v>
      </c>
      <c r="BS575" s="41"/>
      <c r="BT575" s="2" t="s">
        <v>962</v>
      </c>
    </row>
    <row r="576" spans="1:72" s="3" customFormat="1" ht="15" x14ac:dyDescent="0.25">
      <c r="A576" s="437" t="s">
        <v>964</v>
      </c>
      <c r="B576" s="438"/>
      <c r="C576" s="438"/>
      <c r="D576" s="438"/>
      <c r="E576" s="438"/>
      <c r="F576" s="438"/>
      <c r="G576" s="438"/>
      <c r="H576" s="438"/>
      <c r="I576" s="438"/>
      <c r="J576" s="438"/>
      <c r="K576" s="439"/>
      <c r="L576" s="61">
        <v>2672102.5099999998</v>
      </c>
      <c r="M576" s="61"/>
      <c r="N576" s="61"/>
      <c r="O576" s="61"/>
      <c r="BS576" s="41"/>
      <c r="BT576" s="2" t="s">
        <v>964</v>
      </c>
    </row>
    <row r="577" spans="1:72" s="3" customFormat="1" ht="15" x14ac:dyDescent="0.25">
      <c r="A577" s="437" t="s">
        <v>965</v>
      </c>
      <c r="B577" s="438"/>
      <c r="C577" s="438"/>
      <c r="D577" s="438"/>
      <c r="E577" s="438"/>
      <c r="F577" s="438"/>
      <c r="G577" s="438"/>
      <c r="H577" s="438"/>
      <c r="I577" s="438"/>
      <c r="J577" s="438"/>
      <c r="K577" s="439"/>
      <c r="L577" s="61">
        <v>1404919.88</v>
      </c>
      <c r="M577" s="61"/>
      <c r="N577" s="61"/>
      <c r="O577" s="61"/>
      <c r="BS577" s="41"/>
      <c r="BT577" s="2" t="s">
        <v>965</v>
      </c>
    </row>
    <row r="578" spans="1:72" s="3" customFormat="1" ht="15" x14ac:dyDescent="0.25">
      <c r="A578" s="437" t="s">
        <v>966</v>
      </c>
      <c r="B578" s="438"/>
      <c r="C578" s="438"/>
      <c r="D578" s="438"/>
      <c r="E578" s="438"/>
      <c r="F578" s="438"/>
      <c r="G578" s="438"/>
      <c r="H578" s="438"/>
      <c r="I578" s="438"/>
      <c r="J578" s="438"/>
      <c r="K578" s="439"/>
      <c r="L578" s="61">
        <v>8164383.21</v>
      </c>
      <c r="M578" s="61"/>
      <c r="N578" s="61"/>
      <c r="O578" s="61"/>
      <c r="BS578" s="41"/>
      <c r="BT578" s="2" t="s">
        <v>966</v>
      </c>
    </row>
    <row r="579" spans="1:72" s="3" customFormat="1" ht="15" x14ac:dyDescent="0.25">
      <c r="A579" s="437" t="s">
        <v>967</v>
      </c>
      <c r="B579" s="438"/>
      <c r="C579" s="438"/>
      <c r="D579" s="438"/>
      <c r="E579" s="438"/>
      <c r="F579" s="438"/>
      <c r="G579" s="438"/>
      <c r="H579" s="438"/>
      <c r="I579" s="438"/>
      <c r="J579" s="438"/>
      <c r="K579" s="439"/>
      <c r="L579" s="61"/>
      <c r="M579" s="61"/>
      <c r="N579" s="61"/>
      <c r="O579" s="61"/>
      <c r="BS579" s="41"/>
      <c r="BT579" s="2" t="s">
        <v>967</v>
      </c>
    </row>
    <row r="580" spans="1:72" s="3" customFormat="1" ht="22.5" x14ac:dyDescent="0.25">
      <c r="A580" s="437" t="s">
        <v>968</v>
      </c>
      <c r="B580" s="438"/>
      <c r="C580" s="438"/>
      <c r="D580" s="438"/>
      <c r="E580" s="438"/>
      <c r="F580" s="438"/>
      <c r="G580" s="438"/>
      <c r="H580" s="438"/>
      <c r="I580" s="438"/>
      <c r="J580" s="438"/>
      <c r="K580" s="439"/>
      <c r="L580" s="61">
        <v>1249.72</v>
      </c>
      <c r="M580" s="61">
        <v>1110.48</v>
      </c>
      <c r="N580" s="61" t="s">
        <v>582</v>
      </c>
      <c r="O580" s="61">
        <v>59.92</v>
      </c>
      <c r="BS580" s="41"/>
      <c r="BT580" s="2" t="s">
        <v>968</v>
      </c>
    </row>
    <row r="581" spans="1:72" s="3" customFormat="1" ht="15" x14ac:dyDescent="0.25">
      <c r="A581" s="437" t="s">
        <v>969</v>
      </c>
      <c r="B581" s="438"/>
      <c r="C581" s="438"/>
      <c r="D581" s="438"/>
      <c r="E581" s="438"/>
      <c r="F581" s="438"/>
      <c r="G581" s="438"/>
      <c r="H581" s="438"/>
      <c r="I581" s="438"/>
      <c r="J581" s="438"/>
      <c r="K581" s="439"/>
      <c r="L581" s="61">
        <v>1067.26</v>
      </c>
      <c r="M581" s="61"/>
      <c r="N581" s="61"/>
      <c r="O581" s="61"/>
      <c r="BS581" s="41"/>
      <c r="BT581" s="2" t="s">
        <v>969</v>
      </c>
    </row>
    <row r="582" spans="1:72" s="3" customFormat="1" ht="15" x14ac:dyDescent="0.25">
      <c r="A582" s="437" t="s">
        <v>970</v>
      </c>
      <c r="B582" s="438"/>
      <c r="C582" s="438"/>
      <c r="D582" s="438"/>
      <c r="E582" s="438"/>
      <c r="F582" s="438"/>
      <c r="G582" s="438"/>
      <c r="H582" s="438"/>
      <c r="I582" s="438"/>
      <c r="J582" s="438"/>
      <c r="K582" s="439"/>
      <c r="L582" s="61">
        <v>730.23</v>
      </c>
      <c r="M582" s="61"/>
      <c r="N582" s="61"/>
      <c r="O582" s="61"/>
      <c r="BS582" s="41"/>
      <c r="BT582" s="2" t="s">
        <v>970</v>
      </c>
    </row>
    <row r="583" spans="1:72" s="3" customFormat="1" ht="15" x14ac:dyDescent="0.25">
      <c r="A583" s="437" t="s">
        <v>966</v>
      </c>
      <c r="B583" s="438"/>
      <c r="C583" s="438"/>
      <c r="D583" s="438"/>
      <c r="E583" s="438"/>
      <c r="F583" s="438"/>
      <c r="G583" s="438"/>
      <c r="H583" s="438"/>
      <c r="I583" s="438"/>
      <c r="J583" s="438"/>
      <c r="K583" s="439"/>
      <c r="L583" s="61">
        <v>3047.21</v>
      </c>
      <c r="M583" s="61"/>
      <c r="N583" s="61"/>
      <c r="O583" s="61"/>
      <c r="BS583" s="41"/>
      <c r="BT583" s="2" t="s">
        <v>966</v>
      </c>
    </row>
    <row r="584" spans="1:72" s="3" customFormat="1" ht="15" x14ac:dyDescent="0.25">
      <c r="A584" s="437" t="s">
        <v>971</v>
      </c>
      <c r="B584" s="438"/>
      <c r="C584" s="438"/>
      <c r="D584" s="438"/>
      <c r="E584" s="438"/>
      <c r="F584" s="438"/>
      <c r="G584" s="438"/>
      <c r="H584" s="438"/>
      <c r="I584" s="438"/>
      <c r="J584" s="438"/>
      <c r="K584" s="439"/>
      <c r="L584" s="61">
        <v>8167430.4199999999</v>
      </c>
      <c r="M584" s="61"/>
      <c r="N584" s="61"/>
      <c r="O584" s="61"/>
      <c r="BS584" s="41"/>
      <c r="BT584" s="2" t="s">
        <v>971</v>
      </c>
    </row>
    <row r="585" spans="1:72" s="3" customFormat="1" ht="15" x14ac:dyDescent="0.25">
      <c r="A585" s="437" t="s">
        <v>972</v>
      </c>
      <c r="B585" s="438"/>
      <c r="C585" s="438"/>
      <c r="D585" s="438"/>
      <c r="E585" s="438"/>
      <c r="F585" s="438"/>
      <c r="G585" s="438"/>
      <c r="H585" s="438"/>
      <c r="I585" s="438"/>
      <c r="J585" s="438"/>
      <c r="K585" s="439"/>
      <c r="L585" s="61"/>
      <c r="M585" s="61"/>
      <c r="N585" s="61"/>
      <c r="O585" s="61"/>
      <c r="BS585" s="41"/>
      <c r="BT585" s="2" t="s">
        <v>972</v>
      </c>
    </row>
    <row r="586" spans="1:72" s="3" customFormat="1" ht="22.5" x14ac:dyDescent="0.25">
      <c r="A586" s="437" t="s">
        <v>973</v>
      </c>
      <c r="B586" s="438"/>
      <c r="C586" s="438"/>
      <c r="D586" s="438"/>
      <c r="E586" s="438"/>
      <c r="F586" s="438"/>
      <c r="G586" s="438"/>
      <c r="H586" s="438"/>
      <c r="I586" s="438"/>
      <c r="J586" s="438"/>
      <c r="K586" s="439"/>
      <c r="L586" s="61">
        <v>13330.92</v>
      </c>
      <c r="M586" s="61">
        <v>11001.17</v>
      </c>
      <c r="N586" s="61" t="s">
        <v>161</v>
      </c>
      <c r="O586" s="61">
        <v>1125.98</v>
      </c>
      <c r="BS586" s="41"/>
      <c r="BT586" s="2" t="s">
        <v>973</v>
      </c>
    </row>
    <row r="587" spans="1:72" s="3" customFormat="1" ht="15" x14ac:dyDescent="0.25">
      <c r="A587" s="437" t="s">
        <v>974</v>
      </c>
      <c r="B587" s="438"/>
      <c r="C587" s="438"/>
      <c r="D587" s="438"/>
      <c r="E587" s="438"/>
      <c r="F587" s="438"/>
      <c r="G587" s="438"/>
      <c r="H587" s="438"/>
      <c r="I587" s="438"/>
      <c r="J587" s="438"/>
      <c r="K587" s="439"/>
      <c r="L587" s="61">
        <v>10275.549999999999</v>
      </c>
      <c r="M587" s="61"/>
      <c r="N587" s="61"/>
      <c r="O587" s="61"/>
      <c r="BS587" s="41"/>
      <c r="BT587" s="2" t="s">
        <v>974</v>
      </c>
    </row>
    <row r="588" spans="1:72" s="3" customFormat="1" ht="15" x14ac:dyDescent="0.25">
      <c r="A588" s="437" t="s">
        <v>975</v>
      </c>
      <c r="B588" s="438"/>
      <c r="C588" s="438"/>
      <c r="D588" s="438"/>
      <c r="E588" s="438"/>
      <c r="F588" s="438"/>
      <c r="G588" s="438"/>
      <c r="H588" s="438"/>
      <c r="I588" s="438"/>
      <c r="J588" s="438"/>
      <c r="K588" s="439"/>
      <c r="L588" s="61">
        <v>5251.95</v>
      </c>
      <c r="M588" s="61"/>
      <c r="N588" s="61"/>
      <c r="O588" s="61"/>
      <c r="BS588" s="41"/>
      <c r="BT588" s="2" t="s">
        <v>975</v>
      </c>
    </row>
    <row r="589" spans="1:72" s="3" customFormat="1" ht="15" x14ac:dyDescent="0.25">
      <c r="A589" s="437" t="s">
        <v>957</v>
      </c>
      <c r="B589" s="438"/>
      <c r="C589" s="438"/>
      <c r="D589" s="438"/>
      <c r="E589" s="438"/>
      <c r="F589" s="438"/>
      <c r="G589" s="438"/>
      <c r="H589" s="438"/>
      <c r="I589" s="438"/>
      <c r="J589" s="438"/>
      <c r="K589" s="439"/>
      <c r="L589" s="61">
        <v>28858.42</v>
      </c>
      <c r="M589" s="61"/>
      <c r="N589" s="61"/>
      <c r="O589" s="61"/>
      <c r="BS589" s="41"/>
      <c r="BT589" s="2" t="s">
        <v>957</v>
      </c>
    </row>
    <row r="590" spans="1:72" s="3" customFormat="1" ht="15" x14ac:dyDescent="0.25">
      <c r="A590" s="437" t="s">
        <v>976</v>
      </c>
      <c r="B590" s="438"/>
      <c r="C590" s="438"/>
      <c r="D590" s="438"/>
      <c r="E590" s="438"/>
      <c r="F590" s="438"/>
      <c r="G590" s="438"/>
      <c r="H590" s="438"/>
      <c r="I590" s="438"/>
      <c r="J590" s="438"/>
      <c r="K590" s="439"/>
      <c r="L590" s="61"/>
      <c r="M590" s="61"/>
      <c r="N590" s="61"/>
      <c r="O590" s="61"/>
      <c r="BS590" s="41"/>
      <c r="BT590" s="2" t="s">
        <v>976</v>
      </c>
    </row>
    <row r="591" spans="1:72" s="3" customFormat="1" ht="15" x14ac:dyDescent="0.25">
      <c r="A591" s="437" t="s">
        <v>977</v>
      </c>
      <c r="B591" s="438"/>
      <c r="C591" s="438"/>
      <c r="D591" s="438"/>
      <c r="E591" s="438"/>
      <c r="F591" s="438"/>
      <c r="G591" s="438"/>
      <c r="H591" s="438"/>
      <c r="I591" s="438"/>
      <c r="J591" s="438"/>
      <c r="K591" s="439"/>
      <c r="L591" s="61">
        <v>2504141.62</v>
      </c>
      <c r="M591" s="61"/>
      <c r="N591" s="61"/>
      <c r="O591" s="61">
        <v>2504141.62</v>
      </c>
      <c r="BS591" s="41"/>
      <c r="BT591" s="2" t="s">
        <v>977</v>
      </c>
    </row>
    <row r="592" spans="1:72" s="3" customFormat="1" ht="15" x14ac:dyDescent="0.25">
      <c r="A592" s="437" t="s">
        <v>976</v>
      </c>
      <c r="B592" s="438"/>
      <c r="C592" s="438"/>
      <c r="D592" s="438"/>
      <c r="E592" s="438"/>
      <c r="F592" s="438"/>
      <c r="G592" s="438"/>
      <c r="H592" s="438"/>
      <c r="I592" s="438"/>
      <c r="J592" s="438"/>
      <c r="K592" s="439"/>
      <c r="L592" s="61"/>
      <c r="M592" s="61"/>
      <c r="N592" s="61"/>
      <c r="O592" s="61"/>
      <c r="BS592" s="41"/>
      <c r="BT592" s="2" t="s">
        <v>976</v>
      </c>
    </row>
    <row r="593" spans="1:72" s="3" customFormat="1" ht="15" x14ac:dyDescent="0.25">
      <c r="A593" s="437" t="s">
        <v>978</v>
      </c>
      <c r="B593" s="438"/>
      <c r="C593" s="438"/>
      <c r="D593" s="438"/>
      <c r="E593" s="438"/>
      <c r="F593" s="438"/>
      <c r="G593" s="438"/>
      <c r="H593" s="438"/>
      <c r="I593" s="438"/>
      <c r="J593" s="438"/>
      <c r="K593" s="439"/>
      <c r="L593" s="61">
        <v>1178751.3799999999</v>
      </c>
      <c r="M593" s="61"/>
      <c r="N593" s="61"/>
      <c r="O593" s="61">
        <v>1178751.3799999999</v>
      </c>
      <c r="BS593" s="41"/>
      <c r="BT593" s="2" t="s">
        <v>978</v>
      </c>
    </row>
    <row r="594" spans="1:72" s="3" customFormat="1" ht="15" x14ac:dyDescent="0.25">
      <c r="A594" s="437" t="s">
        <v>979</v>
      </c>
      <c r="B594" s="438"/>
      <c r="C594" s="438"/>
      <c r="D594" s="438"/>
      <c r="E594" s="438"/>
      <c r="F594" s="438"/>
      <c r="G594" s="438"/>
      <c r="H594" s="438"/>
      <c r="I594" s="438"/>
      <c r="J594" s="438"/>
      <c r="K594" s="439"/>
      <c r="L594" s="61"/>
      <c r="M594" s="61"/>
      <c r="N594" s="61"/>
      <c r="O594" s="61"/>
      <c r="BS594" s="41"/>
      <c r="BT594" s="2" t="s">
        <v>979</v>
      </c>
    </row>
    <row r="595" spans="1:72" s="3" customFormat="1" ht="15" x14ac:dyDescent="0.25">
      <c r="A595" s="437" t="s">
        <v>980</v>
      </c>
      <c r="B595" s="438"/>
      <c r="C595" s="438"/>
      <c r="D595" s="438"/>
      <c r="E595" s="438"/>
      <c r="F595" s="438"/>
      <c r="G595" s="438"/>
      <c r="H595" s="438"/>
      <c r="I595" s="438"/>
      <c r="J595" s="438"/>
      <c r="K595" s="439"/>
      <c r="L595" s="61">
        <v>104375.91</v>
      </c>
      <c r="M595" s="61">
        <v>100549.59</v>
      </c>
      <c r="N595" s="61"/>
      <c r="O595" s="61">
        <v>3826.32</v>
      </c>
      <c r="BS595" s="41"/>
      <c r="BT595" s="2" t="s">
        <v>980</v>
      </c>
    </row>
    <row r="596" spans="1:72" s="3" customFormat="1" ht="15" x14ac:dyDescent="0.25">
      <c r="A596" s="437" t="s">
        <v>981</v>
      </c>
      <c r="B596" s="438"/>
      <c r="C596" s="438"/>
      <c r="D596" s="438"/>
      <c r="E596" s="438"/>
      <c r="F596" s="438"/>
      <c r="G596" s="438"/>
      <c r="H596" s="438"/>
      <c r="I596" s="438"/>
      <c r="J596" s="438"/>
      <c r="K596" s="439"/>
      <c r="L596" s="61">
        <v>95522.11</v>
      </c>
      <c r="M596" s="61"/>
      <c r="N596" s="61"/>
      <c r="O596" s="61"/>
      <c r="BS596" s="41"/>
      <c r="BT596" s="2" t="s">
        <v>981</v>
      </c>
    </row>
    <row r="597" spans="1:72" s="3" customFormat="1" ht="15" x14ac:dyDescent="0.25">
      <c r="A597" s="437" t="s">
        <v>982</v>
      </c>
      <c r="B597" s="438"/>
      <c r="C597" s="438"/>
      <c r="D597" s="438"/>
      <c r="E597" s="438"/>
      <c r="F597" s="438"/>
      <c r="G597" s="438"/>
      <c r="H597" s="438"/>
      <c r="I597" s="438"/>
      <c r="J597" s="438"/>
      <c r="K597" s="439"/>
      <c r="L597" s="61">
        <v>53291.28</v>
      </c>
      <c r="M597" s="61"/>
      <c r="N597" s="61"/>
      <c r="O597" s="61"/>
      <c r="BS597" s="41"/>
      <c r="BT597" s="2" t="s">
        <v>982</v>
      </c>
    </row>
    <row r="598" spans="1:72" s="3" customFormat="1" ht="15" x14ac:dyDescent="0.25">
      <c r="A598" s="437" t="s">
        <v>957</v>
      </c>
      <c r="B598" s="438"/>
      <c r="C598" s="438"/>
      <c r="D598" s="438"/>
      <c r="E598" s="438"/>
      <c r="F598" s="438"/>
      <c r="G598" s="438"/>
      <c r="H598" s="438"/>
      <c r="I598" s="438"/>
      <c r="J598" s="438"/>
      <c r="K598" s="439"/>
      <c r="L598" s="61">
        <v>253189.3</v>
      </c>
      <c r="M598" s="61"/>
      <c r="N598" s="61"/>
      <c r="O598" s="61"/>
      <c r="BS598" s="41"/>
      <c r="BT598" s="2" t="s">
        <v>957</v>
      </c>
    </row>
    <row r="599" spans="1:72" s="3" customFormat="1" ht="15" x14ac:dyDescent="0.25">
      <c r="A599" s="437" t="s">
        <v>958</v>
      </c>
      <c r="B599" s="438"/>
      <c r="C599" s="438"/>
      <c r="D599" s="438"/>
      <c r="E599" s="438"/>
      <c r="F599" s="438"/>
      <c r="G599" s="438"/>
      <c r="H599" s="438"/>
      <c r="I599" s="438"/>
      <c r="J599" s="438"/>
      <c r="K599" s="439"/>
      <c r="L599" s="61">
        <v>12132371.140000001</v>
      </c>
      <c r="M599" s="61"/>
      <c r="N599" s="61"/>
      <c r="O599" s="61"/>
      <c r="BS599" s="41"/>
      <c r="BT599" s="2" t="s">
        <v>958</v>
      </c>
    </row>
    <row r="600" spans="1:72" s="3" customFormat="1" ht="15" x14ac:dyDescent="0.25">
      <c r="A600" s="437" t="s">
        <v>983</v>
      </c>
      <c r="B600" s="438"/>
      <c r="C600" s="438"/>
      <c r="D600" s="438"/>
      <c r="E600" s="438"/>
      <c r="F600" s="438"/>
      <c r="G600" s="438"/>
      <c r="H600" s="438"/>
      <c r="I600" s="438"/>
      <c r="J600" s="438"/>
      <c r="K600" s="439"/>
      <c r="L600" s="61"/>
      <c r="M600" s="61"/>
      <c r="N600" s="61"/>
      <c r="O600" s="61"/>
      <c r="BS600" s="41"/>
      <c r="BT600" s="2" t="s">
        <v>983</v>
      </c>
    </row>
    <row r="601" spans="1:72" s="3" customFormat="1" ht="15" x14ac:dyDescent="0.25">
      <c r="A601" s="437" t="s">
        <v>984</v>
      </c>
      <c r="B601" s="438"/>
      <c r="C601" s="438"/>
      <c r="D601" s="438"/>
      <c r="E601" s="438"/>
      <c r="F601" s="438"/>
      <c r="G601" s="438"/>
      <c r="H601" s="438"/>
      <c r="I601" s="438"/>
      <c r="J601" s="438"/>
      <c r="K601" s="439"/>
      <c r="L601" s="61"/>
      <c r="M601" s="61"/>
      <c r="N601" s="61"/>
      <c r="O601" s="61"/>
      <c r="BS601" s="41"/>
      <c r="BT601" s="2" t="s">
        <v>984</v>
      </c>
    </row>
    <row r="602" spans="1:72" s="3" customFormat="1" ht="15" x14ac:dyDescent="0.25">
      <c r="A602" s="437" t="s">
        <v>985</v>
      </c>
      <c r="B602" s="438"/>
      <c r="C602" s="438"/>
      <c r="D602" s="438"/>
      <c r="E602" s="438"/>
      <c r="F602" s="438"/>
      <c r="G602" s="438"/>
      <c r="H602" s="438"/>
      <c r="I602" s="438"/>
      <c r="J602" s="438"/>
      <c r="K602" s="439"/>
      <c r="L602" s="61">
        <v>4893355.03</v>
      </c>
      <c r="M602" s="61"/>
      <c r="N602" s="61"/>
      <c r="O602" s="61"/>
      <c r="BS602" s="41"/>
      <c r="BT602" s="2" t="s">
        <v>985</v>
      </c>
    </row>
    <row r="603" spans="1:72" s="3" customFormat="1" ht="15" x14ac:dyDescent="0.25">
      <c r="A603" s="437" t="s">
        <v>986</v>
      </c>
      <c r="B603" s="438"/>
      <c r="C603" s="438"/>
      <c r="D603" s="438"/>
      <c r="E603" s="438"/>
      <c r="F603" s="438"/>
      <c r="G603" s="438"/>
      <c r="H603" s="438"/>
      <c r="I603" s="438"/>
      <c r="J603" s="438"/>
      <c r="K603" s="439"/>
      <c r="L603" s="61"/>
      <c r="M603" s="61"/>
      <c r="N603" s="61"/>
      <c r="O603" s="61"/>
      <c r="BS603" s="41"/>
      <c r="BT603" s="2" t="s">
        <v>986</v>
      </c>
    </row>
    <row r="604" spans="1:72" s="3" customFormat="1" ht="15" x14ac:dyDescent="0.25">
      <c r="A604" s="437" t="s">
        <v>987</v>
      </c>
      <c r="B604" s="438"/>
      <c r="C604" s="438"/>
      <c r="D604" s="438"/>
      <c r="E604" s="438"/>
      <c r="F604" s="438"/>
      <c r="G604" s="438"/>
      <c r="H604" s="438"/>
      <c r="I604" s="438"/>
      <c r="J604" s="438"/>
      <c r="K604" s="439"/>
      <c r="L604" s="61">
        <v>2253589.67</v>
      </c>
      <c r="M604" s="61"/>
      <c r="N604" s="61"/>
      <c r="O604" s="61"/>
      <c r="BS604" s="41"/>
      <c r="BT604" s="2" t="s">
        <v>987</v>
      </c>
    </row>
    <row r="605" spans="1:72" s="3" customFormat="1" ht="15" x14ac:dyDescent="0.25">
      <c r="A605" s="437" t="s">
        <v>958</v>
      </c>
      <c r="B605" s="438"/>
      <c r="C605" s="438"/>
      <c r="D605" s="438"/>
      <c r="E605" s="438"/>
      <c r="F605" s="438"/>
      <c r="G605" s="438"/>
      <c r="H605" s="438"/>
      <c r="I605" s="438"/>
      <c r="J605" s="438"/>
      <c r="K605" s="439"/>
      <c r="L605" s="61">
        <v>7146944.7000000002</v>
      </c>
      <c r="M605" s="61"/>
      <c r="N605" s="61"/>
      <c r="O605" s="61"/>
      <c r="BS605" s="41"/>
      <c r="BT605" s="2" t="s">
        <v>958</v>
      </c>
    </row>
    <row r="606" spans="1:72" s="3" customFormat="1" ht="15" x14ac:dyDescent="0.25">
      <c r="A606" s="437" t="s">
        <v>988</v>
      </c>
      <c r="B606" s="438"/>
      <c r="C606" s="438"/>
      <c r="D606" s="438"/>
      <c r="E606" s="438"/>
      <c r="F606" s="438"/>
      <c r="G606" s="438"/>
      <c r="H606" s="438"/>
      <c r="I606" s="438"/>
      <c r="J606" s="438"/>
      <c r="K606" s="439"/>
      <c r="L606" s="61">
        <v>19282607.550000001</v>
      </c>
      <c r="M606" s="61"/>
      <c r="N606" s="61"/>
      <c r="O606" s="61"/>
      <c r="BS606" s="41"/>
      <c r="BT606" s="2" t="s">
        <v>988</v>
      </c>
    </row>
    <row r="607" spans="1:72" s="3" customFormat="1" ht="15" x14ac:dyDescent="0.25">
      <c r="A607" s="437" t="s">
        <v>989</v>
      </c>
      <c r="B607" s="438"/>
      <c r="C607" s="438"/>
      <c r="D607" s="438"/>
      <c r="E607" s="438"/>
      <c r="F607" s="438"/>
      <c r="G607" s="438"/>
      <c r="H607" s="438"/>
      <c r="I607" s="438"/>
      <c r="J607" s="438"/>
      <c r="K607" s="439"/>
      <c r="L607" s="61"/>
      <c r="M607" s="61"/>
      <c r="N607" s="61"/>
      <c r="O607" s="61"/>
      <c r="BS607" s="41"/>
      <c r="BT607" s="2" t="s">
        <v>989</v>
      </c>
    </row>
    <row r="608" spans="1:72" s="3" customFormat="1" ht="15" x14ac:dyDescent="0.25">
      <c r="A608" s="437" t="s">
        <v>990</v>
      </c>
      <c r="B608" s="438"/>
      <c r="C608" s="438"/>
      <c r="D608" s="438"/>
      <c r="E608" s="438"/>
      <c r="F608" s="438"/>
      <c r="G608" s="438"/>
      <c r="H608" s="438"/>
      <c r="I608" s="438"/>
      <c r="J608" s="438"/>
      <c r="K608" s="439"/>
      <c r="L608" s="61">
        <v>4554623.72</v>
      </c>
      <c r="M608" s="61"/>
      <c r="N608" s="61"/>
      <c r="O608" s="61"/>
      <c r="BS608" s="41"/>
      <c r="BT608" s="2" t="s">
        <v>990</v>
      </c>
    </row>
    <row r="609" spans="1:73" s="3" customFormat="1" ht="15" x14ac:dyDescent="0.25">
      <c r="A609" s="437" t="s">
        <v>991</v>
      </c>
      <c r="B609" s="438"/>
      <c r="C609" s="438"/>
      <c r="D609" s="438"/>
      <c r="E609" s="438"/>
      <c r="F609" s="438"/>
      <c r="G609" s="438"/>
      <c r="H609" s="438"/>
      <c r="I609" s="438"/>
      <c r="J609" s="438"/>
      <c r="K609" s="439"/>
      <c r="L609" s="61">
        <v>548111.86</v>
      </c>
      <c r="M609" s="61"/>
      <c r="N609" s="61"/>
      <c r="O609" s="61"/>
      <c r="BS609" s="41"/>
      <c r="BT609" s="2" t="s">
        <v>991</v>
      </c>
    </row>
    <row r="610" spans="1:73" s="3" customFormat="1" ht="15" x14ac:dyDescent="0.25">
      <c r="A610" s="437" t="s">
        <v>992</v>
      </c>
      <c r="B610" s="438"/>
      <c r="C610" s="438"/>
      <c r="D610" s="438"/>
      <c r="E610" s="438"/>
      <c r="F610" s="438"/>
      <c r="G610" s="438"/>
      <c r="H610" s="438"/>
      <c r="I610" s="438"/>
      <c r="J610" s="438"/>
      <c r="K610" s="439"/>
      <c r="L610" s="61">
        <v>2869071.76</v>
      </c>
      <c r="M610" s="61"/>
      <c r="N610" s="61"/>
      <c r="O610" s="61"/>
      <c r="BS610" s="41"/>
      <c r="BT610" s="2" t="s">
        <v>992</v>
      </c>
    </row>
    <row r="611" spans="1:73" s="3" customFormat="1" ht="15" x14ac:dyDescent="0.25">
      <c r="A611" s="437" t="s">
        <v>993</v>
      </c>
      <c r="B611" s="438"/>
      <c r="C611" s="438"/>
      <c r="D611" s="438"/>
      <c r="E611" s="438"/>
      <c r="F611" s="438"/>
      <c r="G611" s="438"/>
      <c r="H611" s="438"/>
      <c r="I611" s="438"/>
      <c r="J611" s="438"/>
      <c r="K611" s="439"/>
      <c r="L611" s="61">
        <v>7146944.7000000002</v>
      </c>
      <c r="M611" s="61"/>
      <c r="N611" s="61"/>
      <c r="O611" s="61"/>
      <c r="BS611" s="41"/>
      <c r="BT611" s="2" t="s">
        <v>993</v>
      </c>
    </row>
    <row r="612" spans="1:73" s="3" customFormat="1" ht="15" x14ac:dyDescent="0.25">
      <c r="A612" s="437" t="s">
        <v>994</v>
      </c>
      <c r="B612" s="438"/>
      <c r="C612" s="438"/>
      <c r="D612" s="438"/>
      <c r="E612" s="438"/>
      <c r="F612" s="438"/>
      <c r="G612" s="438"/>
      <c r="H612" s="438"/>
      <c r="I612" s="438"/>
      <c r="J612" s="438"/>
      <c r="K612" s="439"/>
      <c r="L612" s="61">
        <v>2780166.93</v>
      </c>
      <c r="M612" s="61"/>
      <c r="N612" s="61"/>
      <c r="O612" s="61"/>
      <c r="BS612" s="41"/>
      <c r="BT612" s="2" t="s">
        <v>994</v>
      </c>
    </row>
    <row r="613" spans="1:73" s="3" customFormat="1" ht="15" x14ac:dyDescent="0.25">
      <c r="A613" s="437" t="s">
        <v>995</v>
      </c>
      <c r="B613" s="438"/>
      <c r="C613" s="438"/>
      <c r="D613" s="438"/>
      <c r="E613" s="438"/>
      <c r="F613" s="438"/>
      <c r="G613" s="438"/>
      <c r="H613" s="438"/>
      <c r="I613" s="438"/>
      <c r="J613" s="438"/>
      <c r="K613" s="439"/>
      <c r="L613" s="61">
        <v>1464873.47</v>
      </c>
      <c r="M613" s="61"/>
      <c r="N613" s="61"/>
      <c r="O613" s="61"/>
      <c r="BS613" s="41"/>
      <c r="BT613" s="2" t="s">
        <v>995</v>
      </c>
    </row>
    <row r="614" spans="1:73" s="3" customFormat="1" ht="15" x14ac:dyDescent="0.25">
      <c r="A614" s="437" t="s">
        <v>996</v>
      </c>
      <c r="B614" s="438"/>
      <c r="C614" s="438"/>
      <c r="D614" s="438"/>
      <c r="E614" s="438"/>
      <c r="F614" s="438"/>
      <c r="G614" s="438"/>
      <c r="H614" s="438"/>
      <c r="I614" s="438"/>
      <c r="J614" s="438"/>
      <c r="K614" s="439"/>
      <c r="L614" s="61">
        <v>12135662.85</v>
      </c>
      <c r="M614" s="61"/>
      <c r="N614" s="61"/>
      <c r="O614" s="61"/>
      <c r="BS614" s="41"/>
      <c r="BT614" s="2" t="s">
        <v>996</v>
      </c>
    </row>
    <row r="615" spans="1:73" s="3" customFormat="1" ht="15" x14ac:dyDescent="0.25">
      <c r="A615" s="437" t="s">
        <v>997</v>
      </c>
      <c r="B615" s="438"/>
      <c r="C615" s="438"/>
      <c r="D615" s="438"/>
      <c r="E615" s="438"/>
      <c r="F615" s="438"/>
      <c r="G615" s="438"/>
      <c r="H615" s="438"/>
      <c r="I615" s="438"/>
      <c r="J615" s="438"/>
      <c r="K615" s="439"/>
      <c r="L615" s="61">
        <v>631054.47</v>
      </c>
      <c r="M615" s="61"/>
      <c r="N615" s="61"/>
      <c r="O615" s="61"/>
      <c r="BS615" s="41"/>
      <c r="BT615" s="2" t="s">
        <v>997</v>
      </c>
    </row>
    <row r="616" spans="1:73" s="3" customFormat="1" ht="15" x14ac:dyDescent="0.25">
      <c r="A616" s="440" t="s">
        <v>988</v>
      </c>
      <c r="B616" s="441"/>
      <c r="C616" s="441"/>
      <c r="D616" s="441"/>
      <c r="E616" s="441"/>
      <c r="F616" s="441"/>
      <c r="G616" s="441"/>
      <c r="H616" s="441"/>
      <c r="I616" s="441"/>
      <c r="J616" s="441"/>
      <c r="K616" s="442"/>
      <c r="L616" s="39">
        <v>12766717.32</v>
      </c>
      <c r="M616" s="39"/>
      <c r="N616" s="39"/>
      <c r="O616" s="39"/>
      <c r="BS616" s="41"/>
      <c r="BU616" s="41" t="s">
        <v>988</v>
      </c>
    </row>
    <row r="617" spans="1:73" s="3" customFormat="1" ht="15" x14ac:dyDescent="0.25">
      <c r="A617" s="437" t="s">
        <v>998</v>
      </c>
      <c r="B617" s="438"/>
      <c r="C617" s="438"/>
      <c r="D617" s="438"/>
      <c r="E617" s="438"/>
      <c r="F617" s="438"/>
      <c r="G617" s="438"/>
      <c r="H617" s="438"/>
      <c r="I617" s="438"/>
      <c r="J617" s="438"/>
      <c r="K617" s="439"/>
      <c r="L617" s="61">
        <v>268101.06</v>
      </c>
      <c r="M617" s="61"/>
      <c r="N617" s="61"/>
      <c r="O617" s="61"/>
      <c r="BS617" s="41"/>
      <c r="BT617" s="2" t="s">
        <v>998</v>
      </c>
      <c r="BU617" s="41"/>
    </row>
    <row r="618" spans="1:73" s="3" customFormat="1" ht="15" x14ac:dyDescent="0.25">
      <c r="A618" s="437" t="s">
        <v>999</v>
      </c>
      <c r="B618" s="438"/>
      <c r="C618" s="438"/>
      <c r="D618" s="438"/>
      <c r="E618" s="438"/>
      <c r="F618" s="438"/>
      <c r="G618" s="438"/>
      <c r="H618" s="438"/>
      <c r="I618" s="438"/>
      <c r="J618" s="438"/>
      <c r="K618" s="439"/>
      <c r="L618" s="61">
        <v>446835.11</v>
      </c>
      <c r="M618" s="61"/>
      <c r="N618" s="61"/>
      <c r="O618" s="61"/>
      <c r="BS618" s="41"/>
      <c r="BT618" s="2" t="s">
        <v>999</v>
      </c>
      <c r="BU618" s="41"/>
    </row>
    <row r="619" spans="1:73" s="3" customFormat="1" ht="15" x14ac:dyDescent="0.25">
      <c r="A619" s="437" t="s">
        <v>1000</v>
      </c>
      <c r="B619" s="438"/>
      <c r="C619" s="438"/>
      <c r="D619" s="438"/>
      <c r="E619" s="438"/>
      <c r="F619" s="438"/>
      <c r="G619" s="438"/>
      <c r="H619" s="438"/>
      <c r="I619" s="438"/>
      <c r="J619" s="438"/>
      <c r="K619" s="439"/>
      <c r="L619" s="61">
        <v>319167.93</v>
      </c>
      <c r="M619" s="61"/>
      <c r="N619" s="61"/>
      <c r="O619" s="61"/>
      <c r="BS619" s="41"/>
      <c r="BT619" s="2" t="s">
        <v>1000</v>
      </c>
      <c r="BU619" s="41"/>
    </row>
    <row r="620" spans="1:73" s="3" customFormat="1" ht="15" x14ac:dyDescent="0.25">
      <c r="A620" s="437" t="s">
        <v>1001</v>
      </c>
      <c r="B620" s="438"/>
      <c r="C620" s="438"/>
      <c r="D620" s="438"/>
      <c r="E620" s="438"/>
      <c r="F620" s="438"/>
      <c r="G620" s="438"/>
      <c r="H620" s="438"/>
      <c r="I620" s="438"/>
      <c r="J620" s="438"/>
      <c r="K620" s="439"/>
      <c r="L620" s="61">
        <v>255334.35</v>
      </c>
      <c r="M620" s="61"/>
      <c r="N620" s="61"/>
      <c r="O620" s="61"/>
      <c r="BS620" s="41"/>
      <c r="BT620" s="2" t="s">
        <v>1001</v>
      </c>
      <c r="BU620" s="41"/>
    </row>
    <row r="621" spans="1:73" s="3" customFormat="1" ht="15" x14ac:dyDescent="0.25">
      <c r="A621" s="440" t="s">
        <v>988</v>
      </c>
      <c r="B621" s="441"/>
      <c r="C621" s="441"/>
      <c r="D621" s="441"/>
      <c r="E621" s="441"/>
      <c r="F621" s="441"/>
      <c r="G621" s="441"/>
      <c r="H621" s="441"/>
      <c r="I621" s="441"/>
      <c r="J621" s="441"/>
      <c r="K621" s="442"/>
      <c r="L621" s="39">
        <v>14056155.77</v>
      </c>
      <c r="M621" s="39"/>
      <c r="N621" s="39"/>
      <c r="O621" s="39"/>
      <c r="BS621" s="41"/>
      <c r="BU621" s="41" t="s">
        <v>988</v>
      </c>
    </row>
    <row r="622" spans="1:73" s="3" customFormat="1" ht="15" x14ac:dyDescent="0.25">
      <c r="A622" s="437" t="s">
        <v>1002</v>
      </c>
      <c r="B622" s="438"/>
      <c r="C622" s="438"/>
      <c r="D622" s="438"/>
      <c r="E622" s="438"/>
      <c r="F622" s="438"/>
      <c r="G622" s="438"/>
      <c r="H622" s="438"/>
      <c r="I622" s="438"/>
      <c r="J622" s="438"/>
      <c r="K622" s="439"/>
      <c r="L622" s="61">
        <v>21203100.469999999</v>
      </c>
      <c r="M622" s="61"/>
      <c r="N622" s="61"/>
      <c r="O622" s="61"/>
      <c r="BS622" s="41"/>
      <c r="BT622" s="2" t="s">
        <v>1002</v>
      </c>
      <c r="BU622" s="41"/>
    </row>
    <row r="623" spans="1:73" s="3" customFormat="1" ht="15" x14ac:dyDescent="0.25">
      <c r="A623" s="437" t="s">
        <v>1003</v>
      </c>
      <c r="B623" s="438"/>
      <c r="C623" s="438"/>
      <c r="D623" s="438"/>
      <c r="E623" s="438"/>
      <c r="F623" s="438"/>
      <c r="G623" s="438"/>
      <c r="H623" s="438"/>
      <c r="I623" s="438"/>
      <c r="J623" s="438"/>
      <c r="K623" s="439"/>
      <c r="L623" s="61">
        <v>636093.01</v>
      </c>
      <c r="M623" s="61"/>
      <c r="N623" s="61"/>
      <c r="O623" s="61"/>
      <c r="BS623" s="41"/>
      <c r="BT623" s="2" t="s">
        <v>1003</v>
      </c>
      <c r="BU623" s="41"/>
    </row>
    <row r="624" spans="1:73" s="3" customFormat="1" ht="15" x14ac:dyDescent="0.25">
      <c r="A624" s="440" t="s">
        <v>1004</v>
      </c>
      <c r="B624" s="441"/>
      <c r="C624" s="441"/>
      <c r="D624" s="441"/>
      <c r="E624" s="441"/>
      <c r="F624" s="441"/>
      <c r="G624" s="441"/>
      <c r="H624" s="441"/>
      <c r="I624" s="441"/>
      <c r="J624" s="441"/>
      <c r="K624" s="442"/>
      <c r="L624" s="39">
        <v>21839193.48</v>
      </c>
      <c r="M624" s="39"/>
      <c r="N624" s="39"/>
      <c r="O624" s="39"/>
      <c r="BS624" s="41"/>
      <c r="BU624" s="41" t="s">
        <v>1004</v>
      </c>
    </row>
    <row r="625" spans="1:74" s="3" customFormat="1" ht="15" x14ac:dyDescent="0.25">
      <c r="A625" s="437" t="s">
        <v>1005</v>
      </c>
      <c r="B625" s="438"/>
      <c r="C625" s="438"/>
      <c r="D625" s="438"/>
      <c r="E625" s="438"/>
      <c r="F625" s="438"/>
      <c r="G625" s="438"/>
      <c r="H625" s="438"/>
      <c r="I625" s="438"/>
      <c r="J625" s="438"/>
      <c r="K625" s="439"/>
      <c r="L625" s="61">
        <v>4367838.7</v>
      </c>
      <c r="M625" s="61"/>
      <c r="N625" s="61"/>
      <c r="O625" s="61"/>
      <c r="BS625" s="41"/>
      <c r="BT625" s="2" t="s">
        <v>1005</v>
      </c>
      <c r="BU625" s="41"/>
    </row>
    <row r="626" spans="1:74" s="3" customFormat="1" ht="15" x14ac:dyDescent="0.25">
      <c r="A626" s="440" t="s">
        <v>1006</v>
      </c>
      <c r="B626" s="441"/>
      <c r="C626" s="441"/>
      <c r="D626" s="441"/>
      <c r="E626" s="441"/>
      <c r="F626" s="441"/>
      <c r="G626" s="441"/>
      <c r="H626" s="441"/>
      <c r="I626" s="441"/>
      <c r="J626" s="441"/>
      <c r="K626" s="442"/>
      <c r="L626" s="39">
        <v>26207032.18</v>
      </c>
      <c r="M626" s="39"/>
      <c r="N626" s="39"/>
      <c r="O626" s="39"/>
      <c r="BS626" s="41"/>
      <c r="BU626" s="41"/>
      <c r="BV626" s="41" t="s">
        <v>1006</v>
      </c>
    </row>
    <row r="627" spans="1:74" s="3" customFormat="1" ht="53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74" s="16" customFormat="1" ht="12.75" customHeight="1" x14ac:dyDescent="0.2">
      <c r="A628" s="444" t="s">
        <v>1007</v>
      </c>
      <c r="B628" s="444"/>
      <c r="C628" s="444"/>
      <c r="D628" s="444"/>
      <c r="E628" s="444"/>
      <c r="F628" s="444"/>
      <c r="G628" s="444"/>
      <c r="H628" s="444"/>
      <c r="I628" s="444"/>
      <c r="J628" s="444"/>
      <c r="K628" s="444"/>
      <c r="L628" s="444"/>
      <c r="M628" s="444"/>
      <c r="N628" s="444"/>
      <c r="O628" s="444"/>
      <c r="P628" s="62"/>
      <c r="Q628" s="62"/>
      <c r="R628" s="62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</row>
    <row r="629" spans="1:74" s="16" customFormat="1" ht="12.75" customHeight="1" x14ac:dyDescent="0.2">
      <c r="A629" s="443" t="s">
        <v>1008</v>
      </c>
      <c r="B629" s="443"/>
      <c r="C629" s="443"/>
      <c r="D629" s="443"/>
      <c r="E629" s="443"/>
      <c r="F629" s="443"/>
      <c r="G629" s="443"/>
      <c r="H629" s="443"/>
      <c r="I629" s="443"/>
      <c r="J629" s="443"/>
      <c r="K629" s="443"/>
      <c r="L629" s="443"/>
      <c r="M629" s="443"/>
      <c r="N629" s="443"/>
      <c r="O629" s="443"/>
      <c r="P629" s="63"/>
      <c r="Q629" s="63"/>
      <c r="R629" s="63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</row>
    <row r="630" spans="1:74" s="16" customFormat="1" ht="13.5" customHeight="1" x14ac:dyDescent="0.25">
      <c r="A630" s="14"/>
      <c r="B630" s="14"/>
      <c r="C630" s="14"/>
      <c r="D630" s="14"/>
      <c r="E630" s="14"/>
      <c r="F630" s="14"/>
      <c r="G630" s="14"/>
      <c r="H630" s="64"/>
      <c r="I630" s="10"/>
      <c r="J630" s="10"/>
      <c r="K630" s="10"/>
      <c r="L630" s="10"/>
      <c r="M630" s="14"/>
      <c r="N630" s="14"/>
      <c r="O630" s="14"/>
      <c r="P630" s="3"/>
      <c r="Q630" s="3"/>
      <c r="R630" s="3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</row>
    <row r="631" spans="1:74" s="16" customFormat="1" ht="12.75" customHeight="1" x14ac:dyDescent="0.2">
      <c r="A631" s="444" t="s">
        <v>1009</v>
      </c>
      <c r="B631" s="444"/>
      <c r="C631" s="444"/>
      <c r="D631" s="444"/>
      <c r="E631" s="444"/>
      <c r="F631" s="444"/>
      <c r="G631" s="444"/>
      <c r="H631" s="444"/>
      <c r="I631" s="444"/>
      <c r="J631" s="444"/>
      <c r="K631" s="444"/>
      <c r="L631" s="444"/>
      <c r="M631" s="444"/>
      <c r="N631" s="444"/>
      <c r="O631" s="444"/>
      <c r="P631" s="62"/>
      <c r="Q631" s="62"/>
      <c r="R631" s="62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</row>
    <row r="632" spans="1:74" s="16" customFormat="1" ht="12.75" customHeight="1" x14ac:dyDescent="0.2">
      <c r="A632" s="443" t="s">
        <v>1008</v>
      </c>
      <c r="B632" s="443"/>
      <c r="C632" s="443"/>
      <c r="D632" s="443"/>
      <c r="E632" s="443"/>
      <c r="F632" s="443"/>
      <c r="G632" s="443"/>
      <c r="H632" s="443"/>
      <c r="I632" s="443"/>
      <c r="J632" s="443"/>
      <c r="K632" s="443"/>
      <c r="L632" s="443"/>
      <c r="M632" s="443"/>
      <c r="N632" s="443"/>
      <c r="O632" s="443"/>
      <c r="P632" s="63"/>
      <c r="Q632" s="63"/>
      <c r="R632" s="63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</row>
    <row r="633" spans="1:74" s="16" customFormat="1" ht="13.5" customHeight="1" x14ac:dyDescent="0.25">
      <c r="A633" s="14"/>
      <c r="B633" s="14"/>
      <c r="C633" s="14"/>
      <c r="D633" s="14"/>
      <c r="E633" s="14"/>
      <c r="F633" s="14"/>
      <c r="G633" s="14"/>
      <c r="H633" s="64"/>
      <c r="I633" s="10"/>
      <c r="J633" s="10"/>
      <c r="K633" s="10"/>
      <c r="L633" s="10"/>
      <c r="M633" s="14"/>
      <c r="N633" s="14"/>
      <c r="O633" s="14"/>
      <c r="P633" s="3"/>
      <c r="Q633" s="3"/>
      <c r="R633" s="3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</row>
    <row r="634" spans="1:74" s="16" customFormat="1" ht="12.75" customHeight="1" x14ac:dyDescent="0.2">
      <c r="A634" s="444" t="s">
        <v>1010</v>
      </c>
      <c r="B634" s="444"/>
      <c r="C634" s="444"/>
      <c r="D634" s="444"/>
      <c r="E634" s="444"/>
      <c r="F634" s="444"/>
      <c r="G634" s="444"/>
      <c r="H634" s="444"/>
      <c r="I634" s="444"/>
      <c r="J634" s="444"/>
      <c r="K634" s="444"/>
      <c r="L634" s="444"/>
      <c r="M634" s="444"/>
      <c r="N634" s="444"/>
      <c r="O634" s="444"/>
      <c r="P634" s="62"/>
      <c r="Q634" s="62"/>
      <c r="R634" s="62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</row>
    <row r="635" spans="1:74" s="16" customFormat="1" ht="12.75" customHeight="1" x14ac:dyDescent="0.2">
      <c r="A635" s="443" t="s">
        <v>1008</v>
      </c>
      <c r="B635" s="443"/>
      <c r="C635" s="443"/>
      <c r="D635" s="443"/>
      <c r="E635" s="443"/>
      <c r="F635" s="443"/>
      <c r="G635" s="443"/>
      <c r="H635" s="443"/>
      <c r="I635" s="443"/>
      <c r="J635" s="443"/>
      <c r="K635" s="443"/>
      <c r="L635" s="443"/>
      <c r="M635" s="443"/>
      <c r="N635" s="443"/>
      <c r="O635" s="443"/>
      <c r="P635" s="63"/>
      <c r="Q635" s="63"/>
      <c r="R635" s="63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</row>
    <row r="636" spans="1:74" s="16" customFormat="1" ht="13.5" customHeight="1" x14ac:dyDescent="0.25">
      <c r="A636" s="14"/>
      <c r="B636" s="14"/>
      <c r="C636" s="14"/>
      <c r="D636" s="14"/>
      <c r="E636" s="14"/>
      <c r="F636" s="14"/>
      <c r="G636" s="14"/>
      <c r="H636" s="64"/>
      <c r="I636" s="10"/>
      <c r="J636" s="10"/>
      <c r="K636" s="10"/>
      <c r="L636" s="10"/>
      <c r="M636" s="14"/>
      <c r="N636" s="14"/>
      <c r="O636" s="14"/>
      <c r="P636" s="3"/>
      <c r="Q636" s="3"/>
      <c r="R636" s="3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</row>
    <row r="637" spans="1:74" s="16" customFormat="1" ht="12.75" customHeight="1" x14ac:dyDescent="0.2">
      <c r="A637" s="444" t="s">
        <v>1011</v>
      </c>
      <c r="B637" s="444"/>
      <c r="C637" s="444"/>
      <c r="D637" s="444"/>
      <c r="E637" s="444"/>
      <c r="F637" s="444"/>
      <c r="G637" s="444"/>
      <c r="H637" s="444"/>
      <c r="I637" s="444"/>
      <c r="J637" s="444"/>
      <c r="K637" s="444"/>
      <c r="L637" s="444"/>
      <c r="M637" s="444"/>
      <c r="N637" s="444"/>
      <c r="O637" s="444"/>
      <c r="P637" s="62"/>
      <c r="Q637" s="62"/>
      <c r="R637" s="62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</row>
    <row r="638" spans="1:74" s="16" customFormat="1" ht="12.75" customHeight="1" x14ac:dyDescent="0.2">
      <c r="A638" s="443" t="s">
        <v>1008</v>
      </c>
      <c r="B638" s="443"/>
      <c r="C638" s="443"/>
      <c r="D638" s="443"/>
      <c r="E638" s="443"/>
      <c r="F638" s="443"/>
      <c r="G638" s="443"/>
      <c r="H638" s="443"/>
      <c r="I638" s="443"/>
      <c r="J638" s="443"/>
      <c r="K638" s="443"/>
      <c r="L638" s="443"/>
      <c r="M638" s="443"/>
      <c r="N638" s="443"/>
      <c r="O638" s="443"/>
      <c r="P638" s="63"/>
      <c r="Q638" s="63"/>
      <c r="R638" s="63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</row>
    <row r="639" spans="1:74" s="16" customFormat="1" ht="13.5" customHeight="1" x14ac:dyDescent="0.25">
      <c r="A639" s="14"/>
      <c r="B639" s="14"/>
      <c r="C639" s="14"/>
      <c r="D639" s="14"/>
      <c r="E639" s="14"/>
      <c r="F639" s="14"/>
      <c r="G639" s="14"/>
      <c r="H639" s="64"/>
      <c r="I639" s="10"/>
      <c r="J639" s="10"/>
      <c r="K639" s="10"/>
      <c r="L639" s="10"/>
      <c r="M639" s="14"/>
      <c r="N639" s="14"/>
      <c r="O639" s="14"/>
      <c r="P639" s="3"/>
      <c r="Q639" s="3"/>
      <c r="R639" s="3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</row>
    <row r="640" spans="1:74" s="3" customFormat="1" ht="15" x14ac:dyDescent="0.25">
      <c r="A640" s="4"/>
      <c r="B640" s="4"/>
      <c r="C640" s="4"/>
      <c r="D640" s="4"/>
      <c r="E640" s="4"/>
      <c r="F640" s="4"/>
      <c r="G640" s="4"/>
      <c r="H640" s="14"/>
      <c r="I640" s="65"/>
      <c r="J640" s="65"/>
      <c r="K640" s="65"/>
      <c r="L640" s="65"/>
      <c r="M640" s="4"/>
      <c r="N640" s="4"/>
      <c r="O640" s="4"/>
    </row>
  </sheetData>
  <mergeCells count="349">
    <mergeCell ref="A637:O637"/>
    <mergeCell ref="A638:O638"/>
    <mergeCell ref="A629:O629"/>
    <mergeCell ref="A631:O631"/>
    <mergeCell ref="A632:O632"/>
    <mergeCell ref="A634:O634"/>
    <mergeCell ref="A635:O635"/>
    <mergeCell ref="A623:K623"/>
    <mergeCell ref="A624:K624"/>
    <mergeCell ref="A625:K625"/>
    <mergeCell ref="A626:K626"/>
    <mergeCell ref="A628:O628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A558:K558"/>
    <mergeCell ref="A559:K559"/>
    <mergeCell ref="A560:K560"/>
    <mergeCell ref="A561:K561"/>
    <mergeCell ref="A562:K562"/>
    <mergeCell ref="A553:K553"/>
    <mergeCell ref="A554:K554"/>
    <mergeCell ref="A555:K555"/>
    <mergeCell ref="A556:K556"/>
    <mergeCell ref="A557:K557"/>
    <mergeCell ref="C548:E548"/>
    <mergeCell ref="C549:E549"/>
    <mergeCell ref="C550:E550"/>
    <mergeCell ref="A551:K551"/>
    <mergeCell ref="A552:K552"/>
    <mergeCell ref="C537:E537"/>
    <mergeCell ref="C539:E539"/>
    <mergeCell ref="C544:E544"/>
    <mergeCell ref="C545:E545"/>
    <mergeCell ref="C547:E547"/>
    <mergeCell ref="C522:E522"/>
    <mergeCell ref="C524:E524"/>
    <mergeCell ref="C529:E529"/>
    <mergeCell ref="C530:E530"/>
    <mergeCell ref="C532:E532"/>
    <mergeCell ref="C508:E508"/>
    <mergeCell ref="A509:O509"/>
    <mergeCell ref="C510:E510"/>
    <mergeCell ref="C515:E515"/>
    <mergeCell ref="C517:E517"/>
    <mergeCell ref="C493:E493"/>
    <mergeCell ref="C498:E498"/>
    <mergeCell ref="C499:E499"/>
    <mergeCell ref="C504:E504"/>
    <mergeCell ref="C506:E506"/>
    <mergeCell ref="C484:E484"/>
    <mergeCell ref="C485:E485"/>
    <mergeCell ref="C486:E486"/>
    <mergeCell ref="C491:E491"/>
    <mergeCell ref="C492:E492"/>
    <mergeCell ref="C471:E471"/>
    <mergeCell ref="C476:E476"/>
    <mergeCell ref="C477:E477"/>
    <mergeCell ref="C478:E478"/>
    <mergeCell ref="C483:E483"/>
    <mergeCell ref="C466:E466"/>
    <mergeCell ref="C467:E467"/>
    <mergeCell ref="C468:E468"/>
    <mergeCell ref="C469:E469"/>
    <mergeCell ref="C470:E470"/>
    <mergeCell ref="C455:E455"/>
    <mergeCell ref="C456:E456"/>
    <mergeCell ref="A458:O458"/>
    <mergeCell ref="C459:E459"/>
    <mergeCell ref="C464:E464"/>
    <mergeCell ref="C447:E447"/>
    <mergeCell ref="C448:E448"/>
    <mergeCell ref="C449:E449"/>
    <mergeCell ref="C450:E450"/>
    <mergeCell ref="C451:E451"/>
    <mergeCell ref="C437:E437"/>
    <mergeCell ref="A438:O438"/>
    <mergeCell ref="C439:E439"/>
    <mergeCell ref="C444:E444"/>
    <mergeCell ref="C446:E446"/>
    <mergeCell ref="A425:O425"/>
    <mergeCell ref="C426:E426"/>
    <mergeCell ref="C430:E430"/>
    <mergeCell ref="C431:E431"/>
    <mergeCell ref="C436:E436"/>
    <mergeCell ref="C419:E419"/>
    <mergeCell ref="C420:E420"/>
    <mergeCell ref="C422:E422"/>
    <mergeCell ref="C423:E423"/>
    <mergeCell ref="C424:E424"/>
    <mergeCell ref="C409:E409"/>
    <mergeCell ref="C410:E410"/>
    <mergeCell ref="C412:E412"/>
    <mergeCell ref="C417:E417"/>
    <mergeCell ref="C418:E418"/>
    <mergeCell ref="C395:E395"/>
    <mergeCell ref="C399:E399"/>
    <mergeCell ref="C400:E400"/>
    <mergeCell ref="C402:E402"/>
    <mergeCell ref="C407:E407"/>
    <mergeCell ref="C383:E383"/>
    <mergeCell ref="C385:E385"/>
    <mergeCell ref="C387:E387"/>
    <mergeCell ref="C389:E389"/>
    <mergeCell ref="C394:E394"/>
    <mergeCell ref="C371:E371"/>
    <mergeCell ref="C373:E373"/>
    <mergeCell ref="C374:E374"/>
    <mergeCell ref="C376:E376"/>
    <mergeCell ref="C378:E378"/>
    <mergeCell ref="C355:E355"/>
    <mergeCell ref="C357:E357"/>
    <mergeCell ref="C362:E362"/>
    <mergeCell ref="C364:E364"/>
    <mergeCell ref="C369:E369"/>
    <mergeCell ref="A343:O343"/>
    <mergeCell ref="C344:E344"/>
    <mergeCell ref="C345:E345"/>
    <mergeCell ref="C349:E349"/>
    <mergeCell ref="C350:E350"/>
    <mergeCell ref="C333:E333"/>
    <mergeCell ref="C334:E334"/>
    <mergeCell ref="C335:E335"/>
    <mergeCell ref="C340:E340"/>
    <mergeCell ref="C341:E341"/>
    <mergeCell ref="C319:E319"/>
    <mergeCell ref="C320:E320"/>
    <mergeCell ref="C325:E325"/>
    <mergeCell ref="C327:E327"/>
    <mergeCell ref="C328:E328"/>
    <mergeCell ref="C309:E309"/>
    <mergeCell ref="C310:E310"/>
    <mergeCell ref="C312:E312"/>
    <mergeCell ref="C317:E317"/>
    <mergeCell ref="C318:E318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79:E279"/>
    <mergeCell ref="C280:E280"/>
    <mergeCell ref="A281:O281"/>
    <mergeCell ref="C282:E282"/>
    <mergeCell ref="C287:E287"/>
    <mergeCell ref="C264:E264"/>
    <mergeCell ref="C269:E269"/>
    <mergeCell ref="C271:E271"/>
    <mergeCell ref="C276:E276"/>
    <mergeCell ref="C278:E278"/>
    <mergeCell ref="C252:E252"/>
    <mergeCell ref="C253:E253"/>
    <mergeCell ref="C258:E258"/>
    <mergeCell ref="C259:E259"/>
    <mergeCell ref="C263:E263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27:E227"/>
    <mergeCell ref="C228:E228"/>
    <mergeCell ref="A230:O230"/>
    <mergeCell ref="C231:E231"/>
    <mergeCell ref="C236:E236"/>
    <mergeCell ref="C214:E214"/>
    <mergeCell ref="C215:E215"/>
    <mergeCell ref="C220:E220"/>
    <mergeCell ref="C221:E221"/>
    <mergeCell ref="C222:E222"/>
    <mergeCell ref="C204:E204"/>
    <mergeCell ref="A206:O206"/>
    <mergeCell ref="C207:E207"/>
    <mergeCell ref="C212:E212"/>
    <mergeCell ref="C213:E213"/>
    <mergeCell ref="C188:E188"/>
    <mergeCell ref="C190:E190"/>
    <mergeCell ref="C195:E195"/>
    <mergeCell ref="C197:E197"/>
    <mergeCell ref="C202:E202"/>
    <mergeCell ref="C175:E175"/>
    <mergeCell ref="C177:E177"/>
    <mergeCell ref="C179:E179"/>
    <mergeCell ref="C181:E181"/>
    <mergeCell ref="C183:E183"/>
    <mergeCell ref="C165:E165"/>
    <mergeCell ref="C167:E167"/>
    <mergeCell ref="C169:E169"/>
    <mergeCell ref="C171:E171"/>
    <mergeCell ref="C173:E173"/>
    <mergeCell ref="C149:E149"/>
    <mergeCell ref="C154:E154"/>
    <mergeCell ref="C159:E159"/>
    <mergeCell ref="C161:E161"/>
    <mergeCell ref="C163:E163"/>
    <mergeCell ref="C136:E136"/>
    <mergeCell ref="C141:E141"/>
    <mergeCell ref="C142:E142"/>
    <mergeCell ref="A143:O143"/>
    <mergeCell ref="C144:E144"/>
    <mergeCell ref="C131:E131"/>
    <mergeCell ref="C132:E132"/>
    <mergeCell ref="C133:E133"/>
    <mergeCell ref="C134:E134"/>
    <mergeCell ref="C135:E135"/>
    <mergeCell ref="C118:E118"/>
    <mergeCell ref="C123:E123"/>
    <mergeCell ref="C124:E124"/>
    <mergeCell ref="C125:E125"/>
    <mergeCell ref="C126:E126"/>
    <mergeCell ref="C109:E109"/>
    <mergeCell ref="A110:O110"/>
    <mergeCell ref="C111:E111"/>
    <mergeCell ref="C116:E116"/>
    <mergeCell ref="C117:E117"/>
    <mergeCell ref="C96:E96"/>
    <mergeCell ref="C97:E97"/>
    <mergeCell ref="C98:E98"/>
    <mergeCell ref="C103:E103"/>
    <mergeCell ref="C108:E108"/>
    <mergeCell ref="C79:E79"/>
    <mergeCell ref="C80:E80"/>
    <mergeCell ref="C85:E85"/>
    <mergeCell ref="C90:E90"/>
    <mergeCell ref="C91:E91"/>
    <mergeCell ref="C62:E62"/>
    <mergeCell ref="C63:E63"/>
    <mergeCell ref="C68:E68"/>
    <mergeCell ref="C73:E73"/>
    <mergeCell ref="C74:E74"/>
    <mergeCell ref="C37:E37"/>
    <mergeCell ref="C42:E42"/>
    <mergeCell ref="C47:E47"/>
    <mergeCell ref="C52:E52"/>
    <mergeCell ref="C57:E57"/>
    <mergeCell ref="C28:E28"/>
    <mergeCell ref="A29:O29"/>
    <mergeCell ref="A30:O30"/>
    <mergeCell ref="C31:E31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25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414" t="s">
        <v>0</v>
      </c>
      <c r="B2" s="414"/>
      <c r="C2" s="414"/>
      <c r="D2" s="6"/>
      <c r="E2" s="4"/>
      <c r="F2" s="4"/>
      <c r="G2" s="4"/>
      <c r="H2" s="4"/>
      <c r="I2" s="4"/>
      <c r="J2" s="4"/>
      <c r="K2" s="4"/>
      <c r="L2" s="414" t="s">
        <v>1</v>
      </c>
      <c r="M2" s="414"/>
      <c r="N2" s="414"/>
      <c r="O2" s="414"/>
    </row>
    <row r="3" spans="1:57" s="3" customFormat="1" ht="11.25" customHeight="1" x14ac:dyDescent="0.25">
      <c r="A3" s="415"/>
      <c r="B3" s="415"/>
      <c r="C3" s="415"/>
      <c r="D3" s="415"/>
      <c r="E3" s="4"/>
      <c r="F3" s="4"/>
      <c r="G3" s="4"/>
      <c r="H3" s="4"/>
      <c r="I3" s="4"/>
      <c r="J3" s="4"/>
      <c r="K3" s="416"/>
      <c r="L3" s="416"/>
      <c r="M3" s="416"/>
      <c r="N3" s="416"/>
      <c r="O3" s="416"/>
    </row>
    <row r="4" spans="1:57" s="3" customFormat="1" ht="15" x14ac:dyDescent="0.25">
      <c r="A4" s="417"/>
      <c r="B4" s="417"/>
      <c r="C4" s="417"/>
      <c r="D4" s="417"/>
      <c r="E4" s="4"/>
      <c r="F4" s="4"/>
      <c r="G4" s="4"/>
      <c r="H4" s="4"/>
      <c r="I4" s="4"/>
      <c r="J4" s="4"/>
      <c r="K4" s="417"/>
      <c r="L4" s="417"/>
      <c r="M4" s="417"/>
      <c r="N4" s="417"/>
      <c r="O4" s="4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411" t="s">
        <v>1012</v>
      </c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412" t="s">
        <v>4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413" t="s">
        <v>1013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</row>
    <row r="12" spans="1:57" s="3" customFormat="1" ht="21" customHeight="1" x14ac:dyDescent="0.25">
      <c r="A12" s="412" t="s">
        <v>6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57" s="3" customFormat="1" ht="15" x14ac:dyDescent="0.25">
      <c r="A13" s="411" t="s">
        <v>1014</v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AQ13" s="12" t="s">
        <v>1014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412" t="s">
        <v>8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</row>
    <row r="15" spans="1:57" s="3" customFormat="1" ht="30.75" customHeight="1" x14ac:dyDescent="0.25">
      <c r="A15" s="4"/>
      <c r="B15" s="14" t="s">
        <v>9</v>
      </c>
      <c r="C15" s="418" t="s">
        <v>1015</v>
      </c>
      <c r="D15" s="418"/>
      <c r="E15" s="418"/>
      <c r="F15" s="418"/>
      <c r="G15" s="418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101571.064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290.10500000000002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3370.0430000000001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77937.862999999998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760.44100000000003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1642.37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419" t="s">
        <v>1016</v>
      </c>
      <c r="G22" s="419"/>
      <c r="H22" s="419"/>
      <c r="I22" s="419"/>
      <c r="J22" s="419"/>
      <c r="K22" s="419"/>
      <c r="L22" s="419"/>
      <c r="M22" s="419"/>
      <c r="N22" s="419"/>
      <c r="O22" s="419"/>
      <c r="BF22" s="25" t="s">
        <v>1016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420"/>
      <c r="M23" s="420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421" t="s">
        <v>20</v>
      </c>
      <c r="B25" s="421" t="s">
        <v>21</v>
      </c>
      <c r="C25" s="421" t="s">
        <v>22</v>
      </c>
      <c r="D25" s="421"/>
      <c r="E25" s="421"/>
      <c r="F25" s="422" t="s">
        <v>23</v>
      </c>
      <c r="G25" s="421" t="s">
        <v>24</v>
      </c>
      <c r="H25" s="425" t="s">
        <v>25</v>
      </c>
      <c r="I25" s="426"/>
      <c r="J25" s="427"/>
      <c r="K25" s="422" t="s">
        <v>26</v>
      </c>
      <c r="L25" s="425" t="s">
        <v>27</v>
      </c>
      <c r="M25" s="426"/>
      <c r="N25" s="426"/>
      <c r="O25" s="427"/>
    </row>
    <row r="26" spans="1:69" s="3" customFormat="1" ht="36.75" customHeight="1" x14ac:dyDescent="0.25">
      <c r="A26" s="421"/>
      <c r="B26" s="421"/>
      <c r="C26" s="421"/>
      <c r="D26" s="421"/>
      <c r="E26" s="421"/>
      <c r="F26" s="423"/>
      <c r="G26" s="421"/>
      <c r="H26" s="29" t="s">
        <v>28</v>
      </c>
      <c r="I26" s="29" t="s">
        <v>29</v>
      </c>
      <c r="J26" s="422" t="s">
        <v>30</v>
      </c>
      <c r="K26" s="428"/>
      <c r="L26" s="430" t="s">
        <v>28</v>
      </c>
      <c r="M26" s="430" t="s">
        <v>31</v>
      </c>
      <c r="N26" s="29" t="s">
        <v>29</v>
      </c>
      <c r="O26" s="422" t="s">
        <v>30</v>
      </c>
    </row>
    <row r="27" spans="1:69" s="3" customFormat="1" ht="36" x14ac:dyDescent="0.25">
      <c r="A27" s="421"/>
      <c r="B27" s="421"/>
      <c r="C27" s="421"/>
      <c r="D27" s="421"/>
      <c r="E27" s="421"/>
      <c r="F27" s="424"/>
      <c r="G27" s="421"/>
      <c r="H27" s="29" t="s">
        <v>32</v>
      </c>
      <c r="I27" s="30" t="s">
        <v>33</v>
      </c>
      <c r="J27" s="429"/>
      <c r="K27" s="429"/>
      <c r="L27" s="431"/>
      <c r="M27" s="431"/>
      <c r="N27" s="30" t="s">
        <v>33</v>
      </c>
      <c r="O27" s="429"/>
    </row>
    <row r="28" spans="1:69" s="3" customFormat="1" ht="15" x14ac:dyDescent="0.25">
      <c r="A28" s="31">
        <v>1</v>
      </c>
      <c r="B28" s="31">
        <v>2</v>
      </c>
      <c r="C28" s="433">
        <v>3</v>
      </c>
      <c r="D28" s="433"/>
      <c r="E28" s="43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434" t="s">
        <v>34</v>
      </c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6"/>
      <c r="BP29" s="33" t="s">
        <v>34</v>
      </c>
    </row>
    <row r="30" spans="1:69" s="3" customFormat="1" ht="15" x14ac:dyDescent="0.25">
      <c r="A30" s="445" t="s">
        <v>1017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7"/>
      <c r="BP30" s="33"/>
      <c r="BQ30" s="34" t="s">
        <v>1017</v>
      </c>
    </row>
    <row r="31" spans="1:69" s="3" customFormat="1" ht="15" x14ac:dyDescent="0.25">
      <c r="A31" s="445" t="s">
        <v>1018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7"/>
      <c r="BP31" s="33"/>
      <c r="BQ31" s="34" t="s">
        <v>1018</v>
      </c>
    </row>
    <row r="32" spans="1:69" s="3" customFormat="1" ht="15" x14ac:dyDescent="0.25">
      <c r="A32" s="445" t="s">
        <v>1019</v>
      </c>
      <c r="B32" s="446"/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7"/>
      <c r="BP32" s="33"/>
      <c r="BQ32" s="34" t="s">
        <v>1019</v>
      </c>
    </row>
    <row r="33" spans="1:70" s="3" customFormat="1" ht="15" x14ac:dyDescent="0.25">
      <c r="A33" s="445" t="s">
        <v>1020</v>
      </c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7"/>
      <c r="BP33" s="33"/>
      <c r="BQ33" s="34" t="s">
        <v>1020</v>
      </c>
    </row>
    <row r="34" spans="1:70" s="3" customFormat="1" ht="15" x14ac:dyDescent="0.25">
      <c r="A34" s="445" t="s">
        <v>1021</v>
      </c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7"/>
      <c r="BP34" s="33"/>
      <c r="BQ34" s="34" t="s">
        <v>1021</v>
      </c>
    </row>
    <row r="35" spans="1:70" s="3" customFormat="1" ht="67.5" x14ac:dyDescent="0.25">
      <c r="A35" s="35" t="s">
        <v>36</v>
      </c>
      <c r="B35" s="36" t="s">
        <v>1022</v>
      </c>
      <c r="C35" s="432" t="s">
        <v>1023</v>
      </c>
      <c r="D35" s="432"/>
      <c r="E35" s="432"/>
      <c r="F35" s="35" t="s">
        <v>109</v>
      </c>
      <c r="G35" s="55">
        <v>2</v>
      </c>
      <c r="H35" s="39" t="s">
        <v>1024</v>
      </c>
      <c r="I35" s="39" t="s">
        <v>1025</v>
      </c>
      <c r="J35" s="39">
        <v>1034</v>
      </c>
      <c r="K35" s="37" t="s">
        <v>42</v>
      </c>
      <c r="L35" s="39">
        <v>216259.72</v>
      </c>
      <c r="M35" s="39">
        <v>130814.47</v>
      </c>
      <c r="N35" s="40" t="s">
        <v>1026</v>
      </c>
      <c r="O35" s="39">
        <v>17702.080000000002</v>
      </c>
      <c r="BP35" s="33"/>
      <c r="BQ35" s="34"/>
      <c r="BR35" s="41" t="s">
        <v>1023</v>
      </c>
    </row>
    <row r="36" spans="1:70" s="3" customFormat="1" ht="15" x14ac:dyDescent="0.25">
      <c r="A36" s="47"/>
      <c r="B36" s="48"/>
      <c r="C36" s="48"/>
      <c r="D36" s="48"/>
      <c r="E36" s="49" t="s">
        <v>1027</v>
      </c>
      <c r="F36" s="49"/>
      <c r="G36" s="50"/>
      <c r="H36" s="51"/>
      <c r="I36" s="17"/>
      <c r="J36" s="17"/>
      <c r="K36" s="17"/>
      <c r="L36" s="52">
        <v>137048.85999999999</v>
      </c>
      <c r="M36" s="53"/>
      <c r="N36" s="53"/>
      <c r="O36" s="54"/>
      <c r="BP36" s="33"/>
      <c r="BQ36" s="34"/>
      <c r="BR36" s="41"/>
    </row>
    <row r="37" spans="1:70" s="3" customFormat="1" ht="15" x14ac:dyDescent="0.25">
      <c r="A37" s="47"/>
      <c r="B37" s="48"/>
      <c r="C37" s="48"/>
      <c r="D37" s="48"/>
      <c r="E37" s="49" t="s">
        <v>1028</v>
      </c>
      <c r="F37" s="49"/>
      <c r="G37" s="50"/>
      <c r="H37" s="51"/>
      <c r="I37" s="17"/>
      <c r="J37" s="17"/>
      <c r="K37" s="17"/>
      <c r="L37" s="52">
        <v>72993.41</v>
      </c>
      <c r="M37" s="53"/>
      <c r="N37" s="53"/>
      <c r="O37" s="54"/>
      <c r="BP37" s="33"/>
      <c r="BQ37" s="34"/>
      <c r="BR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426301.99</v>
      </c>
      <c r="M38" s="53"/>
      <c r="N38" s="53"/>
      <c r="O38" s="54"/>
      <c r="BP38" s="33"/>
      <c r="BQ38" s="34"/>
      <c r="BR38" s="41"/>
    </row>
    <row r="39" spans="1:70" s="3" customFormat="1" ht="67.5" x14ac:dyDescent="0.25">
      <c r="A39" s="35" t="s">
        <v>1029</v>
      </c>
      <c r="B39" s="36" t="s">
        <v>1030</v>
      </c>
      <c r="C39" s="432" t="s">
        <v>1031</v>
      </c>
      <c r="D39" s="432"/>
      <c r="E39" s="432"/>
      <c r="F39" s="35" t="s">
        <v>109</v>
      </c>
      <c r="G39" s="55">
        <v>2</v>
      </c>
      <c r="H39" s="39" t="s">
        <v>1032</v>
      </c>
      <c r="I39" s="39" t="s">
        <v>1033</v>
      </c>
      <c r="J39" s="39">
        <v>1012.9</v>
      </c>
      <c r="K39" s="37" t="s">
        <v>42</v>
      </c>
      <c r="L39" s="39">
        <v>274525.67</v>
      </c>
      <c r="M39" s="39">
        <v>127476.45</v>
      </c>
      <c r="N39" s="40" t="s">
        <v>1034</v>
      </c>
      <c r="O39" s="39">
        <v>17340.78</v>
      </c>
      <c r="BP39" s="33"/>
      <c r="BQ39" s="34"/>
      <c r="BR39" s="41" t="s">
        <v>1031</v>
      </c>
    </row>
    <row r="40" spans="1:70" s="3" customFormat="1" ht="15" x14ac:dyDescent="0.25">
      <c r="A40" s="47"/>
      <c r="B40" s="48"/>
      <c r="C40" s="48"/>
      <c r="D40" s="48"/>
      <c r="E40" s="49" t="s">
        <v>1035</v>
      </c>
      <c r="F40" s="49"/>
      <c r="G40" s="50"/>
      <c r="H40" s="51"/>
      <c r="I40" s="17"/>
      <c r="J40" s="17"/>
      <c r="K40" s="17"/>
      <c r="L40" s="52">
        <v>147106.25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1036</v>
      </c>
      <c r="F41" s="49"/>
      <c r="G41" s="50"/>
      <c r="H41" s="51"/>
      <c r="I41" s="17"/>
      <c r="J41" s="17"/>
      <c r="K41" s="17"/>
      <c r="L41" s="52">
        <v>78350.070000000007</v>
      </c>
      <c r="M41" s="53"/>
      <c r="N41" s="53"/>
      <c r="O41" s="54"/>
      <c r="BP41" s="33"/>
      <c r="BQ41" s="34"/>
      <c r="BR41" s="41"/>
    </row>
    <row r="42" spans="1:70" s="3" customFormat="1" ht="15" x14ac:dyDescent="0.25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499981.99</v>
      </c>
      <c r="M42" s="53"/>
      <c r="N42" s="53"/>
      <c r="O42" s="54"/>
      <c r="BP42" s="33"/>
      <c r="BQ42" s="34"/>
      <c r="BR42" s="41"/>
    </row>
    <row r="43" spans="1:70" s="3" customFormat="1" ht="67.5" x14ac:dyDescent="0.25">
      <c r="A43" s="35" t="s">
        <v>53</v>
      </c>
      <c r="B43" s="36" t="s">
        <v>1037</v>
      </c>
      <c r="C43" s="432" t="s">
        <v>1038</v>
      </c>
      <c r="D43" s="432"/>
      <c r="E43" s="432"/>
      <c r="F43" s="35" t="s">
        <v>109</v>
      </c>
      <c r="G43" s="55">
        <v>2</v>
      </c>
      <c r="H43" s="39" t="s">
        <v>1039</v>
      </c>
      <c r="I43" s="39" t="s">
        <v>1040</v>
      </c>
      <c r="J43" s="39">
        <v>1473.98</v>
      </c>
      <c r="K43" s="37" t="s">
        <v>42</v>
      </c>
      <c r="L43" s="39">
        <v>375284.66</v>
      </c>
      <c r="M43" s="39">
        <v>193748.7</v>
      </c>
      <c r="N43" s="40" t="s">
        <v>1041</v>
      </c>
      <c r="O43" s="39">
        <v>25234.61</v>
      </c>
      <c r="BP43" s="33"/>
      <c r="BQ43" s="34"/>
      <c r="BR43" s="41" t="s">
        <v>1038</v>
      </c>
    </row>
    <row r="44" spans="1:70" s="3" customFormat="1" ht="15" x14ac:dyDescent="0.25">
      <c r="A44" s="47"/>
      <c r="B44" s="48"/>
      <c r="C44" s="48"/>
      <c r="D44" s="48"/>
      <c r="E44" s="49" t="s">
        <v>1042</v>
      </c>
      <c r="F44" s="49"/>
      <c r="G44" s="50"/>
      <c r="H44" s="51"/>
      <c r="I44" s="17"/>
      <c r="J44" s="17"/>
      <c r="K44" s="17"/>
      <c r="L44" s="52">
        <v>213086.43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1043</v>
      </c>
      <c r="F45" s="49"/>
      <c r="G45" s="50"/>
      <c r="H45" s="51"/>
      <c r="I45" s="17"/>
      <c r="J45" s="17"/>
      <c r="K45" s="17"/>
      <c r="L45" s="52">
        <v>113491.69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701862.78</v>
      </c>
      <c r="M46" s="53"/>
      <c r="N46" s="53"/>
      <c r="O46" s="54"/>
      <c r="BP46" s="33"/>
      <c r="BQ46" s="34"/>
      <c r="BR46" s="41"/>
    </row>
    <row r="47" spans="1:70" s="3" customFormat="1" ht="15" x14ac:dyDescent="0.25">
      <c r="A47" s="445" t="s">
        <v>1044</v>
      </c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7"/>
      <c r="BP47" s="33"/>
      <c r="BQ47" s="34" t="s">
        <v>1044</v>
      </c>
      <c r="BR47" s="41"/>
    </row>
    <row r="48" spans="1:70" s="3" customFormat="1" ht="68.25" x14ac:dyDescent="0.25">
      <c r="A48" s="35" t="s">
        <v>63</v>
      </c>
      <c r="B48" s="36" t="s">
        <v>1045</v>
      </c>
      <c r="C48" s="432" t="s">
        <v>1046</v>
      </c>
      <c r="D48" s="432"/>
      <c r="E48" s="432"/>
      <c r="F48" s="35" t="s">
        <v>109</v>
      </c>
      <c r="G48" s="55">
        <v>2</v>
      </c>
      <c r="H48" s="39" t="s">
        <v>1047</v>
      </c>
      <c r="I48" s="39" t="s">
        <v>1048</v>
      </c>
      <c r="J48" s="39">
        <v>915.91</v>
      </c>
      <c r="K48" s="37" t="s">
        <v>42</v>
      </c>
      <c r="L48" s="39">
        <v>80394.94</v>
      </c>
      <c r="M48" s="39">
        <v>35751.379999999997</v>
      </c>
      <c r="N48" s="40" t="s">
        <v>1049</v>
      </c>
      <c r="O48" s="39">
        <v>15680.36</v>
      </c>
      <c r="BP48" s="33"/>
      <c r="BQ48" s="34"/>
      <c r="BR48" s="41" t="s">
        <v>1046</v>
      </c>
    </row>
    <row r="49" spans="1:70" s="3" customFormat="1" ht="15" x14ac:dyDescent="0.25">
      <c r="A49" s="47"/>
      <c r="B49" s="48"/>
      <c r="C49" s="48"/>
      <c r="D49" s="48"/>
      <c r="E49" s="49" t="s">
        <v>1050</v>
      </c>
      <c r="F49" s="49"/>
      <c r="G49" s="50"/>
      <c r="H49" s="51"/>
      <c r="I49" s="17"/>
      <c r="J49" s="17"/>
      <c r="K49" s="17"/>
      <c r="L49" s="52">
        <v>40757.300000000003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1051</v>
      </c>
      <c r="F50" s="49"/>
      <c r="G50" s="50"/>
      <c r="H50" s="51"/>
      <c r="I50" s="17"/>
      <c r="J50" s="17"/>
      <c r="K50" s="17"/>
      <c r="L50" s="52">
        <v>21429.09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142581.32999999999</v>
      </c>
      <c r="M51" s="53"/>
      <c r="N51" s="53"/>
      <c r="O51" s="54"/>
      <c r="BP51" s="33"/>
      <c r="BQ51" s="34"/>
      <c r="BR51" s="41"/>
    </row>
    <row r="52" spans="1:70" s="3" customFormat="1" ht="15" x14ac:dyDescent="0.25">
      <c r="A52" s="445" t="s">
        <v>1052</v>
      </c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7"/>
      <c r="BP52" s="33"/>
      <c r="BQ52" s="34" t="s">
        <v>1052</v>
      </c>
      <c r="BR52" s="41"/>
    </row>
    <row r="53" spans="1:70" s="3" customFormat="1" ht="67.5" x14ac:dyDescent="0.25">
      <c r="A53" s="35" t="s">
        <v>72</v>
      </c>
      <c r="B53" s="36" t="s">
        <v>1053</v>
      </c>
      <c r="C53" s="432" t="s">
        <v>1054</v>
      </c>
      <c r="D53" s="432"/>
      <c r="E53" s="432"/>
      <c r="F53" s="35" t="s">
        <v>520</v>
      </c>
      <c r="G53" s="38">
        <v>4.2</v>
      </c>
      <c r="H53" s="39" t="s">
        <v>1055</v>
      </c>
      <c r="I53" s="39" t="s">
        <v>1056</v>
      </c>
      <c r="J53" s="39">
        <v>82.43</v>
      </c>
      <c r="K53" s="37" t="s">
        <v>42</v>
      </c>
      <c r="L53" s="39">
        <v>31100.77</v>
      </c>
      <c r="M53" s="39">
        <v>22894.62</v>
      </c>
      <c r="N53" s="40" t="s">
        <v>1057</v>
      </c>
      <c r="O53" s="39">
        <v>2963.88</v>
      </c>
      <c r="BP53" s="33"/>
      <c r="BQ53" s="34"/>
      <c r="BR53" s="41" t="s">
        <v>1054</v>
      </c>
    </row>
    <row r="54" spans="1:70" s="3" customFormat="1" ht="15" x14ac:dyDescent="0.25">
      <c r="A54" s="42"/>
      <c r="B54" s="43"/>
      <c r="C54" s="44" t="s">
        <v>1058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1059</v>
      </c>
      <c r="F55" s="49"/>
      <c r="G55" s="50"/>
      <c r="H55" s="51"/>
      <c r="I55" s="17"/>
      <c r="J55" s="17"/>
      <c r="K55" s="17"/>
      <c r="L55" s="52">
        <v>22984.66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1060</v>
      </c>
      <c r="F56" s="49"/>
      <c r="G56" s="50"/>
      <c r="H56" s="51"/>
      <c r="I56" s="17"/>
      <c r="J56" s="17"/>
      <c r="K56" s="17"/>
      <c r="L56" s="52">
        <v>12084.72</v>
      </c>
      <c r="M56" s="53"/>
      <c r="N56" s="53"/>
      <c r="O56" s="54"/>
      <c r="BP56" s="33"/>
      <c r="BQ56" s="34"/>
      <c r="BR56" s="41"/>
    </row>
    <row r="57" spans="1:70" s="3" customFormat="1" ht="15" x14ac:dyDescent="0.25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66170.149999999994</v>
      </c>
      <c r="M57" s="53"/>
      <c r="N57" s="53"/>
      <c r="O57" s="54"/>
      <c r="BP57" s="33"/>
      <c r="BQ57" s="34"/>
      <c r="BR57" s="41"/>
    </row>
    <row r="58" spans="1:70" s="3" customFormat="1" ht="67.5" x14ac:dyDescent="0.25">
      <c r="A58" s="35" t="s">
        <v>80</v>
      </c>
      <c r="B58" s="36" t="s">
        <v>1061</v>
      </c>
      <c r="C58" s="432" t="s">
        <v>1062</v>
      </c>
      <c r="D58" s="432"/>
      <c r="E58" s="432"/>
      <c r="F58" s="35" t="s">
        <v>334</v>
      </c>
      <c r="G58" s="57">
        <v>0.648648</v>
      </c>
      <c r="H58" s="39">
        <v>4668.5600000000004</v>
      </c>
      <c r="I58" s="39"/>
      <c r="J58" s="39">
        <v>4668.5600000000004</v>
      </c>
      <c r="K58" s="37" t="s">
        <v>42</v>
      </c>
      <c r="L58" s="39">
        <v>25921.84</v>
      </c>
      <c r="M58" s="39"/>
      <c r="N58" s="40"/>
      <c r="O58" s="39">
        <v>25921.84</v>
      </c>
      <c r="BP58" s="33"/>
      <c r="BQ58" s="34"/>
      <c r="BR58" s="41" t="s">
        <v>1062</v>
      </c>
    </row>
    <row r="59" spans="1:70" s="3" customFormat="1" ht="15" x14ac:dyDescent="0.25">
      <c r="A59" s="42"/>
      <c r="B59" s="43"/>
      <c r="C59" s="44" t="s">
        <v>1063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34"/>
      <c r="BR59" s="41"/>
    </row>
    <row r="60" spans="1:70" s="3" customFormat="1" ht="67.5" x14ac:dyDescent="0.25">
      <c r="A60" s="35" t="s">
        <v>89</v>
      </c>
      <c r="B60" s="36" t="s">
        <v>1064</v>
      </c>
      <c r="C60" s="432" t="s">
        <v>1065</v>
      </c>
      <c r="D60" s="432"/>
      <c r="E60" s="432"/>
      <c r="F60" s="35" t="s">
        <v>238</v>
      </c>
      <c r="G60" s="56">
        <v>2.23</v>
      </c>
      <c r="H60" s="39" t="s">
        <v>1066</v>
      </c>
      <c r="I60" s="39" t="s">
        <v>1067</v>
      </c>
      <c r="J60" s="39">
        <v>124.14</v>
      </c>
      <c r="K60" s="37" t="s">
        <v>42</v>
      </c>
      <c r="L60" s="39">
        <v>21961.88</v>
      </c>
      <c r="M60" s="39">
        <v>17101.189999999999</v>
      </c>
      <c r="N60" s="40" t="s">
        <v>1068</v>
      </c>
      <c r="O60" s="39">
        <v>2369.87</v>
      </c>
      <c r="BP60" s="33"/>
      <c r="BQ60" s="34"/>
      <c r="BR60" s="41" t="s">
        <v>1065</v>
      </c>
    </row>
    <row r="61" spans="1:70" s="3" customFormat="1" ht="15" x14ac:dyDescent="0.25">
      <c r="A61" s="42"/>
      <c r="B61" s="43"/>
      <c r="C61" s="44" t="s">
        <v>1069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34"/>
      <c r="BR61" s="41"/>
    </row>
    <row r="62" spans="1:70" s="3" customFormat="1" ht="15" x14ac:dyDescent="0.25">
      <c r="A62" s="47"/>
      <c r="B62" s="48"/>
      <c r="C62" s="48"/>
      <c r="D62" s="48"/>
      <c r="E62" s="49" t="s">
        <v>1070</v>
      </c>
      <c r="F62" s="49"/>
      <c r="G62" s="50"/>
      <c r="H62" s="51"/>
      <c r="I62" s="17"/>
      <c r="J62" s="17"/>
      <c r="K62" s="17"/>
      <c r="L62" s="52">
        <v>16890.79</v>
      </c>
      <c r="M62" s="53"/>
      <c r="N62" s="53"/>
      <c r="O62" s="54"/>
      <c r="BP62" s="33"/>
      <c r="BQ62" s="34"/>
      <c r="BR62" s="41"/>
    </row>
    <row r="63" spans="1:70" s="3" customFormat="1" ht="15" x14ac:dyDescent="0.25">
      <c r="A63" s="47"/>
      <c r="B63" s="48"/>
      <c r="C63" s="48"/>
      <c r="D63" s="48"/>
      <c r="E63" s="49" t="s">
        <v>1071</v>
      </c>
      <c r="F63" s="49"/>
      <c r="G63" s="50"/>
      <c r="H63" s="51"/>
      <c r="I63" s="17"/>
      <c r="J63" s="17"/>
      <c r="K63" s="17"/>
      <c r="L63" s="52">
        <v>8880.73</v>
      </c>
      <c r="M63" s="53"/>
      <c r="N63" s="53"/>
      <c r="O63" s="54"/>
      <c r="BP63" s="33"/>
      <c r="BQ63" s="34"/>
      <c r="BR63" s="41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47733.4</v>
      </c>
      <c r="M64" s="53"/>
      <c r="N64" s="53"/>
      <c r="O64" s="54"/>
      <c r="BP64" s="33"/>
      <c r="BQ64" s="34"/>
      <c r="BR64" s="41"/>
    </row>
    <row r="65" spans="1:70" s="3" customFormat="1" ht="67.5" x14ac:dyDescent="0.25">
      <c r="A65" s="35" t="s">
        <v>1072</v>
      </c>
      <c r="B65" s="36" t="s">
        <v>1073</v>
      </c>
      <c r="C65" s="432" t="s">
        <v>1074</v>
      </c>
      <c r="D65" s="432"/>
      <c r="E65" s="432"/>
      <c r="F65" s="35" t="s">
        <v>334</v>
      </c>
      <c r="G65" s="57">
        <v>0.393818</v>
      </c>
      <c r="H65" s="39">
        <v>7845.4</v>
      </c>
      <c r="I65" s="39"/>
      <c r="J65" s="39">
        <v>7845.4</v>
      </c>
      <c r="K65" s="37" t="s">
        <v>42</v>
      </c>
      <c r="L65" s="39">
        <v>26447.49</v>
      </c>
      <c r="M65" s="39"/>
      <c r="N65" s="40"/>
      <c r="O65" s="39">
        <v>26447.49</v>
      </c>
      <c r="BP65" s="33"/>
      <c r="BQ65" s="34"/>
      <c r="BR65" s="41" t="s">
        <v>1074</v>
      </c>
    </row>
    <row r="66" spans="1:70" s="3" customFormat="1" ht="15" x14ac:dyDescent="0.25">
      <c r="A66" s="42"/>
      <c r="B66" s="43"/>
      <c r="C66" s="44" t="s">
        <v>1075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34"/>
      <c r="BR66" s="41"/>
    </row>
    <row r="67" spans="1:70" s="3" customFormat="1" ht="67.5" x14ac:dyDescent="0.25">
      <c r="A67" s="35" t="s">
        <v>101</v>
      </c>
      <c r="B67" s="36" t="s">
        <v>812</v>
      </c>
      <c r="C67" s="432" t="s">
        <v>813</v>
      </c>
      <c r="D67" s="432"/>
      <c r="E67" s="432"/>
      <c r="F67" s="35" t="s">
        <v>238</v>
      </c>
      <c r="G67" s="56">
        <v>1.37</v>
      </c>
      <c r="H67" s="39" t="s">
        <v>814</v>
      </c>
      <c r="I67" s="39" t="s">
        <v>815</v>
      </c>
      <c r="J67" s="39">
        <v>102.98</v>
      </c>
      <c r="K67" s="37" t="s">
        <v>42</v>
      </c>
      <c r="L67" s="39">
        <v>16397.79</v>
      </c>
      <c r="M67" s="39">
        <v>13480.68</v>
      </c>
      <c r="N67" s="40" t="s">
        <v>1076</v>
      </c>
      <c r="O67" s="39">
        <v>1207.67</v>
      </c>
      <c r="BP67" s="33"/>
      <c r="BQ67" s="34"/>
      <c r="BR67" s="41" t="s">
        <v>813</v>
      </c>
    </row>
    <row r="68" spans="1:70" s="3" customFormat="1" ht="15" x14ac:dyDescent="0.25">
      <c r="A68" s="42"/>
      <c r="B68" s="43"/>
      <c r="C68" s="44" t="s">
        <v>1077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34"/>
      <c r="BR68" s="41"/>
    </row>
    <row r="69" spans="1:70" s="3" customFormat="1" ht="15" x14ac:dyDescent="0.25">
      <c r="A69" s="47"/>
      <c r="B69" s="48"/>
      <c r="C69" s="48"/>
      <c r="D69" s="48"/>
      <c r="E69" s="49" t="s">
        <v>1078</v>
      </c>
      <c r="F69" s="49"/>
      <c r="G69" s="50"/>
      <c r="H69" s="51"/>
      <c r="I69" s="17"/>
      <c r="J69" s="17"/>
      <c r="K69" s="17"/>
      <c r="L69" s="52">
        <v>13287.32</v>
      </c>
      <c r="M69" s="53"/>
      <c r="N69" s="53"/>
      <c r="O69" s="54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1079</v>
      </c>
      <c r="F70" s="49"/>
      <c r="G70" s="50"/>
      <c r="H70" s="51"/>
      <c r="I70" s="17"/>
      <c r="J70" s="17"/>
      <c r="K70" s="17"/>
      <c r="L70" s="52">
        <v>6986.12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36671.230000000003</v>
      </c>
      <c r="M71" s="53"/>
      <c r="N71" s="53"/>
      <c r="O71" s="54"/>
      <c r="BP71" s="33"/>
      <c r="BQ71" s="34"/>
      <c r="BR71" s="41"/>
    </row>
    <row r="72" spans="1:70" s="3" customFormat="1" ht="67.5" x14ac:dyDescent="0.25">
      <c r="A72" s="35" t="s">
        <v>106</v>
      </c>
      <c r="B72" s="36" t="s">
        <v>1080</v>
      </c>
      <c r="C72" s="432" t="s">
        <v>822</v>
      </c>
      <c r="D72" s="432"/>
      <c r="E72" s="432"/>
      <c r="F72" s="35" t="s">
        <v>265</v>
      </c>
      <c r="G72" s="55">
        <v>137</v>
      </c>
      <c r="H72" s="39">
        <v>53.8</v>
      </c>
      <c r="I72" s="39"/>
      <c r="J72" s="39">
        <v>53.8</v>
      </c>
      <c r="K72" s="37" t="s">
        <v>42</v>
      </c>
      <c r="L72" s="39">
        <v>63092.34</v>
      </c>
      <c r="M72" s="39"/>
      <c r="N72" s="40"/>
      <c r="O72" s="39">
        <v>63092.34</v>
      </c>
      <c r="BP72" s="33"/>
      <c r="BQ72" s="34"/>
      <c r="BR72" s="41" t="s">
        <v>822</v>
      </c>
    </row>
    <row r="73" spans="1:70" s="3" customFormat="1" ht="15" x14ac:dyDescent="0.25">
      <c r="A73" s="445" t="s">
        <v>1081</v>
      </c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7"/>
      <c r="BP73" s="33"/>
      <c r="BQ73" s="34" t="s">
        <v>1081</v>
      </c>
      <c r="BR73" s="41"/>
    </row>
    <row r="74" spans="1:70" s="3" customFormat="1" ht="67.5" x14ac:dyDescent="0.25">
      <c r="A74" s="35" t="s">
        <v>1082</v>
      </c>
      <c r="B74" s="36" t="s">
        <v>418</v>
      </c>
      <c r="C74" s="432" t="s">
        <v>419</v>
      </c>
      <c r="D74" s="432"/>
      <c r="E74" s="432"/>
      <c r="F74" s="35" t="s">
        <v>174</v>
      </c>
      <c r="G74" s="56">
        <v>1.34</v>
      </c>
      <c r="H74" s="39" t="s">
        <v>420</v>
      </c>
      <c r="I74" s="39" t="s">
        <v>421</v>
      </c>
      <c r="J74" s="39">
        <v>77.400000000000006</v>
      </c>
      <c r="K74" s="37" t="s">
        <v>42</v>
      </c>
      <c r="L74" s="39">
        <v>17896.68</v>
      </c>
      <c r="M74" s="39">
        <v>14387.79</v>
      </c>
      <c r="N74" s="40" t="s">
        <v>1083</v>
      </c>
      <c r="O74" s="39">
        <v>887.81</v>
      </c>
      <c r="BP74" s="33"/>
      <c r="BQ74" s="34"/>
      <c r="BR74" s="41" t="s">
        <v>419</v>
      </c>
    </row>
    <row r="75" spans="1:70" s="3" customFormat="1" ht="15" x14ac:dyDescent="0.25">
      <c r="A75" s="42"/>
      <c r="B75" s="43"/>
      <c r="C75" s="44" t="s">
        <v>1084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1085</v>
      </c>
      <c r="F76" s="49"/>
      <c r="G76" s="50"/>
      <c r="H76" s="51"/>
      <c r="I76" s="17"/>
      <c r="J76" s="17"/>
      <c r="K76" s="17"/>
      <c r="L76" s="52">
        <v>13964.58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1086</v>
      </c>
      <c r="F77" s="49"/>
      <c r="G77" s="50"/>
      <c r="H77" s="51"/>
      <c r="I77" s="17"/>
      <c r="J77" s="17"/>
      <c r="K77" s="17"/>
      <c r="L77" s="52">
        <v>7342.2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39203.46</v>
      </c>
      <c r="M78" s="53"/>
      <c r="N78" s="53"/>
      <c r="O78" s="54"/>
      <c r="BP78" s="33"/>
      <c r="BQ78" s="34"/>
      <c r="BR78" s="41"/>
    </row>
    <row r="79" spans="1:70" s="3" customFormat="1" ht="67.5" x14ac:dyDescent="0.25">
      <c r="A79" s="35" t="s">
        <v>119</v>
      </c>
      <c r="B79" s="36" t="s">
        <v>1080</v>
      </c>
      <c r="C79" s="432" t="s">
        <v>1087</v>
      </c>
      <c r="D79" s="432"/>
      <c r="E79" s="432"/>
      <c r="F79" s="35" t="s">
        <v>437</v>
      </c>
      <c r="G79" s="55">
        <v>134</v>
      </c>
      <c r="H79" s="39">
        <v>88.44</v>
      </c>
      <c r="I79" s="39"/>
      <c r="J79" s="39">
        <v>88.44</v>
      </c>
      <c r="K79" s="37" t="s">
        <v>42</v>
      </c>
      <c r="L79" s="39">
        <v>101444.22</v>
      </c>
      <c r="M79" s="39"/>
      <c r="N79" s="40"/>
      <c r="O79" s="39">
        <v>101444.22</v>
      </c>
      <c r="BP79" s="33"/>
      <c r="BQ79" s="34"/>
      <c r="BR79" s="41" t="s">
        <v>1087</v>
      </c>
    </row>
    <row r="80" spans="1:70" s="3" customFormat="1" ht="67.5" x14ac:dyDescent="0.25">
      <c r="A80" s="35" t="s">
        <v>1088</v>
      </c>
      <c r="B80" s="36" t="s">
        <v>534</v>
      </c>
      <c r="C80" s="432" t="s">
        <v>535</v>
      </c>
      <c r="D80" s="432"/>
      <c r="E80" s="432"/>
      <c r="F80" s="35" t="s">
        <v>174</v>
      </c>
      <c r="G80" s="56">
        <v>5.52</v>
      </c>
      <c r="H80" s="39" t="s">
        <v>536</v>
      </c>
      <c r="I80" s="39" t="s">
        <v>58</v>
      </c>
      <c r="J80" s="39">
        <v>2.4700000000000002</v>
      </c>
      <c r="K80" s="37" t="s">
        <v>42</v>
      </c>
      <c r="L80" s="39">
        <v>5423.97</v>
      </c>
      <c r="M80" s="39">
        <v>5112.9799999999996</v>
      </c>
      <c r="N80" s="40" t="s">
        <v>1089</v>
      </c>
      <c r="O80" s="39">
        <v>116.71</v>
      </c>
      <c r="BP80" s="33"/>
      <c r="BQ80" s="34"/>
      <c r="BR80" s="41" t="s">
        <v>535</v>
      </c>
    </row>
    <row r="81" spans="1:70" s="3" customFormat="1" ht="15" x14ac:dyDescent="0.25">
      <c r="A81" s="42"/>
      <c r="B81" s="43"/>
      <c r="C81" s="44" t="s">
        <v>1090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1091</v>
      </c>
      <c r="F82" s="49"/>
      <c r="G82" s="50"/>
      <c r="H82" s="51"/>
      <c r="I82" s="17"/>
      <c r="J82" s="17"/>
      <c r="K82" s="17"/>
      <c r="L82" s="52">
        <v>4994.28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1092</v>
      </c>
      <c r="F83" s="49"/>
      <c r="G83" s="50"/>
      <c r="H83" s="51"/>
      <c r="I83" s="17"/>
      <c r="J83" s="17"/>
      <c r="K83" s="17"/>
      <c r="L83" s="52">
        <v>2625.86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13044.11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126</v>
      </c>
      <c r="B85" s="36" t="s">
        <v>1093</v>
      </c>
      <c r="C85" s="432" t="s">
        <v>1094</v>
      </c>
      <c r="D85" s="432"/>
      <c r="E85" s="432"/>
      <c r="F85" s="35" t="s">
        <v>437</v>
      </c>
      <c r="G85" s="55">
        <v>448</v>
      </c>
      <c r="H85" s="39">
        <v>209.38</v>
      </c>
      <c r="I85" s="39"/>
      <c r="J85" s="39">
        <v>209.38</v>
      </c>
      <c r="K85" s="37" t="s">
        <v>42</v>
      </c>
      <c r="L85" s="39">
        <v>802947.17</v>
      </c>
      <c r="M85" s="39"/>
      <c r="N85" s="40"/>
      <c r="O85" s="39">
        <v>802947.17</v>
      </c>
      <c r="BP85" s="33"/>
      <c r="BQ85" s="34"/>
      <c r="BR85" s="41" t="s">
        <v>1094</v>
      </c>
    </row>
    <row r="86" spans="1:70" s="3" customFormat="1" ht="67.5" x14ac:dyDescent="0.25">
      <c r="A86" s="35" t="s">
        <v>131</v>
      </c>
      <c r="B86" s="36" t="s">
        <v>1095</v>
      </c>
      <c r="C86" s="432" t="s">
        <v>1096</v>
      </c>
      <c r="D86" s="432"/>
      <c r="E86" s="432"/>
      <c r="F86" s="35" t="s">
        <v>437</v>
      </c>
      <c r="G86" s="55">
        <v>104</v>
      </c>
      <c r="H86" s="39">
        <v>72.34</v>
      </c>
      <c r="I86" s="39"/>
      <c r="J86" s="39">
        <v>72.34</v>
      </c>
      <c r="K86" s="37" t="s">
        <v>42</v>
      </c>
      <c r="L86" s="39">
        <v>64399.96</v>
      </c>
      <c r="M86" s="39"/>
      <c r="N86" s="40"/>
      <c r="O86" s="39">
        <v>64399.96</v>
      </c>
      <c r="BP86" s="33"/>
      <c r="BQ86" s="34"/>
      <c r="BR86" s="41" t="s">
        <v>1096</v>
      </c>
    </row>
    <row r="87" spans="1:70" s="3" customFormat="1" ht="67.5" x14ac:dyDescent="0.25">
      <c r="A87" s="35" t="s">
        <v>1097</v>
      </c>
      <c r="B87" s="36" t="s">
        <v>372</v>
      </c>
      <c r="C87" s="432" t="s">
        <v>373</v>
      </c>
      <c r="D87" s="432"/>
      <c r="E87" s="432"/>
      <c r="F87" s="35" t="s">
        <v>374</v>
      </c>
      <c r="G87" s="66">
        <v>0.1928782</v>
      </c>
      <c r="H87" s="39" t="s">
        <v>375</v>
      </c>
      <c r="I87" s="39" t="s">
        <v>376</v>
      </c>
      <c r="J87" s="39">
        <v>97</v>
      </c>
      <c r="K87" s="37" t="s">
        <v>42</v>
      </c>
      <c r="L87" s="39">
        <v>6041.98</v>
      </c>
      <c r="M87" s="39">
        <v>4811.58</v>
      </c>
      <c r="N87" s="40" t="s">
        <v>1098</v>
      </c>
      <c r="O87" s="39">
        <v>160.15</v>
      </c>
      <c r="BP87" s="33"/>
      <c r="BQ87" s="34"/>
      <c r="BR87" s="41" t="s">
        <v>373</v>
      </c>
    </row>
    <row r="88" spans="1:70" s="3" customFormat="1" ht="15" x14ac:dyDescent="0.25">
      <c r="A88" s="42"/>
      <c r="B88" s="43"/>
      <c r="C88" s="44" t="s">
        <v>1099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1100</v>
      </c>
      <c r="F89" s="49"/>
      <c r="G89" s="50"/>
      <c r="H89" s="51"/>
      <c r="I89" s="17"/>
      <c r="J89" s="17"/>
      <c r="K89" s="17"/>
      <c r="L89" s="52">
        <v>4815.8599999999997</v>
      </c>
      <c r="M89" s="53"/>
      <c r="N89" s="53"/>
      <c r="O89" s="54"/>
      <c r="BP89" s="33"/>
      <c r="BQ89" s="34"/>
      <c r="BR89" s="41"/>
    </row>
    <row r="90" spans="1:70" s="3" customFormat="1" ht="15" x14ac:dyDescent="0.25">
      <c r="A90" s="47"/>
      <c r="B90" s="48"/>
      <c r="C90" s="48"/>
      <c r="D90" s="48"/>
      <c r="E90" s="49" t="s">
        <v>1101</v>
      </c>
      <c r="F90" s="49"/>
      <c r="G90" s="50"/>
      <c r="H90" s="51"/>
      <c r="I90" s="17"/>
      <c r="J90" s="17"/>
      <c r="K90" s="17"/>
      <c r="L90" s="52">
        <v>2532.0500000000002</v>
      </c>
      <c r="M90" s="53"/>
      <c r="N90" s="53"/>
      <c r="O90" s="54"/>
      <c r="BP90" s="33"/>
      <c r="BQ90" s="34"/>
      <c r="BR90" s="41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13389.89</v>
      </c>
      <c r="M91" s="53"/>
      <c r="N91" s="53"/>
      <c r="O91" s="54"/>
      <c r="BP91" s="33"/>
      <c r="BQ91" s="34"/>
      <c r="BR91" s="41"/>
    </row>
    <row r="92" spans="1:70" s="3" customFormat="1" ht="67.5" x14ac:dyDescent="0.25">
      <c r="A92" s="35" t="s">
        <v>142</v>
      </c>
      <c r="B92" s="36" t="s">
        <v>1080</v>
      </c>
      <c r="C92" s="432" t="s">
        <v>1102</v>
      </c>
      <c r="D92" s="432"/>
      <c r="E92" s="432"/>
      <c r="F92" s="35" t="s">
        <v>265</v>
      </c>
      <c r="G92" s="55">
        <v>71</v>
      </c>
      <c r="H92" s="39">
        <v>134.30000000000001</v>
      </c>
      <c r="I92" s="39"/>
      <c r="J92" s="39">
        <v>134.30000000000001</v>
      </c>
      <c r="K92" s="37" t="s">
        <v>42</v>
      </c>
      <c r="L92" s="39">
        <v>81622.17</v>
      </c>
      <c r="M92" s="39"/>
      <c r="N92" s="40"/>
      <c r="O92" s="39">
        <v>81622.17</v>
      </c>
      <c r="BP92" s="33"/>
      <c r="BQ92" s="34"/>
      <c r="BR92" s="41" t="s">
        <v>1102</v>
      </c>
    </row>
    <row r="93" spans="1:70" s="3" customFormat="1" ht="67.5" x14ac:dyDescent="0.25">
      <c r="A93" s="35" t="s">
        <v>1103</v>
      </c>
      <c r="B93" s="36" t="s">
        <v>1080</v>
      </c>
      <c r="C93" s="432" t="s">
        <v>1104</v>
      </c>
      <c r="D93" s="432"/>
      <c r="E93" s="432"/>
      <c r="F93" s="35" t="s">
        <v>437</v>
      </c>
      <c r="G93" s="55">
        <v>16</v>
      </c>
      <c r="H93" s="39">
        <v>780.52</v>
      </c>
      <c r="I93" s="39"/>
      <c r="J93" s="39">
        <v>780.52</v>
      </c>
      <c r="K93" s="37" t="s">
        <v>42</v>
      </c>
      <c r="L93" s="39">
        <v>106900.02</v>
      </c>
      <c r="M93" s="39"/>
      <c r="N93" s="40"/>
      <c r="O93" s="39">
        <v>106900.02</v>
      </c>
      <c r="BP93" s="33"/>
      <c r="BQ93" s="34"/>
      <c r="BR93" s="41" t="s">
        <v>1104</v>
      </c>
    </row>
    <row r="94" spans="1:70" s="3" customFormat="1" ht="67.5" x14ac:dyDescent="0.25">
      <c r="A94" s="35" t="s">
        <v>1105</v>
      </c>
      <c r="B94" s="36" t="s">
        <v>1080</v>
      </c>
      <c r="C94" s="432" t="s">
        <v>1106</v>
      </c>
      <c r="D94" s="432"/>
      <c r="E94" s="432"/>
      <c r="F94" s="35" t="s">
        <v>437</v>
      </c>
      <c r="G94" s="55">
        <v>204</v>
      </c>
      <c r="H94" s="39">
        <v>15.5</v>
      </c>
      <c r="I94" s="39"/>
      <c r="J94" s="39">
        <v>15.5</v>
      </c>
      <c r="K94" s="37" t="s">
        <v>42</v>
      </c>
      <c r="L94" s="39">
        <v>27066.720000000001</v>
      </c>
      <c r="M94" s="39"/>
      <c r="N94" s="40"/>
      <c r="O94" s="39">
        <v>27066.720000000001</v>
      </c>
      <c r="BP94" s="33"/>
      <c r="BQ94" s="34"/>
      <c r="BR94" s="41" t="s">
        <v>1106</v>
      </c>
    </row>
    <row r="95" spans="1:70" s="3" customFormat="1" ht="15" x14ac:dyDescent="0.25">
      <c r="A95" s="434" t="s">
        <v>1107</v>
      </c>
      <c r="B95" s="435"/>
      <c r="C95" s="435"/>
      <c r="D95" s="435"/>
      <c r="E95" s="435"/>
      <c r="F95" s="435"/>
      <c r="G95" s="435"/>
      <c r="H95" s="435"/>
      <c r="I95" s="435"/>
      <c r="J95" s="435"/>
      <c r="K95" s="435"/>
      <c r="L95" s="435"/>
      <c r="M95" s="435"/>
      <c r="N95" s="435"/>
      <c r="O95" s="436"/>
      <c r="BP95" s="33" t="s">
        <v>1107</v>
      </c>
      <c r="BQ95" s="34"/>
      <c r="BR95" s="41"/>
    </row>
    <row r="96" spans="1:70" s="3" customFormat="1" ht="15" x14ac:dyDescent="0.25">
      <c r="A96" s="445" t="s">
        <v>1108</v>
      </c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7"/>
      <c r="BP96" s="33"/>
      <c r="BQ96" s="34" t="s">
        <v>1108</v>
      </c>
      <c r="BR96" s="41"/>
    </row>
    <row r="97" spans="1:70" s="3" customFormat="1" ht="67.5" x14ac:dyDescent="0.25">
      <c r="A97" s="35" t="s">
        <v>151</v>
      </c>
      <c r="B97" s="36" t="s">
        <v>1109</v>
      </c>
      <c r="C97" s="432" t="s">
        <v>1110</v>
      </c>
      <c r="D97" s="432"/>
      <c r="E97" s="432"/>
      <c r="F97" s="35" t="s">
        <v>1111</v>
      </c>
      <c r="G97" s="60">
        <v>7.5999999999999998E-2</v>
      </c>
      <c r="H97" s="39" t="s">
        <v>1112</v>
      </c>
      <c r="I97" s="39" t="s">
        <v>1113</v>
      </c>
      <c r="J97" s="39"/>
      <c r="K97" s="37" t="s">
        <v>42</v>
      </c>
      <c r="L97" s="39">
        <v>1479.4</v>
      </c>
      <c r="M97" s="39">
        <v>636.4</v>
      </c>
      <c r="N97" s="40" t="s">
        <v>1114</v>
      </c>
      <c r="O97" s="39"/>
      <c r="BP97" s="33"/>
      <c r="BQ97" s="34"/>
      <c r="BR97" s="41" t="s">
        <v>1110</v>
      </c>
    </row>
    <row r="98" spans="1:70" s="3" customFormat="1" ht="15" x14ac:dyDescent="0.25">
      <c r="A98" s="42"/>
      <c r="B98" s="43"/>
      <c r="C98" s="44" t="s">
        <v>1115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34"/>
      <c r="BR98" s="41"/>
    </row>
    <row r="99" spans="1:70" s="3" customFormat="1" ht="15" x14ac:dyDescent="0.25">
      <c r="A99" s="47"/>
      <c r="B99" s="48"/>
      <c r="C99" s="48"/>
      <c r="D99" s="48"/>
      <c r="E99" s="49" t="s">
        <v>1116</v>
      </c>
      <c r="F99" s="49"/>
      <c r="G99" s="50"/>
      <c r="H99" s="51"/>
      <c r="I99" s="17"/>
      <c r="J99" s="17"/>
      <c r="K99" s="17"/>
      <c r="L99" s="52">
        <v>891.29</v>
      </c>
      <c r="M99" s="53"/>
      <c r="N99" s="53"/>
      <c r="O99" s="54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1117</v>
      </c>
      <c r="F100" s="49"/>
      <c r="G100" s="50"/>
      <c r="H100" s="51"/>
      <c r="I100" s="17"/>
      <c r="J100" s="17"/>
      <c r="K100" s="17"/>
      <c r="L100" s="52">
        <v>614.67999999999995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2985.37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445" t="s">
        <v>1118</v>
      </c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7"/>
      <c r="BP102" s="33"/>
      <c r="BQ102" s="34" t="s">
        <v>1118</v>
      </c>
      <c r="BR102" s="41"/>
    </row>
    <row r="103" spans="1:70" s="3" customFormat="1" ht="67.5" x14ac:dyDescent="0.25">
      <c r="A103" s="35" t="s">
        <v>156</v>
      </c>
      <c r="B103" s="36" t="s">
        <v>1119</v>
      </c>
      <c r="C103" s="432" t="s">
        <v>1120</v>
      </c>
      <c r="D103" s="432"/>
      <c r="E103" s="432"/>
      <c r="F103" s="35" t="s">
        <v>1121</v>
      </c>
      <c r="G103" s="58">
        <v>2.0064000000000002</v>
      </c>
      <c r="H103" s="39" t="s">
        <v>1122</v>
      </c>
      <c r="I103" s="39">
        <v>4.1399999999999997</v>
      </c>
      <c r="J103" s="39">
        <v>876.03</v>
      </c>
      <c r="K103" s="37" t="s">
        <v>42</v>
      </c>
      <c r="L103" s="39">
        <v>26404.560000000001</v>
      </c>
      <c r="M103" s="39">
        <v>11264.07</v>
      </c>
      <c r="N103" s="40">
        <v>94.86</v>
      </c>
      <c r="O103" s="39">
        <v>15045.63</v>
      </c>
      <c r="BP103" s="33"/>
      <c r="BQ103" s="34"/>
      <c r="BR103" s="41" t="s">
        <v>1120</v>
      </c>
    </row>
    <row r="104" spans="1:70" s="3" customFormat="1" ht="15" x14ac:dyDescent="0.25">
      <c r="A104" s="42"/>
      <c r="B104" s="43"/>
      <c r="C104" s="44" t="s">
        <v>1123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1124</v>
      </c>
      <c r="F105" s="49"/>
      <c r="G105" s="50"/>
      <c r="H105" s="51"/>
      <c r="I105" s="17"/>
      <c r="J105" s="17"/>
      <c r="K105" s="17"/>
      <c r="L105" s="52">
        <v>12277.84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1125</v>
      </c>
      <c r="F106" s="49"/>
      <c r="G106" s="50"/>
      <c r="H106" s="51"/>
      <c r="I106" s="17"/>
      <c r="J106" s="17"/>
      <c r="K106" s="17"/>
      <c r="L106" s="52">
        <v>6420.52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45102.92</v>
      </c>
      <c r="M107" s="53"/>
      <c r="N107" s="53"/>
      <c r="O107" s="54"/>
      <c r="BP107" s="33"/>
      <c r="BQ107" s="34"/>
      <c r="BR107" s="41"/>
    </row>
    <row r="108" spans="1:70" s="3" customFormat="1" ht="15" x14ac:dyDescent="0.25">
      <c r="A108" s="445" t="s">
        <v>1126</v>
      </c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7"/>
      <c r="BP108" s="33"/>
      <c r="BQ108" s="34" t="s">
        <v>1126</v>
      </c>
      <c r="BR108" s="41"/>
    </row>
    <row r="109" spans="1:70" s="3" customFormat="1" ht="67.5" x14ac:dyDescent="0.25">
      <c r="A109" s="35" t="s">
        <v>1127</v>
      </c>
      <c r="B109" s="36" t="s">
        <v>1128</v>
      </c>
      <c r="C109" s="432" t="s">
        <v>1129</v>
      </c>
      <c r="D109" s="432"/>
      <c r="E109" s="432"/>
      <c r="F109" s="35" t="s">
        <v>1130</v>
      </c>
      <c r="G109" s="55">
        <v>1</v>
      </c>
      <c r="H109" s="39" t="s">
        <v>1131</v>
      </c>
      <c r="I109" s="39" t="s">
        <v>1132</v>
      </c>
      <c r="J109" s="39">
        <v>103.65</v>
      </c>
      <c r="K109" s="37" t="s">
        <v>42</v>
      </c>
      <c r="L109" s="39">
        <v>26065.34</v>
      </c>
      <c r="M109" s="39">
        <v>14953.93</v>
      </c>
      <c r="N109" s="40" t="s">
        <v>1133</v>
      </c>
      <c r="O109" s="39">
        <v>887.24</v>
      </c>
      <c r="BP109" s="33"/>
      <c r="BQ109" s="34"/>
      <c r="BR109" s="41" t="s">
        <v>1129</v>
      </c>
    </row>
    <row r="110" spans="1:70" s="3" customFormat="1" ht="15" x14ac:dyDescent="0.25">
      <c r="A110" s="42"/>
      <c r="B110" s="43"/>
      <c r="C110" s="44" t="s">
        <v>1134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34"/>
      <c r="BR110" s="41"/>
    </row>
    <row r="111" spans="1:70" s="3" customFormat="1" ht="15" x14ac:dyDescent="0.25">
      <c r="A111" s="47"/>
      <c r="B111" s="48"/>
      <c r="C111" s="48"/>
      <c r="D111" s="48"/>
      <c r="E111" s="49" t="s">
        <v>1135</v>
      </c>
      <c r="F111" s="49"/>
      <c r="G111" s="50"/>
      <c r="H111" s="51"/>
      <c r="I111" s="17"/>
      <c r="J111" s="17"/>
      <c r="K111" s="17"/>
      <c r="L111" s="52">
        <v>17246.12</v>
      </c>
      <c r="M111" s="53"/>
      <c r="N111" s="53"/>
      <c r="O111" s="54"/>
      <c r="BP111" s="33"/>
      <c r="BQ111" s="34"/>
      <c r="BR111" s="41"/>
    </row>
    <row r="112" spans="1:70" s="3" customFormat="1" ht="15" x14ac:dyDescent="0.25">
      <c r="A112" s="47"/>
      <c r="B112" s="48"/>
      <c r="C112" s="48"/>
      <c r="D112" s="48"/>
      <c r="E112" s="49" t="s">
        <v>1136</v>
      </c>
      <c r="F112" s="49"/>
      <c r="G112" s="50"/>
      <c r="H112" s="51"/>
      <c r="I112" s="17"/>
      <c r="J112" s="17"/>
      <c r="K112" s="17"/>
      <c r="L112" s="52">
        <v>11497.41</v>
      </c>
      <c r="M112" s="53"/>
      <c r="N112" s="53"/>
      <c r="O112" s="54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54808.87</v>
      </c>
      <c r="M113" s="53"/>
      <c r="N113" s="53"/>
      <c r="O113" s="54"/>
      <c r="BP113" s="33"/>
      <c r="BQ113" s="34"/>
      <c r="BR113" s="41"/>
    </row>
    <row r="114" spans="1:70" s="3" customFormat="1" ht="67.5" x14ac:dyDescent="0.25">
      <c r="A114" s="35" t="s">
        <v>1137</v>
      </c>
      <c r="B114" s="36" t="s">
        <v>1138</v>
      </c>
      <c r="C114" s="432" t="s">
        <v>1139</v>
      </c>
      <c r="D114" s="432"/>
      <c r="E114" s="432"/>
      <c r="F114" s="35" t="s">
        <v>1130</v>
      </c>
      <c r="G114" s="38">
        <v>2.6</v>
      </c>
      <c r="H114" s="39" t="s">
        <v>1140</v>
      </c>
      <c r="I114" s="39" t="s">
        <v>1141</v>
      </c>
      <c r="J114" s="39">
        <v>103.65</v>
      </c>
      <c r="K114" s="37" t="s">
        <v>42</v>
      </c>
      <c r="L114" s="39">
        <v>72724.25</v>
      </c>
      <c r="M114" s="39">
        <v>45892.2</v>
      </c>
      <c r="N114" s="40" t="s">
        <v>1142</v>
      </c>
      <c r="O114" s="39">
        <v>2306.83</v>
      </c>
      <c r="BP114" s="33"/>
      <c r="BQ114" s="34"/>
      <c r="BR114" s="41" t="s">
        <v>1139</v>
      </c>
    </row>
    <row r="115" spans="1:70" s="3" customFormat="1" ht="15" x14ac:dyDescent="0.25">
      <c r="A115" s="42"/>
      <c r="B115" s="43"/>
      <c r="C115" s="44" t="s">
        <v>1143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34"/>
      <c r="BR115" s="41"/>
    </row>
    <row r="116" spans="1:70" s="3" customFormat="1" ht="15" x14ac:dyDescent="0.25">
      <c r="A116" s="47"/>
      <c r="B116" s="48"/>
      <c r="C116" s="48"/>
      <c r="D116" s="48"/>
      <c r="E116" s="49" t="s">
        <v>1144</v>
      </c>
      <c r="F116" s="49"/>
      <c r="G116" s="50"/>
      <c r="H116" s="51"/>
      <c r="I116" s="17"/>
      <c r="J116" s="17"/>
      <c r="K116" s="17"/>
      <c r="L116" s="52">
        <v>49953.95</v>
      </c>
      <c r="M116" s="53"/>
      <c r="N116" s="53"/>
      <c r="O116" s="54"/>
      <c r="BP116" s="33"/>
      <c r="BQ116" s="34"/>
      <c r="BR116" s="41"/>
    </row>
    <row r="117" spans="1:70" s="3" customFormat="1" ht="15" x14ac:dyDescent="0.25">
      <c r="A117" s="47"/>
      <c r="B117" s="48"/>
      <c r="C117" s="48"/>
      <c r="D117" s="48"/>
      <c r="E117" s="49" t="s">
        <v>1145</v>
      </c>
      <c r="F117" s="49"/>
      <c r="G117" s="50"/>
      <c r="H117" s="51"/>
      <c r="I117" s="17"/>
      <c r="J117" s="17"/>
      <c r="K117" s="17"/>
      <c r="L117" s="52">
        <v>33302.629999999997</v>
      </c>
      <c r="M117" s="53"/>
      <c r="N117" s="53"/>
      <c r="O117" s="54"/>
      <c r="BP117" s="33"/>
      <c r="BQ117" s="34"/>
      <c r="BR117" s="41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155980.82999999999</v>
      </c>
      <c r="M118" s="53"/>
      <c r="N118" s="53"/>
      <c r="O118" s="54"/>
      <c r="BP118" s="33"/>
      <c r="BQ118" s="34"/>
      <c r="BR118" s="41"/>
    </row>
    <row r="119" spans="1:70" s="3" customFormat="1" ht="15" x14ac:dyDescent="0.25">
      <c r="A119" s="445" t="s">
        <v>1146</v>
      </c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7"/>
      <c r="BP119" s="33"/>
      <c r="BQ119" s="34" t="s">
        <v>1146</v>
      </c>
      <c r="BR119" s="41"/>
    </row>
    <row r="120" spans="1:70" s="3" customFormat="1" ht="67.5" x14ac:dyDescent="0.25">
      <c r="A120" s="35" t="s">
        <v>171</v>
      </c>
      <c r="B120" s="36" t="s">
        <v>1147</v>
      </c>
      <c r="C120" s="432" t="s">
        <v>1148</v>
      </c>
      <c r="D120" s="432"/>
      <c r="E120" s="432"/>
      <c r="F120" s="35" t="s">
        <v>174</v>
      </c>
      <c r="G120" s="56">
        <v>1.02</v>
      </c>
      <c r="H120" s="39" t="s">
        <v>1149</v>
      </c>
      <c r="I120" s="39" t="s">
        <v>58</v>
      </c>
      <c r="J120" s="39">
        <v>9.26</v>
      </c>
      <c r="K120" s="37" t="s">
        <v>42</v>
      </c>
      <c r="L120" s="39">
        <v>6170.98</v>
      </c>
      <c r="M120" s="39">
        <v>6054.32</v>
      </c>
      <c r="N120" s="40" t="s">
        <v>1150</v>
      </c>
      <c r="O120" s="39">
        <v>80.760000000000005</v>
      </c>
      <c r="BP120" s="33"/>
      <c r="BQ120" s="34"/>
      <c r="BR120" s="41" t="s">
        <v>1148</v>
      </c>
    </row>
    <row r="121" spans="1:70" s="3" customFormat="1" ht="15" x14ac:dyDescent="0.25">
      <c r="A121" s="42"/>
      <c r="B121" s="43"/>
      <c r="C121" s="44" t="s">
        <v>1151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1152</v>
      </c>
      <c r="F122" s="49"/>
      <c r="G122" s="50"/>
      <c r="H122" s="51"/>
      <c r="I122" s="17"/>
      <c r="J122" s="17"/>
      <c r="K122" s="17"/>
      <c r="L122" s="52">
        <v>5879.1</v>
      </c>
      <c r="M122" s="53"/>
      <c r="N122" s="53"/>
      <c r="O122" s="54"/>
      <c r="BP122" s="33"/>
      <c r="BQ122" s="34"/>
      <c r="BR122" s="41"/>
    </row>
    <row r="123" spans="1:70" s="3" customFormat="1" ht="15" x14ac:dyDescent="0.25">
      <c r="A123" s="47"/>
      <c r="B123" s="48"/>
      <c r="C123" s="48"/>
      <c r="D123" s="48"/>
      <c r="E123" s="49" t="s">
        <v>1153</v>
      </c>
      <c r="F123" s="49"/>
      <c r="G123" s="50"/>
      <c r="H123" s="51"/>
      <c r="I123" s="17"/>
      <c r="J123" s="17"/>
      <c r="K123" s="17"/>
      <c r="L123" s="52">
        <v>3091.07</v>
      </c>
      <c r="M123" s="53"/>
      <c r="N123" s="53"/>
      <c r="O123" s="54"/>
      <c r="BP123" s="33"/>
      <c r="BQ123" s="34"/>
      <c r="BR123" s="41"/>
    </row>
    <row r="124" spans="1:70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15141.15</v>
      </c>
      <c r="M124" s="53"/>
      <c r="N124" s="53"/>
      <c r="O124" s="54"/>
      <c r="BP124" s="33"/>
      <c r="BQ124" s="34"/>
      <c r="BR124" s="41"/>
    </row>
    <row r="125" spans="1:70" s="3" customFormat="1" ht="67.5" x14ac:dyDescent="0.25">
      <c r="A125" s="35" t="s">
        <v>181</v>
      </c>
      <c r="B125" s="36" t="s">
        <v>1080</v>
      </c>
      <c r="C125" s="432" t="s">
        <v>1154</v>
      </c>
      <c r="D125" s="432"/>
      <c r="E125" s="432"/>
      <c r="F125" s="35" t="s">
        <v>437</v>
      </c>
      <c r="G125" s="55">
        <v>102</v>
      </c>
      <c r="H125" s="39">
        <v>52.2</v>
      </c>
      <c r="I125" s="39"/>
      <c r="J125" s="39">
        <v>52.2</v>
      </c>
      <c r="K125" s="37" t="s">
        <v>42</v>
      </c>
      <c r="L125" s="39">
        <v>45576.86</v>
      </c>
      <c r="M125" s="39"/>
      <c r="N125" s="40"/>
      <c r="O125" s="39">
        <v>45576.86</v>
      </c>
      <c r="BP125" s="33"/>
      <c r="BQ125" s="34"/>
      <c r="BR125" s="41" t="s">
        <v>1154</v>
      </c>
    </row>
    <row r="126" spans="1:70" s="3" customFormat="1" ht="67.5" x14ac:dyDescent="0.25">
      <c r="A126" s="35" t="s">
        <v>185</v>
      </c>
      <c r="B126" s="36" t="s">
        <v>1080</v>
      </c>
      <c r="C126" s="432" t="s">
        <v>1155</v>
      </c>
      <c r="D126" s="432"/>
      <c r="E126" s="432"/>
      <c r="F126" s="35" t="s">
        <v>437</v>
      </c>
      <c r="G126" s="55">
        <v>72</v>
      </c>
      <c r="H126" s="39">
        <v>6.4</v>
      </c>
      <c r="I126" s="39"/>
      <c r="J126" s="39">
        <v>6.4</v>
      </c>
      <c r="K126" s="37" t="s">
        <v>42</v>
      </c>
      <c r="L126" s="39">
        <v>3944.45</v>
      </c>
      <c r="M126" s="39"/>
      <c r="N126" s="40"/>
      <c r="O126" s="39">
        <v>3944.45</v>
      </c>
      <c r="BP126" s="33"/>
      <c r="BQ126" s="34"/>
      <c r="BR126" s="41" t="s">
        <v>1155</v>
      </c>
    </row>
    <row r="127" spans="1:70" s="3" customFormat="1" ht="67.5" x14ac:dyDescent="0.25">
      <c r="A127" s="35" t="s">
        <v>187</v>
      </c>
      <c r="B127" s="36" t="s">
        <v>1156</v>
      </c>
      <c r="C127" s="432" t="s">
        <v>1157</v>
      </c>
      <c r="D127" s="432"/>
      <c r="E127" s="432"/>
      <c r="F127" s="35" t="s">
        <v>358</v>
      </c>
      <c r="G127" s="60">
        <v>0.32400000000000001</v>
      </c>
      <c r="H127" s="39" t="s">
        <v>1158</v>
      </c>
      <c r="I127" s="39" t="s">
        <v>1159</v>
      </c>
      <c r="J127" s="39">
        <v>152.13</v>
      </c>
      <c r="K127" s="37" t="s">
        <v>42</v>
      </c>
      <c r="L127" s="39">
        <v>6085.55</v>
      </c>
      <c r="M127" s="39">
        <v>3368.62</v>
      </c>
      <c r="N127" s="40" t="s">
        <v>1160</v>
      </c>
      <c r="O127" s="39">
        <v>421.9</v>
      </c>
      <c r="BP127" s="33"/>
      <c r="BQ127" s="34"/>
      <c r="BR127" s="41" t="s">
        <v>1157</v>
      </c>
    </row>
    <row r="128" spans="1:70" s="3" customFormat="1" ht="15" x14ac:dyDescent="0.25">
      <c r="A128" s="42"/>
      <c r="B128" s="43"/>
      <c r="C128" s="44" t="s">
        <v>1161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1162</v>
      </c>
      <c r="F129" s="49"/>
      <c r="G129" s="50"/>
      <c r="H129" s="51"/>
      <c r="I129" s="17"/>
      <c r="J129" s="17"/>
      <c r="K129" s="17"/>
      <c r="L129" s="52">
        <v>3669.08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1163</v>
      </c>
      <c r="F130" s="49"/>
      <c r="G130" s="50"/>
      <c r="H130" s="51"/>
      <c r="I130" s="17"/>
      <c r="J130" s="17"/>
      <c r="K130" s="17"/>
      <c r="L130" s="52">
        <v>1929.11</v>
      </c>
      <c r="M130" s="53"/>
      <c r="N130" s="53"/>
      <c r="O130" s="54"/>
      <c r="BP130" s="33"/>
      <c r="BQ130" s="34"/>
      <c r="BR130" s="41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11683.74</v>
      </c>
      <c r="M131" s="53"/>
      <c r="N131" s="53"/>
      <c r="O131" s="54"/>
      <c r="BP131" s="33"/>
      <c r="BQ131" s="34"/>
      <c r="BR131" s="41"/>
    </row>
    <row r="132" spans="1:70" s="3" customFormat="1" ht="67.5" x14ac:dyDescent="0.25">
      <c r="A132" s="35" t="s">
        <v>196</v>
      </c>
      <c r="B132" s="36" t="s">
        <v>1164</v>
      </c>
      <c r="C132" s="432" t="s">
        <v>1165</v>
      </c>
      <c r="D132" s="432"/>
      <c r="E132" s="432"/>
      <c r="F132" s="35" t="s">
        <v>1166</v>
      </c>
      <c r="G132" s="38">
        <v>32.4</v>
      </c>
      <c r="H132" s="39">
        <v>24.93</v>
      </c>
      <c r="I132" s="39"/>
      <c r="J132" s="39">
        <v>24.93</v>
      </c>
      <c r="K132" s="37" t="s">
        <v>42</v>
      </c>
      <c r="L132" s="39">
        <v>6914.19</v>
      </c>
      <c r="M132" s="39"/>
      <c r="N132" s="40"/>
      <c r="O132" s="39">
        <v>6914.19</v>
      </c>
      <c r="BP132" s="33"/>
      <c r="BQ132" s="34"/>
      <c r="BR132" s="41" t="s">
        <v>1165</v>
      </c>
    </row>
    <row r="133" spans="1:70" s="3" customFormat="1" ht="15" x14ac:dyDescent="0.25">
      <c r="A133" s="42"/>
      <c r="B133" s="43"/>
      <c r="C133" s="44" t="s">
        <v>1167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34"/>
      <c r="BR133" s="41"/>
    </row>
    <row r="134" spans="1:70" s="3" customFormat="1" ht="67.5" x14ac:dyDescent="0.25">
      <c r="A134" s="35" t="s">
        <v>198</v>
      </c>
      <c r="B134" s="36" t="s">
        <v>1168</v>
      </c>
      <c r="C134" s="432" t="s">
        <v>1169</v>
      </c>
      <c r="D134" s="432"/>
      <c r="E134" s="432"/>
      <c r="F134" s="35" t="s">
        <v>1170</v>
      </c>
      <c r="G134" s="66">
        <v>0.11665730000000001</v>
      </c>
      <c r="H134" s="39" t="s">
        <v>1171</v>
      </c>
      <c r="I134" s="39" t="s">
        <v>1172</v>
      </c>
      <c r="J134" s="39">
        <v>48.09</v>
      </c>
      <c r="K134" s="37" t="s">
        <v>42</v>
      </c>
      <c r="L134" s="39">
        <v>3227.18</v>
      </c>
      <c r="M134" s="39">
        <v>3137.72</v>
      </c>
      <c r="N134" s="40" t="s">
        <v>1173</v>
      </c>
      <c r="O134" s="39">
        <v>48.03</v>
      </c>
      <c r="BP134" s="33"/>
      <c r="BQ134" s="34"/>
      <c r="BR134" s="41" t="s">
        <v>1169</v>
      </c>
    </row>
    <row r="135" spans="1:70" s="3" customFormat="1" ht="15" x14ac:dyDescent="0.25">
      <c r="A135" s="42"/>
      <c r="B135" s="43"/>
      <c r="C135" s="44" t="s">
        <v>1174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34"/>
      <c r="BR135" s="41"/>
    </row>
    <row r="136" spans="1:70" s="3" customFormat="1" ht="15" x14ac:dyDescent="0.25">
      <c r="A136" s="47"/>
      <c r="B136" s="48"/>
      <c r="C136" s="48"/>
      <c r="D136" s="48"/>
      <c r="E136" s="49" t="s">
        <v>1175</v>
      </c>
      <c r="F136" s="49"/>
      <c r="G136" s="50"/>
      <c r="H136" s="51"/>
      <c r="I136" s="17"/>
      <c r="J136" s="17"/>
      <c r="K136" s="17"/>
      <c r="L136" s="52">
        <v>3048.52</v>
      </c>
      <c r="M136" s="53"/>
      <c r="N136" s="53"/>
      <c r="O136" s="54"/>
      <c r="BP136" s="33"/>
      <c r="BQ136" s="34"/>
      <c r="BR136" s="41"/>
    </row>
    <row r="137" spans="1:70" s="3" customFormat="1" ht="15" x14ac:dyDescent="0.25">
      <c r="A137" s="47"/>
      <c r="B137" s="48"/>
      <c r="C137" s="48"/>
      <c r="D137" s="48"/>
      <c r="E137" s="49" t="s">
        <v>1176</v>
      </c>
      <c r="F137" s="49"/>
      <c r="G137" s="50"/>
      <c r="H137" s="51"/>
      <c r="I137" s="17"/>
      <c r="J137" s="17"/>
      <c r="K137" s="17"/>
      <c r="L137" s="52">
        <v>1728.54</v>
      </c>
      <c r="M137" s="53"/>
      <c r="N137" s="53"/>
      <c r="O137" s="54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8004.24</v>
      </c>
      <c r="M138" s="53"/>
      <c r="N138" s="53"/>
      <c r="O138" s="54"/>
      <c r="BP138" s="33"/>
      <c r="BQ138" s="34"/>
      <c r="BR138" s="41"/>
    </row>
    <row r="139" spans="1:70" s="3" customFormat="1" ht="67.5" x14ac:dyDescent="0.25">
      <c r="A139" s="35" t="s">
        <v>200</v>
      </c>
      <c r="B139" s="36" t="s">
        <v>1080</v>
      </c>
      <c r="C139" s="432" t="s">
        <v>1177</v>
      </c>
      <c r="D139" s="432"/>
      <c r="E139" s="432"/>
      <c r="F139" s="35" t="s">
        <v>338</v>
      </c>
      <c r="G139" s="56">
        <v>19.829999999999998</v>
      </c>
      <c r="H139" s="39">
        <v>61.23</v>
      </c>
      <c r="I139" s="39"/>
      <c r="J139" s="39">
        <v>61.23</v>
      </c>
      <c r="K139" s="37" t="s">
        <v>42</v>
      </c>
      <c r="L139" s="39">
        <v>10393.469999999999</v>
      </c>
      <c r="M139" s="39"/>
      <c r="N139" s="40"/>
      <c r="O139" s="39">
        <v>10393.469999999999</v>
      </c>
      <c r="BP139" s="33"/>
      <c r="BQ139" s="34"/>
      <c r="BR139" s="41" t="s">
        <v>1177</v>
      </c>
    </row>
    <row r="140" spans="1:70" s="3" customFormat="1" ht="67.5" x14ac:dyDescent="0.25">
      <c r="A140" s="35" t="s">
        <v>202</v>
      </c>
      <c r="B140" s="36" t="s">
        <v>1178</v>
      </c>
      <c r="C140" s="432" t="s">
        <v>1179</v>
      </c>
      <c r="D140" s="432"/>
      <c r="E140" s="432"/>
      <c r="F140" s="35" t="s">
        <v>1170</v>
      </c>
      <c r="G140" s="66">
        <v>8.3649600000000005E-2</v>
      </c>
      <c r="H140" s="39" t="s">
        <v>1180</v>
      </c>
      <c r="I140" s="39" t="s">
        <v>1172</v>
      </c>
      <c r="J140" s="39">
        <v>48.1</v>
      </c>
      <c r="K140" s="37" t="s">
        <v>42</v>
      </c>
      <c r="L140" s="39">
        <v>1409.9</v>
      </c>
      <c r="M140" s="39">
        <v>1345.75</v>
      </c>
      <c r="N140" s="40" t="s">
        <v>1181</v>
      </c>
      <c r="O140" s="39">
        <v>34.44</v>
      </c>
      <c r="BP140" s="33"/>
      <c r="BQ140" s="34"/>
      <c r="BR140" s="41" t="s">
        <v>1179</v>
      </c>
    </row>
    <row r="141" spans="1:70" s="3" customFormat="1" ht="15" x14ac:dyDescent="0.25">
      <c r="A141" s="42"/>
      <c r="B141" s="43"/>
      <c r="C141" s="44" t="s">
        <v>1182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34"/>
      <c r="BR141" s="41"/>
    </row>
    <row r="142" spans="1:70" s="3" customFormat="1" ht="15" x14ac:dyDescent="0.25">
      <c r="A142" s="47"/>
      <c r="B142" s="48"/>
      <c r="C142" s="48"/>
      <c r="D142" s="48"/>
      <c r="E142" s="49" t="s">
        <v>1183</v>
      </c>
      <c r="F142" s="49"/>
      <c r="G142" s="50"/>
      <c r="H142" s="51"/>
      <c r="I142" s="17"/>
      <c r="J142" s="17"/>
      <c r="K142" s="17"/>
      <c r="L142" s="52">
        <v>1308.9100000000001</v>
      </c>
      <c r="M142" s="53"/>
      <c r="N142" s="53"/>
      <c r="O142" s="54"/>
      <c r="BP142" s="33"/>
      <c r="BQ142" s="34"/>
      <c r="BR142" s="41"/>
    </row>
    <row r="143" spans="1:70" s="3" customFormat="1" ht="15" x14ac:dyDescent="0.25">
      <c r="A143" s="47"/>
      <c r="B143" s="48"/>
      <c r="C143" s="48"/>
      <c r="D143" s="48"/>
      <c r="E143" s="49" t="s">
        <v>1184</v>
      </c>
      <c r="F143" s="49"/>
      <c r="G143" s="50"/>
      <c r="H143" s="51"/>
      <c r="I143" s="17"/>
      <c r="J143" s="17"/>
      <c r="K143" s="17"/>
      <c r="L143" s="52">
        <v>742.16</v>
      </c>
      <c r="M143" s="53"/>
      <c r="N143" s="53"/>
      <c r="O143" s="54"/>
      <c r="BP143" s="33"/>
      <c r="BQ143" s="34"/>
      <c r="BR143" s="41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3460.97</v>
      </c>
      <c r="M144" s="53"/>
      <c r="N144" s="53"/>
      <c r="O144" s="54"/>
      <c r="BP144" s="33"/>
      <c r="BQ144" s="34"/>
      <c r="BR144" s="41"/>
    </row>
    <row r="145" spans="1:72" s="3" customFormat="1" ht="67.5" x14ac:dyDescent="0.25">
      <c r="A145" s="35" t="s">
        <v>211</v>
      </c>
      <c r="B145" s="36" t="s">
        <v>1080</v>
      </c>
      <c r="C145" s="432" t="s">
        <v>1185</v>
      </c>
      <c r="D145" s="432"/>
      <c r="E145" s="432"/>
      <c r="F145" s="35" t="s">
        <v>338</v>
      </c>
      <c r="G145" s="56">
        <v>14.22</v>
      </c>
      <c r="H145" s="39">
        <v>61.23</v>
      </c>
      <c r="I145" s="39"/>
      <c r="J145" s="39">
        <v>61.23</v>
      </c>
      <c r="K145" s="37" t="s">
        <v>42</v>
      </c>
      <c r="L145" s="39">
        <v>7453.11</v>
      </c>
      <c r="M145" s="39"/>
      <c r="N145" s="40"/>
      <c r="O145" s="39">
        <v>7453.11</v>
      </c>
      <c r="BP145" s="33"/>
      <c r="BQ145" s="34"/>
      <c r="BR145" s="41" t="s">
        <v>1185</v>
      </c>
    </row>
    <row r="146" spans="1:72" s="3" customFormat="1" ht="15" x14ac:dyDescent="0.25">
      <c r="A146" s="434" t="s">
        <v>1186</v>
      </c>
      <c r="B146" s="435"/>
      <c r="C146" s="435"/>
      <c r="D146" s="435"/>
      <c r="E146" s="435"/>
      <c r="F146" s="435"/>
      <c r="G146" s="435"/>
      <c r="H146" s="435"/>
      <c r="I146" s="435"/>
      <c r="J146" s="435"/>
      <c r="K146" s="435"/>
      <c r="L146" s="435"/>
      <c r="M146" s="435"/>
      <c r="N146" s="435"/>
      <c r="O146" s="436"/>
      <c r="BP146" s="33" t="s">
        <v>1186</v>
      </c>
      <c r="BQ146" s="34"/>
      <c r="BR146" s="41"/>
    </row>
    <row r="147" spans="1:72" s="3" customFormat="1" ht="57" x14ac:dyDescent="0.25">
      <c r="A147" s="35" t="s">
        <v>1187</v>
      </c>
      <c r="B147" s="36" t="s">
        <v>1080</v>
      </c>
      <c r="C147" s="432" t="s">
        <v>1188</v>
      </c>
      <c r="D147" s="432"/>
      <c r="E147" s="432"/>
      <c r="F147" s="35" t="s">
        <v>437</v>
      </c>
      <c r="G147" s="55">
        <v>1</v>
      </c>
      <c r="H147" s="39">
        <v>12510090.289999999</v>
      </c>
      <c r="I147" s="39"/>
      <c r="J147" s="39"/>
      <c r="K147" s="37" t="s">
        <v>52</v>
      </c>
      <c r="L147" s="39">
        <v>77937862.519999996</v>
      </c>
      <c r="M147" s="39"/>
      <c r="N147" s="40"/>
      <c r="O147" s="39"/>
      <c r="BP147" s="33"/>
      <c r="BQ147" s="34"/>
      <c r="BR147" s="41" t="s">
        <v>1188</v>
      </c>
    </row>
    <row r="148" spans="1:72" s="3" customFormat="1" ht="15" x14ac:dyDescent="0.25">
      <c r="A148" s="434" t="s">
        <v>1189</v>
      </c>
      <c r="B148" s="435"/>
      <c r="C148" s="435"/>
      <c r="D148" s="435"/>
      <c r="E148" s="435"/>
      <c r="F148" s="435"/>
      <c r="G148" s="435"/>
      <c r="H148" s="435"/>
      <c r="I148" s="435"/>
      <c r="J148" s="435"/>
      <c r="K148" s="435"/>
      <c r="L148" s="435"/>
      <c r="M148" s="435"/>
      <c r="N148" s="435"/>
      <c r="O148" s="436"/>
      <c r="BP148" s="33" t="s">
        <v>1189</v>
      </c>
      <c r="BQ148" s="34"/>
      <c r="BR148" s="41"/>
    </row>
    <row r="149" spans="1:72" s="3" customFormat="1" ht="45" x14ac:dyDescent="0.25">
      <c r="A149" s="35" t="s">
        <v>215</v>
      </c>
      <c r="B149" s="36"/>
      <c r="C149" s="432" t="s">
        <v>1190</v>
      </c>
      <c r="D149" s="432"/>
      <c r="E149" s="432"/>
      <c r="F149" s="35"/>
      <c r="G149" s="59">
        <v>3.4049999999999997E-2</v>
      </c>
      <c r="H149" s="39"/>
      <c r="I149" s="39"/>
      <c r="J149" s="39"/>
      <c r="K149" s="37" t="s">
        <v>1191</v>
      </c>
      <c r="L149" s="39"/>
      <c r="M149" s="39"/>
      <c r="N149" s="40"/>
      <c r="O149" s="39"/>
      <c r="BP149" s="33"/>
      <c r="BQ149" s="34"/>
      <c r="BR149" s="41" t="s">
        <v>1190</v>
      </c>
    </row>
    <row r="150" spans="1:72" s="3" customFormat="1" ht="15" x14ac:dyDescent="0.25">
      <c r="A150" s="42"/>
      <c r="B150" s="43"/>
      <c r="C150" s="44" t="s">
        <v>1192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2" s="3" customFormat="1" ht="113.25" x14ac:dyDescent="0.25">
      <c r="A151" s="35" t="s">
        <v>217</v>
      </c>
      <c r="B151" s="36" t="s">
        <v>1193</v>
      </c>
      <c r="C151" s="432" t="s">
        <v>1194</v>
      </c>
      <c r="D151" s="432"/>
      <c r="E151" s="432"/>
      <c r="F151" s="35" t="s">
        <v>1195</v>
      </c>
      <c r="G151" s="59">
        <v>3.4049999999999997E-2</v>
      </c>
      <c r="H151" s="39">
        <v>299.77999999999997</v>
      </c>
      <c r="I151" s="39"/>
      <c r="J151" s="39">
        <v>299.77999999999997</v>
      </c>
      <c r="K151" s="37" t="s">
        <v>1191</v>
      </c>
      <c r="L151" s="39">
        <v>116.57</v>
      </c>
      <c r="M151" s="39"/>
      <c r="N151" s="40"/>
      <c r="O151" s="39">
        <v>116.57</v>
      </c>
      <c r="BP151" s="33"/>
      <c r="BQ151" s="34"/>
      <c r="BR151" s="41" t="s">
        <v>1194</v>
      </c>
    </row>
    <row r="152" spans="1:72" s="3" customFormat="1" ht="45.75" x14ac:dyDescent="0.25">
      <c r="A152" s="35" t="s">
        <v>219</v>
      </c>
      <c r="B152" s="36" t="s">
        <v>1196</v>
      </c>
      <c r="C152" s="432" t="s">
        <v>1197</v>
      </c>
      <c r="D152" s="432"/>
      <c r="E152" s="432"/>
      <c r="F152" s="35" t="s">
        <v>1195</v>
      </c>
      <c r="G152" s="59">
        <v>3.4049999999999997E-2</v>
      </c>
      <c r="H152" s="39">
        <v>19.59</v>
      </c>
      <c r="I152" s="39"/>
      <c r="J152" s="39">
        <v>19.59</v>
      </c>
      <c r="K152" s="37" t="s">
        <v>1191</v>
      </c>
      <c r="L152" s="39">
        <v>7.62</v>
      </c>
      <c r="M152" s="39"/>
      <c r="N152" s="40"/>
      <c r="O152" s="39">
        <v>7.62</v>
      </c>
      <c r="BP152" s="33"/>
      <c r="BQ152" s="34"/>
      <c r="BR152" s="41" t="s">
        <v>1197</v>
      </c>
    </row>
    <row r="153" spans="1:72" s="3" customFormat="1" ht="15" x14ac:dyDescent="0.25">
      <c r="A153" s="445" t="s">
        <v>1198</v>
      </c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7"/>
      <c r="BP153" s="33"/>
      <c r="BQ153" s="34" t="s">
        <v>1198</v>
      </c>
      <c r="BR153" s="41"/>
    </row>
    <row r="154" spans="1:72" s="3" customFormat="1" ht="45" x14ac:dyDescent="0.25">
      <c r="A154" s="35" t="s">
        <v>221</v>
      </c>
      <c r="B154" s="36"/>
      <c r="C154" s="432" t="s">
        <v>1199</v>
      </c>
      <c r="D154" s="432"/>
      <c r="E154" s="432"/>
      <c r="F154" s="35" t="s">
        <v>334</v>
      </c>
      <c r="G154" s="58">
        <v>0.91210000000000002</v>
      </c>
      <c r="H154" s="39"/>
      <c r="I154" s="39"/>
      <c r="J154" s="39"/>
      <c r="K154" s="37" t="s">
        <v>1191</v>
      </c>
      <c r="L154" s="39"/>
      <c r="M154" s="39"/>
      <c r="N154" s="40"/>
      <c r="O154" s="39"/>
      <c r="BP154" s="33"/>
      <c r="BQ154" s="34"/>
      <c r="BR154" s="41" t="s">
        <v>1199</v>
      </c>
    </row>
    <row r="155" spans="1:72" s="3" customFormat="1" ht="15" x14ac:dyDescent="0.25">
      <c r="A155" s="42"/>
      <c r="B155" s="43"/>
      <c r="C155" s="44" t="s">
        <v>1200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2" s="3" customFormat="1" ht="113.25" x14ac:dyDescent="0.25">
      <c r="A156" s="35" t="s">
        <v>230</v>
      </c>
      <c r="B156" s="36" t="s">
        <v>1201</v>
      </c>
      <c r="C156" s="432" t="s">
        <v>1202</v>
      </c>
      <c r="D156" s="432"/>
      <c r="E156" s="432"/>
      <c r="F156" s="35" t="s">
        <v>1195</v>
      </c>
      <c r="G156" s="58">
        <v>0.91210000000000002</v>
      </c>
      <c r="H156" s="39">
        <v>139.38</v>
      </c>
      <c r="I156" s="39"/>
      <c r="J156" s="39">
        <v>139.38</v>
      </c>
      <c r="K156" s="37" t="s">
        <v>1191</v>
      </c>
      <c r="L156" s="39">
        <v>1451.81</v>
      </c>
      <c r="M156" s="39"/>
      <c r="N156" s="40"/>
      <c r="O156" s="39">
        <v>1451.81</v>
      </c>
      <c r="BP156" s="33"/>
      <c r="BQ156" s="34"/>
      <c r="BR156" s="41" t="s">
        <v>1202</v>
      </c>
    </row>
    <row r="157" spans="1:72" s="3" customFormat="1" ht="45.75" x14ac:dyDescent="0.25">
      <c r="A157" s="35" t="s">
        <v>232</v>
      </c>
      <c r="B157" s="36" t="s">
        <v>1203</v>
      </c>
      <c r="C157" s="432" t="s">
        <v>1204</v>
      </c>
      <c r="D157" s="432"/>
      <c r="E157" s="432"/>
      <c r="F157" s="35" t="s">
        <v>1195</v>
      </c>
      <c r="G157" s="58">
        <v>0.91210000000000002</v>
      </c>
      <c r="H157" s="39">
        <v>32.6</v>
      </c>
      <c r="I157" s="39"/>
      <c r="J157" s="39">
        <v>32.6</v>
      </c>
      <c r="K157" s="37" t="s">
        <v>1191</v>
      </c>
      <c r="L157" s="39">
        <v>339.57</v>
      </c>
      <c r="M157" s="39"/>
      <c r="N157" s="40"/>
      <c r="O157" s="39">
        <v>339.57</v>
      </c>
      <c r="BP157" s="33"/>
      <c r="BQ157" s="34"/>
      <c r="BR157" s="41" t="s">
        <v>1204</v>
      </c>
    </row>
    <row r="158" spans="1:72" s="3" customFormat="1" ht="22.5" x14ac:dyDescent="0.25">
      <c r="A158" s="440" t="s">
        <v>938</v>
      </c>
      <c r="B158" s="441"/>
      <c r="C158" s="441"/>
      <c r="D158" s="441"/>
      <c r="E158" s="441"/>
      <c r="F158" s="441"/>
      <c r="G158" s="441"/>
      <c r="H158" s="441"/>
      <c r="I158" s="441"/>
      <c r="J158" s="441"/>
      <c r="K158" s="442"/>
      <c r="L158" s="39">
        <v>80502757.319999993</v>
      </c>
      <c r="M158" s="39">
        <v>652232.85</v>
      </c>
      <c r="N158" s="39" t="s">
        <v>1205</v>
      </c>
      <c r="O158" s="39">
        <v>1478528.33</v>
      </c>
      <c r="BS158" s="41" t="s">
        <v>938</v>
      </c>
    </row>
    <row r="159" spans="1:72" s="3" customFormat="1" ht="15" x14ac:dyDescent="0.25">
      <c r="A159" s="440" t="s">
        <v>940</v>
      </c>
      <c r="B159" s="441"/>
      <c r="C159" s="441"/>
      <c r="D159" s="441"/>
      <c r="E159" s="441"/>
      <c r="F159" s="441"/>
      <c r="G159" s="441"/>
      <c r="H159" s="441"/>
      <c r="I159" s="441"/>
      <c r="J159" s="441"/>
      <c r="K159" s="442"/>
      <c r="L159" s="39">
        <v>709211.12</v>
      </c>
      <c r="M159" s="39"/>
      <c r="N159" s="39"/>
      <c r="O159" s="39"/>
      <c r="BS159" s="41" t="s">
        <v>940</v>
      </c>
    </row>
    <row r="160" spans="1:72" s="3" customFormat="1" ht="15" x14ac:dyDescent="0.25">
      <c r="A160" s="437" t="s">
        <v>941</v>
      </c>
      <c r="B160" s="438"/>
      <c r="C160" s="438"/>
      <c r="D160" s="438"/>
      <c r="E160" s="438"/>
      <c r="F160" s="438"/>
      <c r="G160" s="438"/>
      <c r="H160" s="438"/>
      <c r="I160" s="438"/>
      <c r="J160" s="438"/>
      <c r="K160" s="439"/>
      <c r="L160" s="61"/>
      <c r="M160" s="61"/>
      <c r="N160" s="61"/>
      <c r="O160" s="61"/>
      <c r="BS160" s="41"/>
      <c r="BT160" s="2" t="s">
        <v>941</v>
      </c>
    </row>
    <row r="161" spans="1:72" s="3" customFormat="1" ht="15" x14ac:dyDescent="0.25">
      <c r="A161" s="437" t="s">
        <v>1206</v>
      </c>
      <c r="B161" s="438"/>
      <c r="C161" s="438"/>
      <c r="D161" s="438"/>
      <c r="E161" s="438"/>
      <c r="F161" s="438"/>
      <c r="G161" s="438"/>
      <c r="H161" s="438"/>
      <c r="I161" s="438"/>
      <c r="J161" s="438"/>
      <c r="K161" s="439"/>
      <c r="L161" s="61">
        <v>497241.54</v>
      </c>
      <c r="M161" s="61"/>
      <c r="N161" s="61"/>
      <c r="O161" s="61"/>
      <c r="BS161" s="41"/>
      <c r="BT161" s="2" t="s">
        <v>1206</v>
      </c>
    </row>
    <row r="162" spans="1:72" s="3" customFormat="1" ht="15" x14ac:dyDescent="0.25">
      <c r="A162" s="437" t="s">
        <v>1207</v>
      </c>
      <c r="B162" s="438"/>
      <c r="C162" s="438"/>
      <c r="D162" s="438"/>
      <c r="E162" s="438"/>
      <c r="F162" s="438"/>
      <c r="G162" s="438"/>
      <c r="H162" s="438"/>
      <c r="I162" s="438"/>
      <c r="J162" s="438"/>
      <c r="K162" s="439"/>
      <c r="L162" s="61">
        <v>67200.06</v>
      </c>
      <c r="M162" s="61"/>
      <c r="N162" s="61"/>
      <c r="O162" s="61"/>
      <c r="BS162" s="41"/>
      <c r="BT162" s="2" t="s">
        <v>1207</v>
      </c>
    </row>
    <row r="163" spans="1:72" s="3" customFormat="1" ht="15" x14ac:dyDescent="0.25">
      <c r="A163" s="437" t="s">
        <v>1208</v>
      </c>
      <c r="B163" s="438"/>
      <c r="C163" s="438"/>
      <c r="D163" s="438"/>
      <c r="E163" s="438"/>
      <c r="F163" s="438"/>
      <c r="G163" s="438"/>
      <c r="H163" s="438"/>
      <c r="I163" s="438"/>
      <c r="J163" s="438"/>
      <c r="K163" s="439"/>
      <c r="L163" s="61">
        <v>131600.39000000001</v>
      </c>
      <c r="M163" s="61"/>
      <c r="N163" s="61"/>
      <c r="O163" s="61"/>
      <c r="BS163" s="41"/>
      <c r="BT163" s="2" t="s">
        <v>1208</v>
      </c>
    </row>
    <row r="164" spans="1:72" s="3" customFormat="1" ht="15" x14ac:dyDescent="0.25">
      <c r="A164" s="437" t="s">
        <v>1209</v>
      </c>
      <c r="B164" s="438"/>
      <c r="C164" s="438"/>
      <c r="D164" s="438"/>
      <c r="E164" s="438"/>
      <c r="F164" s="438"/>
      <c r="G164" s="438"/>
      <c r="H164" s="438"/>
      <c r="I164" s="438"/>
      <c r="J164" s="438"/>
      <c r="K164" s="439"/>
      <c r="L164" s="61">
        <v>12277.84</v>
      </c>
      <c r="M164" s="61"/>
      <c r="N164" s="61"/>
      <c r="O164" s="61"/>
      <c r="BS164" s="41"/>
      <c r="BT164" s="2" t="s">
        <v>1209</v>
      </c>
    </row>
    <row r="165" spans="1:72" s="3" customFormat="1" ht="15" x14ac:dyDescent="0.25">
      <c r="A165" s="437" t="s">
        <v>1210</v>
      </c>
      <c r="B165" s="438"/>
      <c r="C165" s="438"/>
      <c r="D165" s="438"/>
      <c r="E165" s="438"/>
      <c r="F165" s="438"/>
      <c r="G165" s="438"/>
      <c r="H165" s="438"/>
      <c r="I165" s="438"/>
      <c r="J165" s="438"/>
      <c r="K165" s="439"/>
      <c r="L165" s="61">
        <v>891.29</v>
      </c>
      <c r="M165" s="61"/>
      <c r="N165" s="61"/>
      <c r="O165" s="61"/>
      <c r="BS165" s="41"/>
      <c r="BT165" s="2" t="s">
        <v>1210</v>
      </c>
    </row>
    <row r="166" spans="1:72" s="3" customFormat="1" ht="15" x14ac:dyDescent="0.25">
      <c r="A166" s="440" t="s">
        <v>945</v>
      </c>
      <c r="B166" s="441"/>
      <c r="C166" s="441"/>
      <c r="D166" s="441"/>
      <c r="E166" s="441"/>
      <c r="F166" s="441"/>
      <c r="G166" s="441"/>
      <c r="H166" s="441"/>
      <c r="I166" s="441"/>
      <c r="J166" s="441"/>
      <c r="K166" s="442"/>
      <c r="L166" s="39">
        <v>386042.05</v>
      </c>
      <c r="M166" s="39"/>
      <c r="N166" s="39"/>
      <c r="O166" s="39"/>
      <c r="BS166" s="41" t="s">
        <v>945</v>
      </c>
    </row>
    <row r="167" spans="1:72" s="3" customFormat="1" ht="15" x14ac:dyDescent="0.25">
      <c r="A167" s="437" t="s">
        <v>941</v>
      </c>
      <c r="B167" s="438"/>
      <c r="C167" s="438"/>
      <c r="D167" s="438"/>
      <c r="E167" s="438"/>
      <c r="F167" s="438"/>
      <c r="G167" s="438"/>
      <c r="H167" s="438"/>
      <c r="I167" s="438"/>
      <c r="J167" s="438"/>
      <c r="K167" s="439"/>
      <c r="L167" s="61"/>
      <c r="M167" s="61"/>
      <c r="N167" s="61"/>
      <c r="O167" s="61"/>
      <c r="BS167" s="41"/>
      <c r="BT167" s="2" t="s">
        <v>941</v>
      </c>
    </row>
    <row r="168" spans="1:72" s="3" customFormat="1" ht="15" x14ac:dyDescent="0.25">
      <c r="A168" s="437" t="s">
        <v>1211</v>
      </c>
      <c r="B168" s="438"/>
      <c r="C168" s="438"/>
      <c r="D168" s="438"/>
      <c r="E168" s="438"/>
      <c r="F168" s="438"/>
      <c r="G168" s="438"/>
      <c r="H168" s="438"/>
      <c r="I168" s="438"/>
      <c r="J168" s="438"/>
      <c r="K168" s="439"/>
      <c r="L168" s="61">
        <v>264835.17</v>
      </c>
      <c r="M168" s="61"/>
      <c r="N168" s="61"/>
      <c r="O168" s="61"/>
      <c r="BS168" s="41"/>
      <c r="BT168" s="2" t="s">
        <v>1211</v>
      </c>
    </row>
    <row r="169" spans="1:72" s="3" customFormat="1" ht="15" x14ac:dyDescent="0.25">
      <c r="A169" s="437" t="s">
        <v>1212</v>
      </c>
      <c r="B169" s="438"/>
      <c r="C169" s="438"/>
      <c r="D169" s="438"/>
      <c r="E169" s="438"/>
      <c r="F169" s="438"/>
      <c r="G169" s="438"/>
      <c r="H169" s="438"/>
      <c r="I169" s="438"/>
      <c r="J169" s="438"/>
      <c r="K169" s="439"/>
      <c r="L169" s="61">
        <v>66900.94</v>
      </c>
      <c r="M169" s="61"/>
      <c r="N169" s="61"/>
      <c r="O169" s="61"/>
      <c r="BS169" s="41"/>
      <c r="BT169" s="2" t="s">
        <v>1212</v>
      </c>
    </row>
    <row r="170" spans="1:72" s="3" customFormat="1" ht="15" x14ac:dyDescent="0.25">
      <c r="A170" s="437" t="s">
        <v>1213</v>
      </c>
      <c r="B170" s="438"/>
      <c r="C170" s="438"/>
      <c r="D170" s="438"/>
      <c r="E170" s="438"/>
      <c r="F170" s="438"/>
      <c r="G170" s="438"/>
      <c r="H170" s="438"/>
      <c r="I170" s="438"/>
      <c r="J170" s="438"/>
      <c r="K170" s="439"/>
      <c r="L170" s="61">
        <v>2470.6999999999998</v>
      </c>
      <c r="M170" s="61"/>
      <c r="N170" s="61"/>
      <c r="O170" s="61"/>
      <c r="BS170" s="41"/>
      <c r="BT170" s="2" t="s">
        <v>1213</v>
      </c>
    </row>
    <row r="171" spans="1:72" s="3" customFormat="1" ht="15" x14ac:dyDescent="0.25">
      <c r="A171" s="437" t="s">
        <v>1214</v>
      </c>
      <c r="B171" s="438"/>
      <c r="C171" s="438"/>
      <c r="D171" s="438"/>
      <c r="E171" s="438"/>
      <c r="F171" s="438"/>
      <c r="G171" s="438"/>
      <c r="H171" s="438"/>
      <c r="I171" s="438"/>
      <c r="J171" s="438"/>
      <c r="K171" s="439"/>
      <c r="L171" s="61">
        <v>6420.52</v>
      </c>
      <c r="M171" s="61"/>
      <c r="N171" s="61"/>
      <c r="O171" s="61"/>
      <c r="BS171" s="41"/>
      <c r="BT171" s="2" t="s">
        <v>1214</v>
      </c>
    </row>
    <row r="172" spans="1:72" s="3" customFormat="1" ht="15" x14ac:dyDescent="0.25">
      <c r="A172" s="437" t="s">
        <v>1215</v>
      </c>
      <c r="B172" s="438"/>
      <c r="C172" s="438"/>
      <c r="D172" s="438"/>
      <c r="E172" s="438"/>
      <c r="F172" s="438"/>
      <c r="G172" s="438"/>
      <c r="H172" s="438"/>
      <c r="I172" s="438"/>
      <c r="J172" s="438"/>
      <c r="K172" s="439"/>
      <c r="L172" s="61">
        <v>44800.04</v>
      </c>
      <c r="M172" s="61"/>
      <c r="N172" s="61"/>
      <c r="O172" s="61"/>
      <c r="BS172" s="41"/>
      <c r="BT172" s="2" t="s">
        <v>1215</v>
      </c>
    </row>
    <row r="173" spans="1:72" s="3" customFormat="1" ht="15" x14ac:dyDescent="0.25">
      <c r="A173" s="437" t="s">
        <v>1216</v>
      </c>
      <c r="B173" s="438"/>
      <c r="C173" s="438"/>
      <c r="D173" s="438"/>
      <c r="E173" s="438"/>
      <c r="F173" s="438"/>
      <c r="G173" s="438"/>
      <c r="H173" s="438"/>
      <c r="I173" s="438"/>
      <c r="J173" s="438"/>
      <c r="K173" s="439"/>
      <c r="L173" s="61">
        <v>614.67999999999995</v>
      </c>
      <c r="M173" s="61"/>
      <c r="N173" s="61"/>
      <c r="O173" s="61"/>
      <c r="BS173" s="41"/>
      <c r="BT173" s="2" t="s">
        <v>1216</v>
      </c>
    </row>
    <row r="174" spans="1:72" s="3" customFormat="1" ht="15" x14ac:dyDescent="0.25">
      <c r="A174" s="440" t="s">
        <v>951</v>
      </c>
      <c r="B174" s="441"/>
      <c r="C174" s="441"/>
      <c r="D174" s="441"/>
      <c r="E174" s="441"/>
      <c r="F174" s="441"/>
      <c r="G174" s="441"/>
      <c r="H174" s="441"/>
      <c r="I174" s="441"/>
      <c r="J174" s="441"/>
      <c r="K174" s="442"/>
      <c r="L174" s="39"/>
      <c r="M174" s="39"/>
      <c r="N174" s="39"/>
      <c r="O174" s="39"/>
      <c r="BS174" s="41" t="s">
        <v>951</v>
      </c>
    </row>
    <row r="175" spans="1:72" s="3" customFormat="1" ht="15" x14ac:dyDescent="0.25">
      <c r="A175" s="437" t="s">
        <v>952</v>
      </c>
      <c r="B175" s="438"/>
      <c r="C175" s="438"/>
      <c r="D175" s="438"/>
      <c r="E175" s="438"/>
      <c r="F175" s="438"/>
      <c r="G175" s="438"/>
      <c r="H175" s="438"/>
      <c r="I175" s="438"/>
      <c r="J175" s="438"/>
      <c r="K175" s="439"/>
      <c r="L175" s="61"/>
      <c r="M175" s="61"/>
      <c r="N175" s="61"/>
      <c r="O175" s="61"/>
      <c r="BS175" s="41"/>
      <c r="BT175" s="2" t="s">
        <v>952</v>
      </c>
    </row>
    <row r="176" spans="1:72" s="3" customFormat="1" ht="15" x14ac:dyDescent="0.25">
      <c r="A176" s="437" t="s">
        <v>1217</v>
      </c>
      <c r="B176" s="438"/>
      <c r="C176" s="438"/>
      <c r="D176" s="438"/>
      <c r="E176" s="438"/>
      <c r="F176" s="438"/>
      <c r="G176" s="438"/>
      <c r="H176" s="438"/>
      <c r="I176" s="438"/>
      <c r="J176" s="438"/>
      <c r="K176" s="439"/>
      <c r="L176" s="61"/>
      <c r="M176" s="61"/>
      <c r="N176" s="61"/>
      <c r="O176" s="61"/>
      <c r="BS176" s="41"/>
      <c r="BT176" s="2" t="s">
        <v>1217</v>
      </c>
    </row>
    <row r="177" spans="1:72" s="3" customFormat="1" ht="22.5" x14ac:dyDescent="0.25">
      <c r="A177" s="437" t="s">
        <v>1218</v>
      </c>
      <c r="B177" s="438"/>
      <c r="C177" s="438"/>
      <c r="D177" s="438"/>
      <c r="E177" s="438"/>
      <c r="F177" s="438"/>
      <c r="G177" s="438"/>
      <c r="H177" s="438"/>
      <c r="I177" s="438"/>
      <c r="J177" s="438"/>
      <c r="K177" s="439"/>
      <c r="L177" s="61">
        <v>1479.4</v>
      </c>
      <c r="M177" s="61">
        <v>636.4</v>
      </c>
      <c r="N177" s="61" t="s">
        <v>1114</v>
      </c>
      <c r="O177" s="61"/>
      <c r="BS177" s="41"/>
      <c r="BT177" s="2" t="s">
        <v>1218</v>
      </c>
    </row>
    <row r="178" spans="1:72" s="3" customFormat="1" ht="15" x14ac:dyDescent="0.25">
      <c r="A178" s="437" t="s">
        <v>1219</v>
      </c>
      <c r="B178" s="438"/>
      <c r="C178" s="438"/>
      <c r="D178" s="438"/>
      <c r="E178" s="438"/>
      <c r="F178" s="438"/>
      <c r="G178" s="438"/>
      <c r="H178" s="438"/>
      <c r="I178" s="438"/>
      <c r="J178" s="438"/>
      <c r="K178" s="439"/>
      <c r="L178" s="61">
        <v>891.29</v>
      </c>
      <c r="M178" s="61"/>
      <c r="N178" s="61"/>
      <c r="O178" s="61"/>
      <c r="BS178" s="41"/>
      <c r="BT178" s="2" t="s">
        <v>1219</v>
      </c>
    </row>
    <row r="179" spans="1:72" s="3" customFormat="1" ht="15" x14ac:dyDescent="0.25">
      <c r="A179" s="437" t="s">
        <v>1220</v>
      </c>
      <c r="B179" s="438"/>
      <c r="C179" s="438"/>
      <c r="D179" s="438"/>
      <c r="E179" s="438"/>
      <c r="F179" s="438"/>
      <c r="G179" s="438"/>
      <c r="H179" s="438"/>
      <c r="I179" s="438"/>
      <c r="J179" s="438"/>
      <c r="K179" s="439"/>
      <c r="L179" s="61">
        <v>614.67999999999995</v>
      </c>
      <c r="M179" s="61"/>
      <c r="N179" s="61"/>
      <c r="O179" s="61"/>
      <c r="BS179" s="41"/>
      <c r="BT179" s="2" t="s">
        <v>1220</v>
      </c>
    </row>
    <row r="180" spans="1:72" s="3" customFormat="1" ht="15" x14ac:dyDescent="0.25">
      <c r="A180" s="437" t="s">
        <v>957</v>
      </c>
      <c r="B180" s="438"/>
      <c r="C180" s="438"/>
      <c r="D180" s="438"/>
      <c r="E180" s="438"/>
      <c r="F180" s="438"/>
      <c r="G180" s="438"/>
      <c r="H180" s="438"/>
      <c r="I180" s="438"/>
      <c r="J180" s="438"/>
      <c r="K180" s="439"/>
      <c r="L180" s="61">
        <v>2985.37</v>
      </c>
      <c r="M180" s="61"/>
      <c r="N180" s="61"/>
      <c r="O180" s="61"/>
      <c r="BS180" s="41"/>
      <c r="BT180" s="2" t="s">
        <v>957</v>
      </c>
    </row>
    <row r="181" spans="1:72" s="3" customFormat="1" ht="15" x14ac:dyDescent="0.25">
      <c r="A181" s="437" t="s">
        <v>1221</v>
      </c>
      <c r="B181" s="438"/>
      <c r="C181" s="438"/>
      <c r="D181" s="438"/>
      <c r="E181" s="438"/>
      <c r="F181" s="438"/>
      <c r="G181" s="438"/>
      <c r="H181" s="438"/>
      <c r="I181" s="438"/>
      <c r="J181" s="438"/>
      <c r="K181" s="439"/>
      <c r="L181" s="61"/>
      <c r="M181" s="61"/>
      <c r="N181" s="61"/>
      <c r="O181" s="61"/>
      <c r="BS181" s="41"/>
      <c r="BT181" s="2" t="s">
        <v>1221</v>
      </c>
    </row>
    <row r="182" spans="1:72" s="3" customFormat="1" ht="15" x14ac:dyDescent="0.25">
      <c r="A182" s="437" t="s">
        <v>973</v>
      </c>
      <c r="B182" s="438"/>
      <c r="C182" s="438"/>
      <c r="D182" s="438"/>
      <c r="E182" s="438"/>
      <c r="F182" s="438"/>
      <c r="G182" s="438"/>
      <c r="H182" s="438"/>
      <c r="I182" s="438"/>
      <c r="J182" s="438"/>
      <c r="K182" s="439"/>
      <c r="L182" s="61">
        <v>26404.560000000001</v>
      </c>
      <c r="M182" s="61">
        <v>11264.07</v>
      </c>
      <c r="N182" s="61">
        <v>94.86</v>
      </c>
      <c r="O182" s="61">
        <v>15045.63</v>
      </c>
      <c r="BS182" s="41"/>
      <c r="BT182" s="2" t="s">
        <v>973</v>
      </c>
    </row>
    <row r="183" spans="1:72" s="3" customFormat="1" ht="15" x14ac:dyDescent="0.25">
      <c r="A183" s="437" t="s">
        <v>1222</v>
      </c>
      <c r="B183" s="438"/>
      <c r="C183" s="438"/>
      <c r="D183" s="438"/>
      <c r="E183" s="438"/>
      <c r="F183" s="438"/>
      <c r="G183" s="438"/>
      <c r="H183" s="438"/>
      <c r="I183" s="438"/>
      <c r="J183" s="438"/>
      <c r="K183" s="439"/>
      <c r="L183" s="61">
        <v>12277.84</v>
      </c>
      <c r="M183" s="61"/>
      <c r="N183" s="61"/>
      <c r="O183" s="61"/>
      <c r="BS183" s="41"/>
      <c r="BT183" s="2" t="s">
        <v>1222</v>
      </c>
    </row>
    <row r="184" spans="1:72" s="3" customFormat="1" ht="15" x14ac:dyDescent="0.25">
      <c r="A184" s="437" t="s">
        <v>1223</v>
      </c>
      <c r="B184" s="438"/>
      <c r="C184" s="438"/>
      <c r="D184" s="438"/>
      <c r="E184" s="438"/>
      <c r="F184" s="438"/>
      <c r="G184" s="438"/>
      <c r="H184" s="438"/>
      <c r="I184" s="438"/>
      <c r="J184" s="438"/>
      <c r="K184" s="439"/>
      <c r="L184" s="61">
        <v>6420.52</v>
      </c>
      <c r="M184" s="61"/>
      <c r="N184" s="61"/>
      <c r="O184" s="61"/>
      <c r="BS184" s="41"/>
      <c r="BT184" s="2" t="s">
        <v>1223</v>
      </c>
    </row>
    <row r="185" spans="1:72" s="3" customFormat="1" ht="15" x14ac:dyDescent="0.25">
      <c r="A185" s="437" t="s">
        <v>957</v>
      </c>
      <c r="B185" s="438"/>
      <c r="C185" s="438"/>
      <c r="D185" s="438"/>
      <c r="E185" s="438"/>
      <c r="F185" s="438"/>
      <c r="G185" s="438"/>
      <c r="H185" s="438"/>
      <c r="I185" s="438"/>
      <c r="J185" s="438"/>
      <c r="K185" s="439"/>
      <c r="L185" s="61">
        <v>45102.92</v>
      </c>
      <c r="M185" s="61"/>
      <c r="N185" s="61"/>
      <c r="O185" s="61"/>
      <c r="BS185" s="41"/>
      <c r="BT185" s="2" t="s">
        <v>957</v>
      </c>
    </row>
    <row r="186" spans="1:72" s="3" customFormat="1" ht="15" x14ac:dyDescent="0.25">
      <c r="A186" s="437" t="s">
        <v>1224</v>
      </c>
      <c r="B186" s="438"/>
      <c r="C186" s="438"/>
      <c r="D186" s="438"/>
      <c r="E186" s="438"/>
      <c r="F186" s="438"/>
      <c r="G186" s="438"/>
      <c r="H186" s="438"/>
      <c r="I186" s="438"/>
      <c r="J186" s="438"/>
      <c r="K186" s="439"/>
      <c r="L186" s="61"/>
      <c r="M186" s="61"/>
      <c r="N186" s="61"/>
      <c r="O186" s="61"/>
      <c r="BS186" s="41"/>
      <c r="BT186" s="2" t="s">
        <v>1224</v>
      </c>
    </row>
    <row r="187" spans="1:72" s="3" customFormat="1" ht="22.5" x14ac:dyDescent="0.25">
      <c r="A187" s="437" t="s">
        <v>1225</v>
      </c>
      <c r="B187" s="438"/>
      <c r="C187" s="438"/>
      <c r="D187" s="438"/>
      <c r="E187" s="438"/>
      <c r="F187" s="438"/>
      <c r="G187" s="438"/>
      <c r="H187" s="438"/>
      <c r="I187" s="438"/>
      <c r="J187" s="438"/>
      <c r="K187" s="439"/>
      <c r="L187" s="61">
        <v>98789.59</v>
      </c>
      <c r="M187" s="61">
        <v>60846.13</v>
      </c>
      <c r="N187" s="61" t="s">
        <v>1226</v>
      </c>
      <c r="O187" s="61">
        <v>3194.07</v>
      </c>
      <c r="BS187" s="41"/>
      <c r="BT187" s="2" t="s">
        <v>1225</v>
      </c>
    </row>
    <row r="188" spans="1:72" s="3" customFormat="1" ht="15" x14ac:dyDescent="0.25">
      <c r="A188" s="437" t="s">
        <v>1227</v>
      </c>
      <c r="B188" s="438"/>
      <c r="C188" s="438"/>
      <c r="D188" s="438"/>
      <c r="E188" s="438"/>
      <c r="F188" s="438"/>
      <c r="G188" s="438"/>
      <c r="H188" s="438"/>
      <c r="I188" s="438"/>
      <c r="J188" s="438"/>
      <c r="K188" s="439"/>
      <c r="L188" s="61">
        <v>67200.06</v>
      </c>
      <c r="M188" s="61"/>
      <c r="N188" s="61"/>
      <c r="O188" s="61"/>
      <c r="BS188" s="41"/>
      <c r="BT188" s="2" t="s">
        <v>1227</v>
      </c>
    </row>
    <row r="189" spans="1:72" s="3" customFormat="1" ht="15" x14ac:dyDescent="0.25">
      <c r="A189" s="437" t="s">
        <v>1228</v>
      </c>
      <c r="B189" s="438"/>
      <c r="C189" s="438"/>
      <c r="D189" s="438"/>
      <c r="E189" s="438"/>
      <c r="F189" s="438"/>
      <c r="G189" s="438"/>
      <c r="H189" s="438"/>
      <c r="I189" s="438"/>
      <c r="J189" s="438"/>
      <c r="K189" s="439"/>
      <c r="L189" s="61">
        <v>44800.04</v>
      </c>
      <c r="M189" s="61"/>
      <c r="N189" s="61"/>
      <c r="O189" s="61"/>
      <c r="BS189" s="41"/>
      <c r="BT189" s="2" t="s">
        <v>1228</v>
      </c>
    </row>
    <row r="190" spans="1:72" s="3" customFormat="1" ht="15" x14ac:dyDescent="0.25">
      <c r="A190" s="437" t="s">
        <v>957</v>
      </c>
      <c r="B190" s="438"/>
      <c r="C190" s="438"/>
      <c r="D190" s="438"/>
      <c r="E190" s="438"/>
      <c r="F190" s="438"/>
      <c r="G190" s="438"/>
      <c r="H190" s="438"/>
      <c r="I190" s="438"/>
      <c r="J190" s="438"/>
      <c r="K190" s="439"/>
      <c r="L190" s="61">
        <v>210789.69</v>
      </c>
      <c r="M190" s="61"/>
      <c r="N190" s="61"/>
      <c r="O190" s="61"/>
      <c r="BS190" s="41"/>
      <c r="BT190" s="2" t="s">
        <v>957</v>
      </c>
    </row>
    <row r="191" spans="1:72" s="3" customFormat="1" ht="15" x14ac:dyDescent="0.25">
      <c r="A191" s="437" t="s">
        <v>953</v>
      </c>
      <c r="B191" s="438"/>
      <c r="C191" s="438"/>
      <c r="D191" s="438"/>
      <c r="E191" s="438"/>
      <c r="F191" s="438"/>
      <c r="G191" s="438"/>
      <c r="H191" s="438"/>
      <c r="I191" s="438"/>
      <c r="J191" s="438"/>
      <c r="K191" s="439"/>
      <c r="L191" s="61"/>
      <c r="M191" s="61"/>
      <c r="N191" s="61"/>
      <c r="O191" s="61"/>
      <c r="BS191" s="41"/>
      <c r="BT191" s="2" t="s">
        <v>953</v>
      </c>
    </row>
    <row r="192" spans="1:72" s="3" customFormat="1" ht="22.5" x14ac:dyDescent="0.25">
      <c r="A192" s="437" t="s">
        <v>1229</v>
      </c>
      <c r="B192" s="438"/>
      <c r="C192" s="438"/>
      <c r="D192" s="438"/>
      <c r="E192" s="438"/>
      <c r="F192" s="438"/>
      <c r="G192" s="438"/>
      <c r="H192" s="438"/>
      <c r="I192" s="438"/>
      <c r="J192" s="438"/>
      <c r="K192" s="439"/>
      <c r="L192" s="61">
        <v>4637.08</v>
      </c>
      <c r="M192" s="61">
        <v>4483.47</v>
      </c>
      <c r="N192" s="61" t="s">
        <v>1230</v>
      </c>
      <c r="O192" s="61">
        <v>82.47</v>
      </c>
      <c r="BS192" s="41"/>
      <c r="BT192" s="2" t="s">
        <v>1229</v>
      </c>
    </row>
    <row r="193" spans="1:72" s="3" customFormat="1" ht="15" x14ac:dyDescent="0.25">
      <c r="A193" s="437" t="s">
        <v>1231</v>
      </c>
      <c r="B193" s="438"/>
      <c r="C193" s="438"/>
      <c r="D193" s="438"/>
      <c r="E193" s="438"/>
      <c r="F193" s="438"/>
      <c r="G193" s="438"/>
      <c r="H193" s="438"/>
      <c r="I193" s="438"/>
      <c r="J193" s="438"/>
      <c r="K193" s="439"/>
      <c r="L193" s="61">
        <v>4357.42</v>
      </c>
      <c r="M193" s="61"/>
      <c r="N193" s="61"/>
      <c r="O193" s="61"/>
      <c r="BS193" s="41"/>
      <c r="BT193" s="2" t="s">
        <v>1231</v>
      </c>
    </row>
    <row r="194" spans="1:72" s="3" customFormat="1" ht="15" x14ac:dyDescent="0.25">
      <c r="A194" s="437" t="s">
        <v>1232</v>
      </c>
      <c r="B194" s="438"/>
      <c r="C194" s="438"/>
      <c r="D194" s="438"/>
      <c r="E194" s="438"/>
      <c r="F194" s="438"/>
      <c r="G194" s="438"/>
      <c r="H194" s="438"/>
      <c r="I194" s="438"/>
      <c r="J194" s="438"/>
      <c r="K194" s="439"/>
      <c r="L194" s="61">
        <v>2470.6999999999998</v>
      </c>
      <c r="M194" s="61"/>
      <c r="N194" s="61"/>
      <c r="O194" s="61"/>
      <c r="BS194" s="41"/>
      <c r="BT194" s="2" t="s">
        <v>1232</v>
      </c>
    </row>
    <row r="195" spans="1:72" s="3" customFormat="1" ht="15" x14ac:dyDescent="0.25">
      <c r="A195" s="437" t="s">
        <v>957</v>
      </c>
      <c r="B195" s="438"/>
      <c r="C195" s="438"/>
      <c r="D195" s="438"/>
      <c r="E195" s="438"/>
      <c r="F195" s="438"/>
      <c r="G195" s="438"/>
      <c r="H195" s="438"/>
      <c r="I195" s="438"/>
      <c r="J195" s="438"/>
      <c r="K195" s="439"/>
      <c r="L195" s="61">
        <v>11465.2</v>
      </c>
      <c r="M195" s="61"/>
      <c r="N195" s="61"/>
      <c r="O195" s="61"/>
      <c r="BS195" s="41"/>
      <c r="BT195" s="2" t="s">
        <v>957</v>
      </c>
    </row>
    <row r="196" spans="1:72" s="3" customFormat="1" ht="15" x14ac:dyDescent="0.25">
      <c r="A196" s="437" t="s">
        <v>1233</v>
      </c>
      <c r="B196" s="438"/>
      <c r="C196" s="438"/>
      <c r="D196" s="438"/>
      <c r="E196" s="438"/>
      <c r="F196" s="438"/>
      <c r="G196" s="438"/>
      <c r="H196" s="438"/>
      <c r="I196" s="438"/>
      <c r="J196" s="438"/>
      <c r="K196" s="439"/>
      <c r="L196" s="61"/>
      <c r="M196" s="61"/>
      <c r="N196" s="61"/>
      <c r="O196" s="61"/>
      <c r="BS196" s="41"/>
      <c r="BT196" s="2" t="s">
        <v>1233</v>
      </c>
    </row>
    <row r="197" spans="1:72" s="3" customFormat="1" ht="15" x14ac:dyDescent="0.25">
      <c r="A197" s="437" t="s">
        <v>1234</v>
      </c>
      <c r="B197" s="438"/>
      <c r="C197" s="438"/>
      <c r="D197" s="438"/>
      <c r="E197" s="438"/>
      <c r="F197" s="438"/>
      <c r="G197" s="438"/>
      <c r="H197" s="438"/>
      <c r="I197" s="438"/>
      <c r="J197" s="438"/>
      <c r="K197" s="439"/>
      <c r="L197" s="61">
        <v>17846.580000000002</v>
      </c>
      <c r="M197" s="61"/>
      <c r="N197" s="61"/>
      <c r="O197" s="61">
        <v>17846.580000000002</v>
      </c>
      <c r="BS197" s="41"/>
      <c r="BT197" s="2" t="s">
        <v>1234</v>
      </c>
    </row>
    <row r="198" spans="1:72" s="3" customFormat="1" ht="15" x14ac:dyDescent="0.25">
      <c r="A198" s="437" t="s">
        <v>1235</v>
      </c>
      <c r="B198" s="438"/>
      <c r="C198" s="438"/>
      <c r="D198" s="438"/>
      <c r="E198" s="438"/>
      <c r="F198" s="438"/>
      <c r="G198" s="438"/>
      <c r="H198" s="438"/>
      <c r="I198" s="438"/>
      <c r="J198" s="438"/>
      <c r="K198" s="439"/>
      <c r="L198" s="61"/>
      <c r="M198" s="61"/>
      <c r="N198" s="61"/>
      <c r="O198" s="61"/>
      <c r="BS198" s="41"/>
      <c r="BT198" s="2" t="s">
        <v>1235</v>
      </c>
    </row>
    <row r="199" spans="1:72" s="3" customFormat="1" ht="15" x14ac:dyDescent="0.25">
      <c r="A199" s="437" t="s">
        <v>1236</v>
      </c>
      <c r="B199" s="438"/>
      <c r="C199" s="438"/>
      <c r="D199" s="438"/>
      <c r="E199" s="438"/>
      <c r="F199" s="438"/>
      <c r="G199" s="438"/>
      <c r="H199" s="438"/>
      <c r="I199" s="438"/>
      <c r="J199" s="438"/>
      <c r="K199" s="439"/>
      <c r="L199" s="61"/>
      <c r="M199" s="61"/>
      <c r="N199" s="61"/>
      <c r="O199" s="61"/>
      <c r="BS199" s="41"/>
      <c r="BT199" s="2" t="s">
        <v>1236</v>
      </c>
    </row>
    <row r="200" spans="1:72" s="3" customFormat="1" ht="15" x14ac:dyDescent="0.25">
      <c r="A200" s="437" t="s">
        <v>957</v>
      </c>
      <c r="B200" s="438"/>
      <c r="C200" s="438"/>
      <c r="D200" s="438"/>
      <c r="E200" s="438"/>
      <c r="F200" s="438"/>
      <c r="G200" s="438"/>
      <c r="H200" s="438"/>
      <c r="I200" s="438"/>
      <c r="J200" s="438"/>
      <c r="K200" s="439"/>
      <c r="L200" s="61">
        <v>17846.580000000002</v>
      </c>
      <c r="M200" s="61"/>
      <c r="N200" s="61"/>
      <c r="O200" s="61"/>
      <c r="BS200" s="41"/>
      <c r="BT200" s="2" t="s">
        <v>957</v>
      </c>
    </row>
    <row r="201" spans="1:72" s="3" customFormat="1" ht="15" x14ac:dyDescent="0.25">
      <c r="A201" s="437" t="s">
        <v>1237</v>
      </c>
      <c r="B201" s="438"/>
      <c r="C201" s="438"/>
      <c r="D201" s="438"/>
      <c r="E201" s="438"/>
      <c r="F201" s="438"/>
      <c r="G201" s="438"/>
      <c r="H201" s="438"/>
      <c r="I201" s="438"/>
      <c r="J201" s="438"/>
      <c r="K201" s="439"/>
      <c r="L201" s="61"/>
      <c r="M201" s="61"/>
      <c r="N201" s="61"/>
      <c r="O201" s="61"/>
      <c r="BS201" s="41"/>
      <c r="BT201" s="2" t="s">
        <v>1237</v>
      </c>
    </row>
    <row r="202" spans="1:72" s="3" customFormat="1" ht="15" x14ac:dyDescent="0.25">
      <c r="A202" s="437" t="s">
        <v>1238</v>
      </c>
      <c r="B202" s="438"/>
      <c r="C202" s="438"/>
      <c r="D202" s="438"/>
      <c r="E202" s="438"/>
      <c r="F202" s="438"/>
      <c r="G202" s="438"/>
      <c r="H202" s="438"/>
      <c r="I202" s="438"/>
      <c r="J202" s="438"/>
      <c r="K202" s="439"/>
      <c r="L202" s="61">
        <v>124.19</v>
      </c>
      <c r="M202" s="61"/>
      <c r="N202" s="61"/>
      <c r="O202" s="61">
        <v>124.19</v>
      </c>
      <c r="BS202" s="41"/>
      <c r="BT202" s="2" t="s">
        <v>1238</v>
      </c>
    </row>
    <row r="203" spans="1:72" s="3" customFormat="1" ht="15" x14ac:dyDescent="0.25">
      <c r="A203" s="437" t="s">
        <v>1239</v>
      </c>
      <c r="B203" s="438"/>
      <c r="C203" s="438"/>
      <c r="D203" s="438"/>
      <c r="E203" s="438"/>
      <c r="F203" s="438"/>
      <c r="G203" s="438"/>
      <c r="H203" s="438"/>
      <c r="I203" s="438"/>
      <c r="J203" s="438"/>
      <c r="K203" s="439"/>
      <c r="L203" s="61"/>
      <c r="M203" s="61"/>
      <c r="N203" s="61"/>
      <c r="O203" s="61"/>
      <c r="BS203" s="41"/>
      <c r="BT203" s="2" t="s">
        <v>1239</v>
      </c>
    </row>
    <row r="204" spans="1:72" s="3" customFormat="1" ht="15" x14ac:dyDescent="0.25">
      <c r="A204" s="437" t="s">
        <v>1240</v>
      </c>
      <c r="B204" s="438"/>
      <c r="C204" s="438"/>
      <c r="D204" s="438"/>
      <c r="E204" s="438"/>
      <c r="F204" s="438"/>
      <c r="G204" s="438"/>
      <c r="H204" s="438"/>
      <c r="I204" s="438"/>
      <c r="J204" s="438"/>
      <c r="K204" s="439"/>
      <c r="L204" s="61">
        <v>1451.81</v>
      </c>
      <c r="M204" s="61"/>
      <c r="N204" s="61"/>
      <c r="O204" s="61">
        <v>1451.81</v>
      </c>
      <c r="BS204" s="41"/>
      <c r="BT204" s="2" t="s">
        <v>1240</v>
      </c>
    </row>
    <row r="205" spans="1:72" s="3" customFormat="1" ht="15" x14ac:dyDescent="0.25">
      <c r="A205" s="437" t="s">
        <v>1241</v>
      </c>
      <c r="B205" s="438"/>
      <c r="C205" s="438"/>
      <c r="D205" s="438"/>
      <c r="E205" s="438"/>
      <c r="F205" s="438"/>
      <c r="G205" s="438"/>
      <c r="H205" s="438"/>
      <c r="I205" s="438"/>
      <c r="J205" s="438"/>
      <c r="K205" s="439"/>
      <c r="L205" s="61"/>
      <c r="M205" s="61"/>
      <c r="N205" s="61"/>
      <c r="O205" s="61"/>
      <c r="BS205" s="41"/>
      <c r="BT205" s="2" t="s">
        <v>1241</v>
      </c>
    </row>
    <row r="206" spans="1:72" s="3" customFormat="1" ht="15" x14ac:dyDescent="0.25">
      <c r="A206" s="437" t="s">
        <v>1242</v>
      </c>
      <c r="B206" s="438"/>
      <c r="C206" s="438"/>
      <c r="D206" s="438"/>
      <c r="E206" s="438"/>
      <c r="F206" s="438"/>
      <c r="G206" s="438"/>
      <c r="H206" s="438"/>
      <c r="I206" s="438"/>
      <c r="J206" s="438"/>
      <c r="K206" s="439"/>
      <c r="L206" s="61">
        <v>339.57</v>
      </c>
      <c r="M206" s="61"/>
      <c r="N206" s="61"/>
      <c r="O206" s="61">
        <v>339.57</v>
      </c>
      <c r="BS206" s="41"/>
      <c r="BT206" s="2" t="s">
        <v>1242</v>
      </c>
    </row>
    <row r="207" spans="1:72" s="3" customFormat="1" ht="15" x14ac:dyDescent="0.25">
      <c r="A207" s="437" t="s">
        <v>958</v>
      </c>
      <c r="B207" s="438"/>
      <c r="C207" s="438"/>
      <c r="D207" s="438"/>
      <c r="E207" s="438"/>
      <c r="F207" s="438"/>
      <c r="G207" s="438"/>
      <c r="H207" s="438"/>
      <c r="I207" s="438"/>
      <c r="J207" s="438"/>
      <c r="K207" s="439"/>
      <c r="L207" s="61">
        <v>290105.33</v>
      </c>
      <c r="M207" s="61"/>
      <c r="N207" s="61"/>
      <c r="O207" s="61"/>
      <c r="BS207" s="41"/>
      <c r="BT207" s="2" t="s">
        <v>958</v>
      </c>
    </row>
    <row r="208" spans="1:72" s="3" customFormat="1" ht="15" x14ac:dyDescent="0.25">
      <c r="A208" s="437" t="s">
        <v>959</v>
      </c>
      <c r="B208" s="438"/>
      <c r="C208" s="438"/>
      <c r="D208" s="438"/>
      <c r="E208" s="438"/>
      <c r="F208" s="438"/>
      <c r="G208" s="438"/>
      <c r="H208" s="438"/>
      <c r="I208" s="438"/>
      <c r="J208" s="438"/>
      <c r="K208" s="439"/>
      <c r="L208" s="61"/>
      <c r="M208" s="61"/>
      <c r="N208" s="61"/>
      <c r="O208" s="61"/>
      <c r="BS208" s="41"/>
      <c r="BT208" s="2" t="s">
        <v>959</v>
      </c>
    </row>
    <row r="209" spans="1:72" s="3" customFormat="1" ht="15" x14ac:dyDescent="0.25">
      <c r="A209" s="437" t="s">
        <v>1243</v>
      </c>
      <c r="B209" s="438"/>
      <c r="C209" s="438"/>
      <c r="D209" s="438"/>
      <c r="E209" s="438"/>
      <c r="F209" s="438"/>
      <c r="G209" s="438"/>
      <c r="H209" s="438"/>
      <c r="I209" s="438"/>
      <c r="J209" s="438"/>
      <c r="K209" s="439"/>
      <c r="L209" s="61"/>
      <c r="M209" s="61"/>
      <c r="N209" s="61"/>
      <c r="O209" s="61"/>
      <c r="BS209" s="41"/>
      <c r="BT209" s="2" t="s">
        <v>1243</v>
      </c>
    </row>
    <row r="210" spans="1:72" s="3" customFormat="1" ht="22.5" x14ac:dyDescent="0.25">
      <c r="A210" s="437" t="s">
        <v>1244</v>
      </c>
      <c r="B210" s="438"/>
      <c r="C210" s="438"/>
      <c r="D210" s="438"/>
      <c r="E210" s="438"/>
      <c r="F210" s="438"/>
      <c r="G210" s="438"/>
      <c r="H210" s="438"/>
      <c r="I210" s="438"/>
      <c r="J210" s="438"/>
      <c r="K210" s="439"/>
      <c r="L210" s="61">
        <v>866070.05</v>
      </c>
      <c r="M210" s="61">
        <v>452039.62</v>
      </c>
      <c r="N210" s="61" t="s">
        <v>1245</v>
      </c>
      <c r="O210" s="61">
        <v>60277.47</v>
      </c>
      <c r="BS210" s="41"/>
      <c r="BT210" s="2" t="s">
        <v>1244</v>
      </c>
    </row>
    <row r="211" spans="1:72" s="3" customFormat="1" ht="15" x14ac:dyDescent="0.25">
      <c r="A211" s="437" t="s">
        <v>1246</v>
      </c>
      <c r="B211" s="438"/>
      <c r="C211" s="438"/>
      <c r="D211" s="438"/>
      <c r="E211" s="438"/>
      <c r="F211" s="438"/>
      <c r="G211" s="438"/>
      <c r="H211" s="438"/>
      <c r="I211" s="438"/>
      <c r="J211" s="438"/>
      <c r="K211" s="439"/>
      <c r="L211" s="61">
        <v>497241.54</v>
      </c>
      <c r="M211" s="61"/>
      <c r="N211" s="61"/>
      <c r="O211" s="61"/>
      <c r="BS211" s="41"/>
      <c r="BT211" s="2" t="s">
        <v>1246</v>
      </c>
    </row>
    <row r="212" spans="1:72" s="3" customFormat="1" ht="15" x14ac:dyDescent="0.25">
      <c r="A212" s="437" t="s">
        <v>1247</v>
      </c>
      <c r="B212" s="438"/>
      <c r="C212" s="438"/>
      <c r="D212" s="438"/>
      <c r="E212" s="438"/>
      <c r="F212" s="438"/>
      <c r="G212" s="438"/>
      <c r="H212" s="438"/>
      <c r="I212" s="438"/>
      <c r="J212" s="438"/>
      <c r="K212" s="439"/>
      <c r="L212" s="61">
        <v>264835.17</v>
      </c>
      <c r="M212" s="61"/>
      <c r="N212" s="61"/>
      <c r="O212" s="61"/>
      <c r="BS212" s="41"/>
      <c r="BT212" s="2" t="s">
        <v>1247</v>
      </c>
    </row>
    <row r="213" spans="1:72" s="3" customFormat="1" ht="15" x14ac:dyDescent="0.25">
      <c r="A213" s="437" t="s">
        <v>957</v>
      </c>
      <c r="B213" s="438"/>
      <c r="C213" s="438"/>
      <c r="D213" s="438"/>
      <c r="E213" s="438"/>
      <c r="F213" s="438"/>
      <c r="G213" s="438"/>
      <c r="H213" s="438"/>
      <c r="I213" s="438"/>
      <c r="J213" s="438"/>
      <c r="K213" s="439"/>
      <c r="L213" s="61">
        <v>1628146.76</v>
      </c>
      <c r="M213" s="61"/>
      <c r="N213" s="61"/>
      <c r="O213" s="61"/>
      <c r="BS213" s="41"/>
      <c r="BT213" s="2" t="s">
        <v>957</v>
      </c>
    </row>
    <row r="214" spans="1:72" s="3" customFormat="1" ht="15" x14ac:dyDescent="0.25">
      <c r="A214" s="437" t="s">
        <v>960</v>
      </c>
      <c r="B214" s="438"/>
      <c r="C214" s="438"/>
      <c r="D214" s="438"/>
      <c r="E214" s="438"/>
      <c r="F214" s="438"/>
      <c r="G214" s="438"/>
      <c r="H214" s="438"/>
      <c r="I214" s="438"/>
      <c r="J214" s="438"/>
      <c r="K214" s="439"/>
      <c r="L214" s="61"/>
      <c r="M214" s="61"/>
      <c r="N214" s="61"/>
      <c r="O214" s="61"/>
      <c r="BS214" s="41"/>
      <c r="BT214" s="2" t="s">
        <v>960</v>
      </c>
    </row>
    <row r="215" spans="1:72" s="3" customFormat="1" ht="22.5" x14ac:dyDescent="0.25">
      <c r="A215" s="437" t="s">
        <v>1248</v>
      </c>
      <c r="B215" s="438"/>
      <c r="C215" s="438"/>
      <c r="D215" s="438"/>
      <c r="E215" s="438"/>
      <c r="F215" s="438"/>
      <c r="G215" s="438"/>
      <c r="H215" s="438"/>
      <c r="I215" s="438"/>
      <c r="J215" s="438"/>
      <c r="K215" s="439"/>
      <c r="L215" s="61">
        <v>1484659.63</v>
      </c>
      <c r="M215" s="61">
        <v>122963.16</v>
      </c>
      <c r="N215" s="61" t="s">
        <v>1249</v>
      </c>
      <c r="O215" s="61">
        <v>1317074.2</v>
      </c>
      <c r="BS215" s="41"/>
      <c r="BT215" s="2" t="s">
        <v>1248</v>
      </c>
    </row>
    <row r="216" spans="1:72" s="3" customFormat="1" ht="15" x14ac:dyDescent="0.25">
      <c r="A216" s="437" t="s">
        <v>1250</v>
      </c>
      <c r="B216" s="438"/>
      <c r="C216" s="438"/>
      <c r="D216" s="438"/>
      <c r="E216" s="438"/>
      <c r="F216" s="438"/>
      <c r="G216" s="438"/>
      <c r="H216" s="438"/>
      <c r="I216" s="438"/>
      <c r="J216" s="438"/>
      <c r="K216" s="439"/>
      <c r="L216" s="61">
        <v>127242.97</v>
      </c>
      <c r="M216" s="61"/>
      <c r="N216" s="61"/>
      <c r="O216" s="61"/>
      <c r="BS216" s="41"/>
      <c r="BT216" s="2" t="s">
        <v>1250</v>
      </c>
    </row>
    <row r="217" spans="1:72" s="3" customFormat="1" ht="15" x14ac:dyDescent="0.25">
      <c r="A217" s="437" t="s">
        <v>1251</v>
      </c>
      <c r="B217" s="438"/>
      <c r="C217" s="438"/>
      <c r="D217" s="438"/>
      <c r="E217" s="438"/>
      <c r="F217" s="438"/>
      <c r="G217" s="438"/>
      <c r="H217" s="438"/>
      <c r="I217" s="438"/>
      <c r="J217" s="438"/>
      <c r="K217" s="439"/>
      <c r="L217" s="61">
        <v>66900.94</v>
      </c>
      <c r="M217" s="61"/>
      <c r="N217" s="61"/>
      <c r="O217" s="61"/>
      <c r="BS217" s="41"/>
      <c r="BT217" s="2" t="s">
        <v>1251</v>
      </c>
    </row>
    <row r="218" spans="1:72" s="3" customFormat="1" ht="15" x14ac:dyDescent="0.25">
      <c r="A218" s="437" t="s">
        <v>957</v>
      </c>
      <c r="B218" s="438"/>
      <c r="C218" s="438"/>
      <c r="D218" s="438"/>
      <c r="E218" s="438"/>
      <c r="F218" s="438"/>
      <c r="G218" s="438"/>
      <c r="H218" s="438"/>
      <c r="I218" s="438"/>
      <c r="J218" s="438"/>
      <c r="K218" s="439"/>
      <c r="L218" s="61">
        <v>1678803.54</v>
      </c>
      <c r="M218" s="61"/>
      <c r="N218" s="61"/>
      <c r="O218" s="61"/>
      <c r="BS218" s="41"/>
      <c r="BT218" s="2" t="s">
        <v>957</v>
      </c>
    </row>
    <row r="219" spans="1:72" s="3" customFormat="1" ht="15" x14ac:dyDescent="0.25">
      <c r="A219" s="437" t="s">
        <v>976</v>
      </c>
      <c r="B219" s="438"/>
      <c r="C219" s="438"/>
      <c r="D219" s="438"/>
      <c r="E219" s="438"/>
      <c r="F219" s="438"/>
      <c r="G219" s="438"/>
      <c r="H219" s="438"/>
      <c r="I219" s="438"/>
      <c r="J219" s="438"/>
      <c r="K219" s="439"/>
      <c r="L219" s="61"/>
      <c r="M219" s="61"/>
      <c r="N219" s="61"/>
      <c r="O219" s="61"/>
      <c r="BS219" s="41"/>
      <c r="BT219" s="2" t="s">
        <v>976</v>
      </c>
    </row>
    <row r="220" spans="1:72" s="3" customFormat="1" ht="15" x14ac:dyDescent="0.25">
      <c r="A220" s="437" t="s">
        <v>1252</v>
      </c>
      <c r="B220" s="438"/>
      <c r="C220" s="438"/>
      <c r="D220" s="438"/>
      <c r="E220" s="438"/>
      <c r="F220" s="438"/>
      <c r="G220" s="438"/>
      <c r="H220" s="438"/>
      <c r="I220" s="438"/>
      <c r="J220" s="438"/>
      <c r="K220" s="439"/>
      <c r="L220" s="61">
        <v>63092.34</v>
      </c>
      <c r="M220" s="61"/>
      <c r="N220" s="61"/>
      <c r="O220" s="61">
        <v>63092.34</v>
      </c>
      <c r="BS220" s="41"/>
      <c r="BT220" s="2" t="s">
        <v>1252</v>
      </c>
    </row>
    <row r="221" spans="1:72" s="3" customFormat="1" ht="15" x14ac:dyDescent="0.25">
      <c r="A221" s="437" t="s">
        <v>958</v>
      </c>
      <c r="B221" s="438"/>
      <c r="C221" s="438"/>
      <c r="D221" s="438"/>
      <c r="E221" s="438"/>
      <c r="F221" s="438"/>
      <c r="G221" s="438"/>
      <c r="H221" s="438"/>
      <c r="I221" s="438"/>
      <c r="J221" s="438"/>
      <c r="K221" s="439"/>
      <c r="L221" s="61">
        <v>3370042.64</v>
      </c>
      <c r="M221" s="61"/>
      <c r="N221" s="61"/>
      <c r="O221" s="61"/>
      <c r="BS221" s="41"/>
      <c r="BT221" s="2" t="s">
        <v>958</v>
      </c>
    </row>
    <row r="222" spans="1:72" s="3" customFormat="1" ht="15" x14ac:dyDescent="0.25">
      <c r="A222" s="437" t="s">
        <v>983</v>
      </c>
      <c r="B222" s="438"/>
      <c r="C222" s="438"/>
      <c r="D222" s="438"/>
      <c r="E222" s="438"/>
      <c r="F222" s="438"/>
      <c r="G222" s="438"/>
      <c r="H222" s="438"/>
      <c r="I222" s="438"/>
      <c r="J222" s="438"/>
      <c r="K222" s="439"/>
      <c r="L222" s="61"/>
      <c r="M222" s="61"/>
      <c r="N222" s="61"/>
      <c r="O222" s="61"/>
      <c r="BS222" s="41"/>
      <c r="BT222" s="2" t="s">
        <v>983</v>
      </c>
    </row>
    <row r="223" spans="1:72" s="3" customFormat="1" ht="15" x14ac:dyDescent="0.25">
      <c r="A223" s="437" t="s">
        <v>986</v>
      </c>
      <c r="B223" s="438"/>
      <c r="C223" s="438"/>
      <c r="D223" s="438"/>
      <c r="E223" s="438"/>
      <c r="F223" s="438"/>
      <c r="G223" s="438"/>
      <c r="H223" s="438"/>
      <c r="I223" s="438"/>
      <c r="J223" s="438"/>
      <c r="K223" s="439"/>
      <c r="L223" s="61"/>
      <c r="M223" s="61"/>
      <c r="N223" s="61"/>
      <c r="O223" s="61"/>
      <c r="BS223" s="41"/>
      <c r="BT223" s="2" t="s">
        <v>986</v>
      </c>
    </row>
    <row r="224" spans="1:72" s="3" customFormat="1" ht="15" x14ac:dyDescent="0.25">
      <c r="A224" s="437" t="s">
        <v>1253</v>
      </c>
      <c r="B224" s="438"/>
      <c r="C224" s="438"/>
      <c r="D224" s="438"/>
      <c r="E224" s="438"/>
      <c r="F224" s="438"/>
      <c r="G224" s="438"/>
      <c r="H224" s="438"/>
      <c r="I224" s="438"/>
      <c r="J224" s="438"/>
      <c r="K224" s="439"/>
      <c r="L224" s="61">
        <v>77937862.519999996</v>
      </c>
      <c r="M224" s="61"/>
      <c r="N224" s="61"/>
      <c r="O224" s="61"/>
      <c r="BS224" s="41"/>
      <c r="BT224" s="2" t="s">
        <v>1253</v>
      </c>
    </row>
    <row r="225" spans="1:73" s="3" customFormat="1" ht="15" x14ac:dyDescent="0.25">
      <c r="A225" s="437" t="s">
        <v>958</v>
      </c>
      <c r="B225" s="438"/>
      <c r="C225" s="438"/>
      <c r="D225" s="438"/>
      <c r="E225" s="438"/>
      <c r="F225" s="438"/>
      <c r="G225" s="438"/>
      <c r="H225" s="438"/>
      <c r="I225" s="438"/>
      <c r="J225" s="438"/>
      <c r="K225" s="439"/>
      <c r="L225" s="61">
        <v>77937862.519999996</v>
      </c>
      <c r="M225" s="61"/>
      <c r="N225" s="61"/>
      <c r="O225" s="61"/>
      <c r="BS225" s="41"/>
      <c r="BT225" s="2" t="s">
        <v>958</v>
      </c>
    </row>
    <row r="226" spans="1:73" s="3" customFormat="1" ht="15" x14ac:dyDescent="0.25">
      <c r="A226" s="437" t="s">
        <v>988</v>
      </c>
      <c r="B226" s="438"/>
      <c r="C226" s="438"/>
      <c r="D226" s="438"/>
      <c r="E226" s="438"/>
      <c r="F226" s="438"/>
      <c r="G226" s="438"/>
      <c r="H226" s="438"/>
      <c r="I226" s="438"/>
      <c r="J226" s="438"/>
      <c r="K226" s="439"/>
      <c r="L226" s="61">
        <v>81598010.489999995</v>
      </c>
      <c r="M226" s="61"/>
      <c r="N226" s="61"/>
      <c r="O226" s="61"/>
      <c r="BS226" s="41"/>
      <c r="BT226" s="2" t="s">
        <v>988</v>
      </c>
    </row>
    <row r="227" spans="1:73" s="3" customFormat="1" ht="15" x14ac:dyDescent="0.25">
      <c r="A227" s="437" t="s">
        <v>989</v>
      </c>
      <c r="B227" s="438"/>
      <c r="C227" s="438"/>
      <c r="D227" s="438"/>
      <c r="E227" s="438"/>
      <c r="F227" s="438"/>
      <c r="G227" s="438"/>
      <c r="H227" s="438"/>
      <c r="I227" s="438"/>
      <c r="J227" s="438"/>
      <c r="K227" s="439"/>
      <c r="L227" s="61"/>
      <c r="M227" s="61"/>
      <c r="N227" s="61"/>
      <c r="O227" s="61"/>
      <c r="BS227" s="41"/>
      <c r="BT227" s="2" t="s">
        <v>989</v>
      </c>
    </row>
    <row r="228" spans="1:73" s="3" customFormat="1" ht="15" x14ac:dyDescent="0.25">
      <c r="A228" s="437" t="s">
        <v>1254</v>
      </c>
      <c r="B228" s="438"/>
      <c r="C228" s="438"/>
      <c r="D228" s="438"/>
      <c r="E228" s="438"/>
      <c r="F228" s="438"/>
      <c r="G228" s="438"/>
      <c r="H228" s="438"/>
      <c r="I228" s="438"/>
      <c r="J228" s="438"/>
      <c r="K228" s="439"/>
      <c r="L228" s="61">
        <v>652232.85</v>
      </c>
      <c r="M228" s="61"/>
      <c r="N228" s="61"/>
      <c r="O228" s="61"/>
      <c r="BS228" s="41"/>
      <c r="BT228" s="2" t="s">
        <v>1254</v>
      </c>
    </row>
    <row r="229" spans="1:73" s="3" customFormat="1" ht="15" x14ac:dyDescent="0.25">
      <c r="A229" s="437" t="s">
        <v>990</v>
      </c>
      <c r="B229" s="438"/>
      <c r="C229" s="438"/>
      <c r="D229" s="438"/>
      <c r="E229" s="438"/>
      <c r="F229" s="438"/>
      <c r="G229" s="438"/>
      <c r="H229" s="438"/>
      <c r="I229" s="438"/>
      <c r="J229" s="438"/>
      <c r="K229" s="439"/>
      <c r="L229" s="61">
        <v>1478528.33</v>
      </c>
      <c r="M229" s="61"/>
      <c r="N229" s="61"/>
      <c r="O229" s="61"/>
      <c r="BS229" s="41"/>
      <c r="BT229" s="2" t="s">
        <v>990</v>
      </c>
    </row>
    <row r="230" spans="1:73" s="3" customFormat="1" ht="15" x14ac:dyDescent="0.25">
      <c r="A230" s="437" t="s">
        <v>991</v>
      </c>
      <c r="B230" s="438"/>
      <c r="C230" s="438"/>
      <c r="D230" s="438"/>
      <c r="E230" s="438"/>
      <c r="F230" s="438"/>
      <c r="G230" s="438"/>
      <c r="H230" s="438"/>
      <c r="I230" s="438"/>
      <c r="J230" s="438"/>
      <c r="K230" s="439"/>
      <c r="L230" s="61">
        <v>434133.62</v>
      </c>
      <c r="M230" s="61"/>
      <c r="N230" s="61"/>
      <c r="O230" s="61"/>
      <c r="BS230" s="41"/>
      <c r="BT230" s="2" t="s">
        <v>991</v>
      </c>
    </row>
    <row r="231" spans="1:73" s="3" customFormat="1" ht="15" x14ac:dyDescent="0.25">
      <c r="A231" s="437" t="s">
        <v>1255</v>
      </c>
      <c r="B231" s="438"/>
      <c r="C231" s="438"/>
      <c r="D231" s="438"/>
      <c r="E231" s="438"/>
      <c r="F231" s="438"/>
      <c r="G231" s="438"/>
      <c r="H231" s="438"/>
      <c r="I231" s="438"/>
      <c r="J231" s="438"/>
      <c r="K231" s="439"/>
      <c r="L231" s="61">
        <v>108208.15</v>
      </c>
      <c r="M231" s="61"/>
      <c r="N231" s="61"/>
      <c r="O231" s="61"/>
      <c r="BS231" s="41"/>
      <c r="BT231" s="2" t="s">
        <v>1255</v>
      </c>
    </row>
    <row r="232" spans="1:73" s="3" customFormat="1" ht="15" x14ac:dyDescent="0.25">
      <c r="A232" s="437" t="s">
        <v>993</v>
      </c>
      <c r="B232" s="438"/>
      <c r="C232" s="438"/>
      <c r="D232" s="438"/>
      <c r="E232" s="438"/>
      <c r="F232" s="438"/>
      <c r="G232" s="438"/>
      <c r="H232" s="438"/>
      <c r="I232" s="438"/>
      <c r="J232" s="438"/>
      <c r="K232" s="439"/>
      <c r="L232" s="61">
        <v>77937862.519999996</v>
      </c>
      <c r="M232" s="61"/>
      <c r="N232" s="61"/>
      <c r="O232" s="61"/>
      <c r="BS232" s="41"/>
      <c r="BT232" s="2" t="s">
        <v>993</v>
      </c>
    </row>
    <row r="233" spans="1:73" s="3" customFormat="1" ht="15" x14ac:dyDescent="0.25">
      <c r="A233" s="437" t="s">
        <v>994</v>
      </c>
      <c r="B233" s="438"/>
      <c r="C233" s="438"/>
      <c r="D233" s="438"/>
      <c r="E233" s="438"/>
      <c r="F233" s="438"/>
      <c r="G233" s="438"/>
      <c r="H233" s="438"/>
      <c r="I233" s="438"/>
      <c r="J233" s="438"/>
      <c r="K233" s="439"/>
      <c r="L233" s="61">
        <v>709211.12</v>
      </c>
      <c r="M233" s="61"/>
      <c r="N233" s="61"/>
      <c r="O233" s="61"/>
      <c r="BS233" s="41"/>
      <c r="BT233" s="2" t="s">
        <v>994</v>
      </c>
    </row>
    <row r="234" spans="1:73" s="3" customFormat="1" ht="15" x14ac:dyDescent="0.25">
      <c r="A234" s="437" t="s">
        <v>995</v>
      </c>
      <c r="B234" s="438"/>
      <c r="C234" s="438"/>
      <c r="D234" s="438"/>
      <c r="E234" s="438"/>
      <c r="F234" s="438"/>
      <c r="G234" s="438"/>
      <c r="H234" s="438"/>
      <c r="I234" s="438"/>
      <c r="J234" s="438"/>
      <c r="K234" s="439"/>
      <c r="L234" s="61">
        <v>386042.05</v>
      </c>
      <c r="M234" s="61"/>
      <c r="N234" s="61"/>
      <c r="O234" s="61"/>
      <c r="BS234" s="41"/>
      <c r="BT234" s="2" t="s">
        <v>995</v>
      </c>
    </row>
    <row r="235" spans="1:73" s="3" customFormat="1" ht="15" x14ac:dyDescent="0.25">
      <c r="A235" s="437" t="s">
        <v>996</v>
      </c>
      <c r="B235" s="438"/>
      <c r="C235" s="438"/>
      <c r="D235" s="438"/>
      <c r="E235" s="438"/>
      <c r="F235" s="438"/>
      <c r="G235" s="438"/>
      <c r="H235" s="438"/>
      <c r="I235" s="438"/>
      <c r="J235" s="438"/>
      <c r="K235" s="439"/>
      <c r="L235" s="61">
        <v>3660147.97</v>
      </c>
      <c r="M235" s="61"/>
      <c r="N235" s="61"/>
      <c r="O235" s="61"/>
      <c r="BS235" s="41"/>
      <c r="BT235" s="2" t="s">
        <v>996</v>
      </c>
    </row>
    <row r="236" spans="1:73" s="3" customFormat="1" ht="15" x14ac:dyDescent="0.25">
      <c r="A236" s="437" t="s">
        <v>997</v>
      </c>
      <c r="B236" s="438"/>
      <c r="C236" s="438"/>
      <c r="D236" s="438"/>
      <c r="E236" s="438"/>
      <c r="F236" s="438"/>
      <c r="G236" s="438"/>
      <c r="H236" s="438"/>
      <c r="I236" s="438"/>
      <c r="J236" s="438"/>
      <c r="K236" s="439"/>
      <c r="L236" s="61">
        <v>190327.69</v>
      </c>
      <c r="M236" s="61"/>
      <c r="N236" s="61"/>
      <c r="O236" s="61"/>
      <c r="BS236" s="41"/>
      <c r="BT236" s="2" t="s">
        <v>997</v>
      </c>
    </row>
    <row r="237" spans="1:73" s="3" customFormat="1" ht="15" x14ac:dyDescent="0.25">
      <c r="A237" s="440" t="s">
        <v>988</v>
      </c>
      <c r="B237" s="441"/>
      <c r="C237" s="441"/>
      <c r="D237" s="441"/>
      <c r="E237" s="441"/>
      <c r="F237" s="441"/>
      <c r="G237" s="441"/>
      <c r="H237" s="441"/>
      <c r="I237" s="441"/>
      <c r="J237" s="441"/>
      <c r="K237" s="442"/>
      <c r="L237" s="39">
        <v>3850475.66</v>
      </c>
      <c r="M237" s="39"/>
      <c r="N237" s="39"/>
      <c r="O237" s="39"/>
      <c r="BS237" s="41"/>
      <c r="BU237" s="41" t="s">
        <v>988</v>
      </c>
    </row>
    <row r="238" spans="1:73" s="3" customFormat="1" ht="15" x14ac:dyDescent="0.25">
      <c r="A238" s="437" t="s">
        <v>998</v>
      </c>
      <c r="B238" s="438"/>
      <c r="C238" s="438"/>
      <c r="D238" s="438"/>
      <c r="E238" s="438"/>
      <c r="F238" s="438"/>
      <c r="G238" s="438"/>
      <c r="H238" s="438"/>
      <c r="I238" s="438"/>
      <c r="J238" s="438"/>
      <c r="K238" s="439"/>
      <c r="L238" s="61">
        <v>80859.990000000005</v>
      </c>
      <c r="M238" s="61"/>
      <c r="N238" s="61"/>
      <c r="O238" s="61"/>
      <c r="BS238" s="41"/>
      <c r="BT238" s="2" t="s">
        <v>998</v>
      </c>
      <c r="BU238" s="41"/>
    </row>
    <row r="239" spans="1:73" s="3" customFormat="1" ht="15" x14ac:dyDescent="0.25">
      <c r="A239" s="437" t="s">
        <v>999</v>
      </c>
      <c r="B239" s="438"/>
      <c r="C239" s="438"/>
      <c r="D239" s="438"/>
      <c r="E239" s="438"/>
      <c r="F239" s="438"/>
      <c r="G239" s="438"/>
      <c r="H239" s="438"/>
      <c r="I239" s="438"/>
      <c r="J239" s="438"/>
      <c r="K239" s="439"/>
      <c r="L239" s="61">
        <v>134766.65</v>
      </c>
      <c r="M239" s="61"/>
      <c r="N239" s="61"/>
      <c r="O239" s="61"/>
      <c r="BS239" s="41"/>
      <c r="BT239" s="2" t="s">
        <v>999</v>
      </c>
      <c r="BU239" s="41"/>
    </row>
    <row r="240" spans="1:73" s="3" customFormat="1" ht="15" x14ac:dyDescent="0.25">
      <c r="A240" s="437" t="s">
        <v>1000</v>
      </c>
      <c r="B240" s="438"/>
      <c r="C240" s="438"/>
      <c r="D240" s="438"/>
      <c r="E240" s="438"/>
      <c r="F240" s="438"/>
      <c r="G240" s="438"/>
      <c r="H240" s="438"/>
      <c r="I240" s="438"/>
      <c r="J240" s="438"/>
      <c r="K240" s="439"/>
      <c r="L240" s="61">
        <v>96261.89</v>
      </c>
      <c r="M240" s="61"/>
      <c r="N240" s="61"/>
      <c r="O240" s="61"/>
      <c r="BS240" s="41"/>
      <c r="BT240" s="2" t="s">
        <v>1000</v>
      </c>
      <c r="BU240" s="41"/>
    </row>
    <row r="241" spans="1:74" s="3" customFormat="1" ht="15" x14ac:dyDescent="0.25">
      <c r="A241" s="437" t="s">
        <v>1001</v>
      </c>
      <c r="B241" s="438"/>
      <c r="C241" s="438"/>
      <c r="D241" s="438"/>
      <c r="E241" s="438"/>
      <c r="F241" s="438"/>
      <c r="G241" s="438"/>
      <c r="H241" s="438"/>
      <c r="I241" s="438"/>
      <c r="J241" s="438"/>
      <c r="K241" s="439"/>
      <c r="L241" s="61">
        <v>77009.509999999995</v>
      </c>
      <c r="M241" s="61"/>
      <c r="N241" s="61"/>
      <c r="O241" s="61"/>
      <c r="BS241" s="41"/>
      <c r="BT241" s="2" t="s">
        <v>1001</v>
      </c>
      <c r="BU241" s="41"/>
    </row>
    <row r="242" spans="1:74" s="3" customFormat="1" ht="15" x14ac:dyDescent="0.25">
      <c r="A242" s="440" t="s">
        <v>988</v>
      </c>
      <c r="B242" s="441"/>
      <c r="C242" s="441"/>
      <c r="D242" s="441"/>
      <c r="E242" s="441"/>
      <c r="F242" s="441"/>
      <c r="G242" s="441"/>
      <c r="H242" s="441"/>
      <c r="I242" s="441"/>
      <c r="J242" s="441"/>
      <c r="K242" s="442"/>
      <c r="L242" s="39">
        <v>4239373.7</v>
      </c>
      <c r="M242" s="39"/>
      <c r="N242" s="39"/>
      <c r="O242" s="39"/>
      <c r="BS242" s="41"/>
      <c r="BU242" s="41" t="s">
        <v>988</v>
      </c>
    </row>
    <row r="243" spans="1:74" s="3" customFormat="1" ht="15" x14ac:dyDescent="0.25">
      <c r="A243" s="437" t="s">
        <v>1256</v>
      </c>
      <c r="B243" s="438"/>
      <c r="C243" s="438"/>
      <c r="D243" s="438"/>
      <c r="E243" s="438"/>
      <c r="F243" s="438"/>
      <c r="G243" s="438"/>
      <c r="H243" s="438"/>
      <c r="I243" s="438"/>
      <c r="J243" s="438"/>
      <c r="K243" s="439"/>
      <c r="L243" s="61">
        <v>82177236.219999999</v>
      </c>
      <c r="M243" s="61"/>
      <c r="N243" s="61"/>
      <c r="O243" s="61"/>
      <c r="BS243" s="41"/>
      <c r="BT243" s="2" t="s">
        <v>1256</v>
      </c>
      <c r="BU243" s="41"/>
    </row>
    <row r="244" spans="1:74" s="3" customFormat="1" ht="15" x14ac:dyDescent="0.25">
      <c r="A244" s="437" t="s">
        <v>1003</v>
      </c>
      <c r="B244" s="438"/>
      <c r="C244" s="438"/>
      <c r="D244" s="438"/>
      <c r="E244" s="438"/>
      <c r="F244" s="438"/>
      <c r="G244" s="438"/>
      <c r="H244" s="438"/>
      <c r="I244" s="438"/>
      <c r="J244" s="438"/>
      <c r="K244" s="439"/>
      <c r="L244" s="61">
        <v>2465317.09</v>
      </c>
      <c r="M244" s="61"/>
      <c r="N244" s="61"/>
      <c r="O244" s="61"/>
      <c r="BS244" s="41"/>
      <c r="BT244" s="2" t="s">
        <v>1003</v>
      </c>
      <c r="BU244" s="41"/>
    </row>
    <row r="245" spans="1:74" s="3" customFormat="1" ht="15" x14ac:dyDescent="0.25">
      <c r="A245" s="440" t="s">
        <v>1004</v>
      </c>
      <c r="B245" s="441"/>
      <c r="C245" s="441"/>
      <c r="D245" s="441"/>
      <c r="E245" s="441"/>
      <c r="F245" s="441"/>
      <c r="G245" s="441"/>
      <c r="H245" s="441"/>
      <c r="I245" s="441"/>
      <c r="J245" s="441"/>
      <c r="K245" s="442"/>
      <c r="L245" s="39">
        <v>84642553.310000002</v>
      </c>
      <c r="M245" s="39"/>
      <c r="N245" s="39"/>
      <c r="O245" s="39"/>
      <c r="BS245" s="41"/>
      <c r="BU245" s="41" t="s">
        <v>1004</v>
      </c>
    </row>
    <row r="246" spans="1:74" s="3" customFormat="1" ht="15" x14ac:dyDescent="0.25">
      <c r="A246" s="437" t="s">
        <v>1005</v>
      </c>
      <c r="B246" s="438"/>
      <c r="C246" s="438"/>
      <c r="D246" s="438"/>
      <c r="E246" s="438"/>
      <c r="F246" s="438"/>
      <c r="G246" s="438"/>
      <c r="H246" s="438"/>
      <c r="I246" s="438"/>
      <c r="J246" s="438"/>
      <c r="K246" s="439"/>
      <c r="L246" s="61">
        <v>16928510.66</v>
      </c>
      <c r="M246" s="61"/>
      <c r="N246" s="61"/>
      <c r="O246" s="61"/>
      <c r="BS246" s="41"/>
      <c r="BT246" s="2" t="s">
        <v>1005</v>
      </c>
      <c r="BU246" s="41"/>
    </row>
    <row r="247" spans="1:74" s="3" customFormat="1" ht="15" x14ac:dyDescent="0.25">
      <c r="A247" s="440" t="s">
        <v>1006</v>
      </c>
      <c r="B247" s="441"/>
      <c r="C247" s="441"/>
      <c r="D247" s="441"/>
      <c r="E247" s="441"/>
      <c r="F247" s="441"/>
      <c r="G247" s="441"/>
      <c r="H247" s="441"/>
      <c r="I247" s="441"/>
      <c r="J247" s="441"/>
      <c r="K247" s="442"/>
      <c r="L247" s="39">
        <v>101571063.97</v>
      </c>
      <c r="M247" s="39"/>
      <c r="N247" s="39"/>
      <c r="O247" s="39"/>
      <c r="BS247" s="41"/>
      <c r="BU247" s="41"/>
      <c r="BV247" s="41" t="s">
        <v>1006</v>
      </c>
    </row>
    <row r="248" spans="1:74" s="3" customFormat="1" ht="53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74" s="16" customFormat="1" ht="12.75" customHeight="1" x14ac:dyDescent="0.2">
      <c r="A249" s="444" t="s">
        <v>1257</v>
      </c>
      <c r="B249" s="444"/>
      <c r="C249" s="444"/>
      <c r="D249" s="444"/>
      <c r="E249" s="444"/>
      <c r="F249" s="444"/>
      <c r="G249" s="444"/>
      <c r="H249" s="444"/>
      <c r="I249" s="444"/>
      <c r="J249" s="444"/>
      <c r="K249" s="444"/>
      <c r="L249" s="444"/>
      <c r="M249" s="444"/>
      <c r="N249" s="444"/>
      <c r="O249" s="444"/>
      <c r="P249" s="62"/>
      <c r="Q249" s="62"/>
      <c r="R249" s="62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</row>
    <row r="250" spans="1:74" s="16" customFormat="1" ht="12.75" customHeight="1" x14ac:dyDescent="0.2">
      <c r="A250" s="443" t="s">
        <v>1008</v>
      </c>
      <c r="B250" s="443"/>
      <c r="C250" s="443"/>
      <c r="D250" s="443"/>
      <c r="E250" s="443"/>
      <c r="F250" s="443"/>
      <c r="G250" s="443"/>
      <c r="H250" s="443"/>
      <c r="I250" s="443"/>
      <c r="J250" s="443"/>
      <c r="K250" s="443"/>
      <c r="L250" s="443"/>
      <c r="M250" s="443"/>
      <c r="N250" s="443"/>
      <c r="O250" s="443"/>
      <c r="P250" s="63"/>
      <c r="Q250" s="63"/>
      <c r="R250" s="63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</row>
    <row r="251" spans="1:74" s="16" customFormat="1" ht="13.5" customHeight="1" x14ac:dyDescent="0.25">
      <c r="A251" s="14"/>
      <c r="B251" s="14"/>
      <c r="C251" s="14"/>
      <c r="D251" s="14"/>
      <c r="E251" s="14"/>
      <c r="F251" s="14"/>
      <c r="G251" s="14"/>
      <c r="H251" s="64"/>
      <c r="I251" s="10"/>
      <c r="J251" s="10"/>
      <c r="K251" s="10"/>
      <c r="L251" s="10"/>
      <c r="M251" s="14"/>
      <c r="N251" s="14"/>
      <c r="O251" s="14"/>
      <c r="P251" s="3"/>
      <c r="Q251" s="3"/>
      <c r="R251" s="3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</row>
    <row r="252" spans="1:74" s="16" customFormat="1" ht="12.75" customHeight="1" x14ac:dyDescent="0.2">
      <c r="A252" s="444" t="s">
        <v>1258</v>
      </c>
      <c r="B252" s="444"/>
      <c r="C252" s="444"/>
      <c r="D252" s="444"/>
      <c r="E252" s="444"/>
      <c r="F252" s="444"/>
      <c r="G252" s="444"/>
      <c r="H252" s="444"/>
      <c r="I252" s="444"/>
      <c r="J252" s="444"/>
      <c r="K252" s="444"/>
      <c r="L252" s="444"/>
      <c r="M252" s="444"/>
      <c r="N252" s="444"/>
      <c r="O252" s="444"/>
      <c r="P252" s="62"/>
      <c r="Q252" s="62"/>
      <c r="R252" s="62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</row>
    <row r="253" spans="1:74" s="16" customFormat="1" ht="12.75" customHeight="1" x14ac:dyDescent="0.2">
      <c r="A253" s="443" t="s">
        <v>1008</v>
      </c>
      <c r="B253" s="443"/>
      <c r="C253" s="443"/>
      <c r="D253" s="443"/>
      <c r="E253" s="443"/>
      <c r="F253" s="443"/>
      <c r="G253" s="443"/>
      <c r="H253" s="443"/>
      <c r="I253" s="443"/>
      <c r="J253" s="443"/>
      <c r="K253" s="443"/>
      <c r="L253" s="443"/>
      <c r="M253" s="443"/>
      <c r="N253" s="443"/>
      <c r="O253" s="443"/>
      <c r="P253" s="63"/>
      <c r="Q253" s="63"/>
      <c r="R253" s="63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</row>
    <row r="254" spans="1:74" s="16" customFormat="1" ht="13.5" customHeight="1" x14ac:dyDescent="0.25">
      <c r="A254" s="14"/>
      <c r="B254" s="14"/>
      <c r="C254" s="14"/>
      <c r="D254" s="14"/>
      <c r="E254" s="14"/>
      <c r="F254" s="14"/>
      <c r="G254" s="14"/>
      <c r="H254" s="64"/>
      <c r="I254" s="10"/>
      <c r="J254" s="10"/>
      <c r="K254" s="10"/>
      <c r="L254" s="10"/>
      <c r="M254" s="14"/>
      <c r="N254" s="14"/>
      <c r="O254" s="14"/>
      <c r="P254" s="3"/>
      <c r="Q254" s="3"/>
      <c r="R254" s="3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</row>
    <row r="255" spans="1:74" s="16" customFormat="1" ht="12.75" customHeight="1" x14ac:dyDescent="0.2">
      <c r="A255" s="444" t="s">
        <v>1259</v>
      </c>
      <c r="B255" s="444"/>
      <c r="C255" s="444"/>
      <c r="D255" s="444"/>
      <c r="E255" s="444"/>
      <c r="F255" s="444"/>
      <c r="G255" s="444"/>
      <c r="H255" s="444"/>
      <c r="I255" s="444"/>
      <c r="J255" s="444"/>
      <c r="K255" s="444"/>
      <c r="L255" s="444"/>
      <c r="M255" s="444"/>
      <c r="N255" s="444"/>
      <c r="O255" s="444"/>
      <c r="P255" s="62"/>
      <c r="Q255" s="62"/>
      <c r="R255" s="62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</row>
    <row r="256" spans="1:74" s="16" customFormat="1" ht="12.75" customHeight="1" x14ac:dyDescent="0.2">
      <c r="A256" s="443" t="s">
        <v>1008</v>
      </c>
      <c r="B256" s="443"/>
      <c r="C256" s="443"/>
      <c r="D256" s="443"/>
      <c r="E256" s="443"/>
      <c r="F256" s="443"/>
      <c r="G256" s="443"/>
      <c r="H256" s="443"/>
      <c r="I256" s="443"/>
      <c r="J256" s="443"/>
      <c r="K256" s="443"/>
      <c r="L256" s="443"/>
      <c r="M256" s="443"/>
      <c r="N256" s="443"/>
      <c r="O256" s="443"/>
      <c r="P256" s="63"/>
      <c r="Q256" s="63"/>
      <c r="R256" s="63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</row>
    <row r="257" spans="1:74" s="16" customFormat="1" ht="13.5" customHeight="1" x14ac:dyDescent="0.25">
      <c r="A257" s="14"/>
      <c r="B257" s="14"/>
      <c r="C257" s="14"/>
      <c r="D257" s="14"/>
      <c r="E257" s="14"/>
      <c r="F257" s="14"/>
      <c r="G257" s="14"/>
      <c r="H257" s="64"/>
      <c r="I257" s="10"/>
      <c r="J257" s="10"/>
      <c r="K257" s="10"/>
      <c r="L257" s="10"/>
      <c r="M257" s="14"/>
      <c r="N257" s="14"/>
      <c r="O257" s="14"/>
      <c r="P257" s="3"/>
      <c r="Q257" s="3"/>
      <c r="R257" s="3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</row>
    <row r="258" spans="1:74" s="3" customFormat="1" ht="15" x14ac:dyDescent="0.25">
      <c r="A258" s="4"/>
      <c r="B258" s="4"/>
      <c r="C258" s="4"/>
      <c r="D258" s="4"/>
      <c r="E258" s="4"/>
      <c r="F258" s="4"/>
      <c r="G258" s="4"/>
      <c r="H258" s="14"/>
      <c r="I258" s="65"/>
      <c r="J258" s="65"/>
      <c r="K258" s="65"/>
      <c r="L258" s="65"/>
      <c r="M258" s="4"/>
      <c r="N258" s="4"/>
      <c r="O258" s="4"/>
    </row>
  </sheetData>
  <mergeCells count="180">
    <mergeCell ref="A253:O253"/>
    <mergeCell ref="A255:O255"/>
    <mergeCell ref="A256:O256"/>
    <mergeCell ref="A246:K246"/>
    <mergeCell ref="A247:K247"/>
    <mergeCell ref="A249:O249"/>
    <mergeCell ref="A250:O250"/>
    <mergeCell ref="A252:O252"/>
    <mergeCell ref="A241:K241"/>
    <mergeCell ref="A242:K242"/>
    <mergeCell ref="A243:K243"/>
    <mergeCell ref="A244:K244"/>
    <mergeCell ref="A245:K24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A158:K158"/>
    <mergeCell ref="A159:K159"/>
    <mergeCell ref="A160:K160"/>
    <mergeCell ref="C149:E149"/>
    <mergeCell ref="C151:E151"/>
    <mergeCell ref="C152:E152"/>
    <mergeCell ref="A153:O153"/>
    <mergeCell ref="C154:E154"/>
    <mergeCell ref="C140:E140"/>
    <mergeCell ref="C145:E145"/>
    <mergeCell ref="A146:O146"/>
    <mergeCell ref="C147:E147"/>
    <mergeCell ref="A148:O148"/>
    <mergeCell ref="C126:E126"/>
    <mergeCell ref="C127:E127"/>
    <mergeCell ref="C132:E132"/>
    <mergeCell ref="C134:E134"/>
    <mergeCell ref="C139:E139"/>
    <mergeCell ref="C109:E109"/>
    <mergeCell ref="C114:E114"/>
    <mergeCell ref="A119:O119"/>
    <mergeCell ref="C120:E120"/>
    <mergeCell ref="C125:E125"/>
    <mergeCell ref="A96:O96"/>
    <mergeCell ref="C97:E97"/>
    <mergeCell ref="A102:O102"/>
    <mergeCell ref="C103:E103"/>
    <mergeCell ref="A108:O108"/>
    <mergeCell ref="C87:E87"/>
    <mergeCell ref="C92:E92"/>
    <mergeCell ref="C93:E93"/>
    <mergeCell ref="C94:E94"/>
    <mergeCell ref="A95:O95"/>
    <mergeCell ref="C74:E74"/>
    <mergeCell ref="C79:E79"/>
    <mergeCell ref="C80:E80"/>
    <mergeCell ref="C85:E85"/>
    <mergeCell ref="C86:E86"/>
    <mergeCell ref="C60:E60"/>
    <mergeCell ref="C65:E65"/>
    <mergeCell ref="C67:E67"/>
    <mergeCell ref="C72:E72"/>
    <mergeCell ref="A73:O73"/>
    <mergeCell ref="A47:O47"/>
    <mergeCell ref="C48:E48"/>
    <mergeCell ref="A52:O52"/>
    <mergeCell ref="C53:E53"/>
    <mergeCell ref="C58:E58"/>
    <mergeCell ref="A33:O33"/>
    <mergeCell ref="A34:O34"/>
    <mergeCell ref="C35:E35"/>
    <mergeCell ref="C39:E39"/>
    <mergeCell ref="C43:E43"/>
    <mergeCell ref="C28:E28"/>
    <mergeCell ref="A29:O29"/>
    <mergeCell ref="A30:O30"/>
    <mergeCell ref="A31:O31"/>
    <mergeCell ref="A32:O32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31</vt:i4>
      </vt:variant>
    </vt:vector>
  </HeadingPairs>
  <TitlesOfParts>
    <vt:vector size="61" baseType="lpstr">
      <vt:lpstr>Сводный</vt:lpstr>
      <vt:lpstr>1.1,1.2,2.1.0-ЭОМ (2)</vt:lpstr>
      <vt:lpstr>2.1.3-ЭОМ (2)</vt:lpstr>
      <vt:lpstr>2.2.5-ЭОМ (2)</vt:lpstr>
      <vt:lpstr>3.1-ЭОМ (2)</vt:lpstr>
      <vt:lpstr>3.2-ЭОМ (2)</vt:lpstr>
      <vt:lpstr>1.1,1.2,2.1.0-ЭОМ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00-ЭС1.СУБ</vt:lpstr>
      <vt:lpstr>'00-ЭС1.СУБ'!Заголовки_для_печати</vt:lpstr>
      <vt:lpstr>'1.1,1.2,2.1.0-ЭОМ'!Заголовки_для_печати</vt:lpstr>
      <vt:lpstr>'1.1,1.2,2.1.0-ЭОМ (2)'!Заголовки_для_печати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'2.1.3-ЭОМ (2)'!Заголовки_для_печати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'2.2.5-ЭОМ (2)'!Заголовки_для_печати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'3.1-ЭОМ (2)'!Заголовки_для_печати</vt:lpstr>
      <vt:lpstr>'3.2-ЭОМ'!Заголовки_для_печати</vt:lpstr>
      <vt:lpstr>'3.2-ЭОМ (2)'!Заголовки_для_печати</vt:lpstr>
      <vt:lpstr>'3.4-ЭОМ'!Заголовки_для_печати</vt:lpstr>
      <vt:lpstr>'5.1.1-ЭС'!Заголовки_для_печати</vt:lpstr>
      <vt:lpstr>'8.4 ЭОМ'!Заголовки_для_печати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2025-06-03T17:27:35Z</dcterms:modified>
</cp:coreProperties>
</file>