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+ЭС1,ЭС2,ЭС3,РТП2_подали\"/>
    </mc:Choice>
  </mc:AlternateContent>
  <xr:revisionPtr revIDLastSave="0" documentId="13_ncr:1_{32733785-1E14-4D65-8A1E-5238228AC623}" xr6:coauthVersionLast="47" xr6:coauthVersionMax="47" xr10:uidLastSave="{00000000-0000-0000-0000-000000000000}"/>
  <bookViews>
    <workbookView xWindow="-120" yWindow="-120" windowWidth="29040" windowHeight="15720" tabRatio="848" firstSheet="1" activeTab="1" xr2:uid="{00000000-000D-0000-FFFF-FFFF00000000}"/>
  </bookViews>
  <sheets>
    <sheet name="на конкурс (2)" sheetId="7" state="hidden" r:id="rId1"/>
    <sheet name="прил.4_форма ТКП" sheetId="6" r:id="rId2"/>
  </sheets>
  <definedNames>
    <definedName name="_xlnm.Print_Area" localSheetId="0">'на конкурс (2)'!$A$1:$D$71</definedName>
    <definedName name="_xlnm.Print_Area" localSheetId="1">'прил.4_форма ТКП'!$A$1:$D$71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7" l="1"/>
  <c r="J14" i="7"/>
  <c r="K14" i="7" s="1"/>
  <c r="G14" i="7"/>
  <c r="F14" i="7"/>
  <c r="D14" i="7"/>
  <c r="J13" i="7"/>
  <c r="K13" i="7" s="1"/>
  <c r="H13" i="7"/>
  <c r="F13" i="7"/>
  <c r="D13" i="7"/>
  <c r="J12" i="7"/>
  <c r="K12" i="7" s="1"/>
  <c r="G12" i="7"/>
  <c r="F12" i="7"/>
  <c r="J11" i="7"/>
  <c r="K11" i="7" s="1"/>
  <c r="H11" i="7"/>
  <c r="F11" i="7"/>
  <c r="F17" i="7" s="1"/>
  <c r="D11" i="7"/>
  <c r="J10" i="7"/>
  <c r="I10" i="7"/>
  <c r="H10" i="7"/>
  <c r="F10" i="7"/>
  <c r="E9" i="7"/>
  <c r="D10" i="7" s="1"/>
  <c r="J15" i="7" l="1"/>
  <c r="J18" i="7" s="1"/>
  <c r="G15" i="7"/>
  <c r="K10" i="7"/>
  <c r="K15" i="7" s="1"/>
  <c r="D12" i="7"/>
  <c r="D15" i="7" s="1"/>
  <c r="I17" i="7" l="1"/>
  <c r="G16" i="7"/>
  <c r="G17" i="7" s="1"/>
  <c r="D16" i="7"/>
  <c r="D17" i="7" s="1"/>
  <c r="E17" i="7" l="1"/>
  <c r="F18" i="7"/>
  <c r="D21" i="6" l="1"/>
  <c r="D22" i="6" l="1"/>
  <c r="D23" i="6" l="1"/>
</calcChain>
</file>

<file path=xl/sharedStrings.xml><?xml version="1.0" encoding="utf-8"?>
<sst xmlns="http://schemas.openxmlformats.org/spreadsheetml/2006/main" count="94" uniqueCount="64">
  <si>
    <t>№ п/п</t>
  </si>
  <si>
    <t xml:space="preserve">Наименование закупки: </t>
  </si>
  <si>
    <t xml:space="preserve">На выполнение комплекса электромонтажных работ по системам электроснабжения, силового электрооборудования, заземления, технического присоединения распределительной трансформаторной подстанции РТП-2 «Терминал по перевалке минеральных удобрений в морском торговом порту Усть-Луга. Перевалка аммиака. 3 этап» 
</t>
  </si>
  <si>
    <t>Исх. № ______________ от __.__.2023г.</t>
  </si>
  <si>
    <t>Наименование Участника:</t>
  </si>
  <si>
    <t xml:space="preserve">ИНН Участника </t>
  </si>
  <si>
    <t>ВЗиС 5,2%</t>
  </si>
  <si>
    <t>ЗУ 2,1%</t>
  </si>
  <si>
    <t>Вахтовый метод 3,5%</t>
  </si>
  <si>
    <t xml:space="preserve"> Перевозка  2,5%</t>
  </si>
  <si>
    <t xml:space="preserve"> Перебазировка  2%</t>
  </si>
  <si>
    <t>Непредвиденные 3%</t>
  </si>
  <si>
    <t>Наименование</t>
  </si>
  <si>
    <t>Требование ООО «ЕТУ»</t>
  </si>
  <si>
    <t>Кдог</t>
  </si>
  <si>
    <t>Работы</t>
  </si>
  <si>
    <t>МатПодр</t>
  </si>
  <si>
    <t>МатЗак</t>
  </si>
  <si>
    <t>ОбЗак</t>
  </si>
  <si>
    <t>Выполнение комплекса работ</t>
  </si>
  <si>
    <t>Объем и состав работ в соответствии рабочей документацией o 9С02-0001-8000505969-РД-03-03.02.011-ЭС1</t>
  </si>
  <si>
    <t>Объем и состав работ в соответствии рабочей документацией o 9С02-0001-8000505969-РД-03-03.02.011-ЭС2</t>
  </si>
  <si>
    <t>Объем и состав работ в соответствии с ведомостью объемов работ по монтажу РТП-2 от ООО «ЭнергоВектор»</t>
  </si>
  <si>
    <t>Объем и состав работ в соответствии рабочей документацией o 9С02-0001-8000505969-РД-03-03.02.011-ЭС3</t>
  </si>
  <si>
    <t>Объем и состав работ в соответствии ведомостью объемов работ по заземлению и планом заземления 9С02-0001-8000505969-РД-01-03.02.030-ЭГ</t>
  </si>
  <si>
    <t>Итоговая стоимость строительно-монтажных работ</t>
  </si>
  <si>
    <t>НДС</t>
  </si>
  <si>
    <t>Итоговая стоимость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</si>
  <si>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</si>
  <si>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</si>
  <si>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</si>
  <si>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40 календарных дней с даты подписания договора.</t>
  </si>
  <si>
    <t>Порядок оплаты</t>
  </si>
  <si>
    <t>Допускается авансирование работ в объеме до 30%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</si>
  <si>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</si>
  <si>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</si>
  <si>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Контактное лицо (ФИО, должность, телефон, e-mail)</t>
  </si>
  <si>
    <t>Настоящее Предложение имеет правовой статус оферты и действует до "  " _____ 202_г.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</si>
  <si>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</si>
  <si>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</si>
  <si>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(Должность уполномоченного представителя Участника)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</si>
  <si>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</si>
  <si>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</si>
  <si>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</si>
  <si>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</si>
  <si>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</si>
  <si>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</si>
  <si>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ВСЕГО, по смете,без НДС</t>
  </si>
  <si>
    <t>на площадке</t>
  </si>
  <si>
    <t>с НДС</t>
  </si>
  <si>
    <t>В том числе и материалы подрядчика</t>
  </si>
  <si>
    <t>проверка</t>
  </si>
  <si>
    <t>ООО "КиКГЕОСТРОЙ" (лидер коллективного участника)</t>
  </si>
  <si>
    <t>(Член коллективного участника - Общество с ограниченной ответственностью «ЭлектроЭнергетика», ИНН 5037011400)</t>
  </si>
  <si>
    <t>ОГРН 1127747247704 ИНН 7709918820 КПП 770901001</t>
  </si>
  <si>
    <t>Приложение 1 к заявке</t>
  </si>
  <si>
    <t>№ 349-К от 30.04.2025г.</t>
  </si>
  <si>
    <t>40 календарных дней с даты подписания договора</t>
  </si>
  <si>
    <t>Генеральный директор Кесслер Ю.Ф.</t>
  </si>
  <si>
    <t>Настоящее Предложение имеет правовой статус оферты и действует до "03" июля 2025г.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</si>
  <si>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</t>
  </si>
  <si>
    <t>36 месяцев с даты подписания Сторонами акта приема-передачи результата выполненных работ.</t>
  </si>
  <si>
    <r>
      <t xml:space="preserve">Аванс в размере 30 % от стоимости Договора,  </t>
    </r>
    <r>
      <rPr>
        <b/>
        <i/>
        <sz val="10"/>
        <color rgb="FFFF0000"/>
        <rFont val="Times New Roman"/>
        <family val="1"/>
        <charset val="204"/>
      </rPr>
      <t>из них: сумма 5 000 000,00 руб. без предоставления безотзывной банковской гарантии в течение 10 (десяти) рабочих дней от даты подписания Договора при условии предоставления Подрядчиком счета, оставшаяся сумма 15 000 000,00 руб.-   при условии предоставления Подрядчиком счета и безотзывной банковской гарантии возврата авансового платежа.</t>
    </r>
    <r>
      <rPr>
        <i/>
        <sz val="10"/>
        <color rgb="FFFF0000"/>
        <rFont val="Times New Roman"/>
        <family val="1"/>
        <charset val="204"/>
      </rPr>
      <t xml:space="preserve">
Расчеты за фактически выполненный Подрядчиком и принятый Заказчиком объем Работ по договору осуществляются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удержание). </t>
    </r>
    <r>
      <rPr>
        <b/>
        <i/>
        <sz val="10"/>
        <color rgb="FFFF0000"/>
        <rFont val="Times New Roman"/>
        <family val="1"/>
        <charset val="204"/>
      </rPr>
      <t>Аванс засчитывается пропорционально сумме выполненных и предъявленных к оплате работ.</t>
    </r>
    <r>
      <rPr>
        <i/>
        <sz val="10"/>
        <color rgb="FFFF0000"/>
        <rFont val="Times New Roman"/>
        <family val="1"/>
        <charset val="204"/>
      </rPr>
      <t xml:space="preserve">  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</t>
    </r>
    <r>
      <rPr>
        <b/>
        <i/>
        <sz val="10"/>
        <color rgb="FFFF0000"/>
        <rFont val="Times New Roman"/>
        <family val="1"/>
        <charset val="204"/>
      </rPr>
      <t>рабочих</t>
    </r>
    <r>
      <rPr>
        <i/>
        <sz val="10"/>
        <color rgb="FFFF0000"/>
        <rFont val="Times New Roman"/>
        <family val="1"/>
        <charset val="204"/>
      </rPr>
      <t xml:space="preserve"> дней с момента подписания Сторонами акта приема-передачи результата выполненных работ.</t>
    </r>
  </si>
  <si>
    <t>Исх. № 349-К/КП_рев.1 от 06.05.2025г.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</si>
</sst>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0"/>
  </numFmts>
  <fonts count="22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color theme="1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8"/>
      <color rgb="FFFF0000"/>
      <name val="Arial"/>
      <family val="2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46">
    <xf numFmtId="0" fontId="0" fillId="0" borderId="0" xfId="0"/>
    <xf numFmtId="0" fontId="5" fillId="0" borderId="0" xfId="2" applyFont="1"/>
    <xf numFmtId="0" fontId="6" fillId="0" borderId="0" xfId="2" applyFont="1" applyAlignment="1">
      <alignment horizontal="left" vertical="top" wrapText="1"/>
    </xf>
    <xf numFmtId="0" fontId="9" fillId="0" borderId="0" xfId="2" applyFont="1"/>
    <xf numFmtId="0" fontId="10" fillId="0" borderId="0" xfId="2" applyFont="1"/>
    <xf numFmtId="0" fontId="6" fillId="0" borderId="0" xfId="2" applyFont="1" applyAlignment="1">
      <alignment wrapText="1"/>
    </xf>
    <xf numFmtId="0" fontId="5" fillId="0" borderId="0" xfId="2" applyFont="1" applyAlignment="1">
      <alignment horizontal="right"/>
    </xf>
    <xf numFmtId="0" fontId="6" fillId="0" borderId="0" xfId="2" applyFont="1" applyAlignment="1">
      <alignment horizontal="right" vertical="top" wrapText="1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5" fillId="0" borderId="1" xfId="2" applyFont="1" applyBorder="1"/>
    <xf numFmtId="0" fontId="6" fillId="0" borderId="0" xfId="2" applyFont="1" applyAlignment="1">
      <alignment vertical="top" wrapText="1"/>
    </xf>
    <xf numFmtId="0" fontId="9" fillId="0" borderId="2" xfId="2" applyFont="1" applyBorder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wrapText="1"/>
    </xf>
    <xf numFmtId="0" fontId="12" fillId="0" borderId="8" xfId="3" applyFont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15" fillId="0" borderId="13" xfId="3" applyFont="1" applyBorder="1" applyAlignment="1">
      <alignment horizontal="center" vertical="center" wrapText="1"/>
    </xf>
    <xf numFmtId="0" fontId="15" fillId="0" borderId="14" xfId="3" applyFont="1" applyBorder="1" applyAlignment="1">
      <alignment horizontal="center" vertical="center" wrapText="1"/>
    </xf>
    <xf numFmtId="2" fontId="15" fillId="0" borderId="14" xfId="3" applyNumberFormat="1" applyFont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/>
    </xf>
    <xf numFmtId="0" fontId="4" fillId="0" borderId="16" xfId="2" applyFont="1" applyBorder="1" applyAlignment="1">
      <alignment horizontal="justify" vertical="center"/>
    </xf>
    <xf numFmtId="0" fontId="5" fillId="4" borderId="4" xfId="2" applyFont="1" applyFill="1" applyBorder="1" applyAlignment="1">
      <alignment horizontal="center" vertical="center" wrapText="1"/>
    </xf>
    <xf numFmtId="0" fontId="6" fillId="5" borderId="0" xfId="2" applyFont="1" applyFill="1" applyAlignment="1">
      <alignment horizontal="center" vertical="center"/>
    </xf>
    <xf numFmtId="0" fontId="7" fillId="6" borderId="0" xfId="2" applyFont="1" applyFill="1" applyAlignment="1">
      <alignment horizontal="center" vertical="center"/>
    </xf>
    <xf numFmtId="0" fontId="8" fillId="4" borderId="4" xfId="2" applyFont="1" applyFill="1" applyBorder="1" applyAlignment="1">
      <alignment horizontal="center" vertical="center" wrapText="1"/>
    </xf>
    <xf numFmtId="4" fontId="5" fillId="4" borderId="17" xfId="2" applyNumberFormat="1" applyFont="1" applyFill="1" applyBorder="1" applyAlignment="1">
      <alignment horizontal="center" vertical="center"/>
    </xf>
    <xf numFmtId="4" fontId="5" fillId="0" borderId="0" xfId="2" applyNumberFormat="1" applyFont="1"/>
    <xf numFmtId="0" fontId="5" fillId="4" borderId="24" xfId="2" applyFont="1" applyFill="1" applyBorder="1" applyAlignment="1">
      <alignment horizontal="center" vertical="center" wrapText="1"/>
    </xf>
    <xf numFmtId="0" fontId="5" fillId="3" borderId="26" xfId="2" quotePrefix="1" applyFont="1" applyFill="1" applyBorder="1" applyAlignment="1">
      <alignment horizontal="center" vertical="center"/>
    </xf>
    <xf numFmtId="0" fontId="7" fillId="4" borderId="27" xfId="2" applyFont="1" applyFill="1" applyBorder="1" applyAlignment="1">
      <alignment horizontal="left" vertical="center" wrapText="1"/>
    </xf>
    <xf numFmtId="0" fontId="5" fillId="4" borderId="6" xfId="2" applyFont="1" applyFill="1" applyBorder="1"/>
    <xf numFmtId="4" fontId="7" fillId="4" borderId="28" xfId="2" applyNumberFormat="1" applyFont="1" applyFill="1" applyBorder="1" applyAlignment="1">
      <alignment horizontal="center" vertical="center"/>
    </xf>
    <xf numFmtId="0" fontId="5" fillId="3" borderId="15" xfId="2" quotePrefix="1" applyFont="1" applyFill="1" applyBorder="1" applyAlignment="1">
      <alignment horizontal="center" vertical="center"/>
    </xf>
    <xf numFmtId="0" fontId="7" fillId="4" borderId="16" xfId="2" applyFont="1" applyFill="1" applyBorder="1" applyAlignment="1">
      <alignment horizontal="left" vertical="center" wrapText="1"/>
    </xf>
    <xf numFmtId="9" fontId="5" fillId="4" borderId="3" xfId="2" applyNumberFormat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top" wrapText="1"/>
    </xf>
    <xf numFmtId="4" fontId="7" fillId="4" borderId="17" xfId="2" applyNumberFormat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5" fillId="4" borderId="3" xfId="2" applyFont="1" applyFill="1" applyBorder="1" applyAlignment="1">
      <alignment horizontal="center" vertical="center" wrapText="1"/>
    </xf>
    <xf numFmtId="0" fontId="16" fillId="4" borderId="17" xfId="2" applyFont="1" applyFill="1" applyBorder="1" applyAlignment="1">
      <alignment horizontal="center" wrapText="1"/>
    </xf>
    <xf numFmtId="0" fontId="4" fillId="0" borderId="0" xfId="2" applyFont="1" applyAlignment="1">
      <alignment horizontal="justify" vertical="center"/>
    </xf>
    <xf numFmtId="0" fontId="4" fillId="0" borderId="0" xfId="2" applyFont="1"/>
    <xf numFmtId="0" fontId="5" fillId="4" borderId="3" xfId="2" applyFont="1" applyFill="1" applyBorder="1" applyAlignment="1">
      <alignment wrapText="1"/>
    </xf>
    <xf numFmtId="0" fontId="5" fillId="3" borderId="32" xfId="2" applyFont="1" applyFill="1" applyBorder="1" applyAlignment="1">
      <alignment horizontal="center" vertical="center"/>
    </xf>
    <xf numFmtId="0" fontId="7" fillId="4" borderId="33" xfId="2" applyFont="1" applyFill="1" applyBorder="1" applyAlignment="1">
      <alignment horizontal="left" vertical="center" wrapText="1"/>
    </xf>
    <xf numFmtId="0" fontId="17" fillId="4" borderId="34" xfId="2" applyFont="1" applyFill="1" applyBorder="1" applyAlignment="1">
      <alignment wrapText="1"/>
    </xf>
    <xf numFmtId="0" fontId="5" fillId="4" borderId="35" xfId="2" applyFont="1" applyFill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4" fillId="0" borderId="1" xfId="2" applyFont="1" applyBorder="1"/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left" wrapText="1"/>
    </xf>
    <xf numFmtId="0" fontId="17" fillId="0" borderId="0" xfId="2" applyFont="1" applyAlignment="1">
      <alignment horizontal="left" vertical="center"/>
    </xf>
    <xf numFmtId="4" fontId="5" fillId="0" borderId="0" xfId="2" applyNumberFormat="1" applyFont="1" applyAlignment="1">
      <alignment horizontal="center" vertical="center"/>
    </xf>
    <xf numFmtId="3" fontId="5" fillId="0" borderId="0" xfId="2" applyNumberFormat="1" applyFont="1" applyAlignment="1">
      <alignment horizontal="center" vertical="center"/>
    </xf>
    <xf numFmtId="4" fontId="5" fillId="7" borderId="0" xfId="2" applyNumberFormat="1" applyFont="1" applyFill="1" applyAlignment="1">
      <alignment horizontal="center" vertical="center"/>
    </xf>
    <xf numFmtId="3" fontId="5" fillId="7" borderId="0" xfId="2" applyNumberFormat="1" applyFont="1" applyFill="1" applyAlignment="1">
      <alignment horizontal="center" vertical="center"/>
    </xf>
    <xf numFmtId="0" fontId="7" fillId="6" borderId="0" xfId="2" applyFont="1" applyFill="1" applyAlignment="1">
      <alignment horizontal="center" vertical="center" wrapText="1"/>
    </xf>
    <xf numFmtId="4" fontId="5" fillId="0" borderId="1" xfId="2" applyNumberFormat="1" applyFont="1" applyBorder="1" applyAlignment="1">
      <alignment horizontal="center" vertical="center"/>
    </xf>
    <xf numFmtId="4" fontId="5" fillId="7" borderId="1" xfId="2" applyNumberFormat="1" applyFont="1" applyFill="1" applyBorder="1" applyAlignment="1">
      <alignment horizontal="center" vertical="center"/>
    </xf>
    <xf numFmtId="4" fontId="18" fillId="8" borderId="0" xfId="2" applyNumberFormat="1" applyFont="1" applyFill="1" applyAlignment="1">
      <alignment horizontal="center" vertical="center"/>
    </xf>
    <xf numFmtId="0" fontId="19" fillId="8" borderId="0" xfId="2" applyFont="1" applyFill="1" applyAlignment="1">
      <alignment horizontal="center" vertical="center"/>
    </xf>
    <xf numFmtId="3" fontId="18" fillId="8" borderId="0" xfId="2" applyNumberFormat="1" applyFont="1" applyFill="1" applyAlignment="1">
      <alignment horizontal="center" vertical="center"/>
    </xf>
    <xf numFmtId="3" fontId="18" fillId="8" borderId="1" xfId="2" applyNumberFormat="1" applyFont="1" applyFill="1" applyBorder="1" applyAlignment="1">
      <alignment horizontal="center" vertical="center"/>
    </xf>
    <xf numFmtId="4" fontId="20" fillId="0" borderId="0" xfId="2" applyNumberFormat="1" applyFont="1" applyAlignment="1">
      <alignment horizontal="center" vertical="center"/>
    </xf>
    <xf numFmtId="4" fontId="5" fillId="5" borderId="25" xfId="2" applyNumberFormat="1" applyFont="1" applyFill="1" applyBorder="1" applyAlignment="1">
      <alignment horizontal="center" vertical="center" wrapText="1"/>
    </xf>
    <xf numFmtId="4" fontId="5" fillId="5" borderId="17" xfId="2" applyNumberFormat="1" applyFont="1" applyFill="1" applyBorder="1" applyAlignment="1">
      <alignment horizontal="center" vertical="center"/>
    </xf>
    <xf numFmtId="3" fontId="5" fillId="5" borderId="17" xfId="2" applyNumberFormat="1" applyFont="1" applyFill="1" applyBorder="1" applyAlignment="1">
      <alignment horizontal="center" vertical="center"/>
    </xf>
    <xf numFmtId="0" fontId="5" fillId="4" borderId="17" xfId="2" applyFont="1" applyFill="1" applyBorder="1" applyAlignment="1">
      <alignment horizontal="center" vertical="center"/>
    </xf>
    <xf numFmtId="0" fontId="5" fillId="0" borderId="0" xfId="2" applyFont="1" applyAlignment="1">
      <alignment horizontal="left" wrapText="1"/>
    </xf>
    <xf numFmtId="0" fontId="7" fillId="4" borderId="27" xfId="2" applyFont="1" applyFill="1" applyBorder="1" applyAlignment="1">
      <alignment horizontal="left" vertical="center" wrapText="1"/>
    </xf>
    <xf numFmtId="164" fontId="6" fillId="5" borderId="0" xfId="2" applyNumberFormat="1" applyFont="1" applyFill="1" applyAlignment="1">
      <alignment horizontal="center" vertical="center"/>
    </xf>
    <xf numFmtId="164" fontId="5" fillId="4" borderId="17" xfId="2" applyNumberFormat="1" applyFont="1" applyFill="1" applyBorder="1" applyAlignment="1">
      <alignment horizontal="center" vertical="center"/>
    </xf>
    <xf numFmtId="165" fontId="5" fillId="0" borderId="0" xfId="2" applyNumberFormat="1" applyFont="1"/>
    <xf numFmtId="4" fontId="5" fillId="4" borderId="25" xfId="2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0" xfId="2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16" fillId="4" borderId="17" xfId="2" applyFont="1" applyFill="1" applyBorder="1" applyAlignment="1">
      <alignment horizontal="center" vertical="center" wrapText="1"/>
    </xf>
    <xf numFmtId="0" fontId="4" fillId="0" borderId="1" xfId="0" applyFont="1" applyBorder="1"/>
    <xf numFmtId="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4" borderId="3" xfId="2" applyFont="1" applyFill="1" applyBorder="1" applyAlignment="1">
      <alignment vertical="center" wrapText="1"/>
    </xf>
    <xf numFmtId="0" fontId="17" fillId="4" borderId="34" xfId="2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/>
    </xf>
    <xf numFmtId="0" fontId="4" fillId="0" borderId="7" xfId="2" applyFont="1" applyBorder="1" applyAlignment="1">
      <alignment horizontal="left" wrapText="1"/>
    </xf>
    <xf numFmtId="0" fontId="4" fillId="0" borderId="0" xfId="2" applyFont="1" applyAlignment="1">
      <alignment horizontal="left" wrapText="1"/>
    </xf>
    <xf numFmtId="0" fontId="4" fillId="0" borderId="7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wrapText="1"/>
    </xf>
    <xf numFmtId="0" fontId="8" fillId="0" borderId="7" xfId="2" applyFont="1" applyBorder="1" applyAlignment="1">
      <alignment horizontal="left" wrapText="1"/>
    </xf>
    <xf numFmtId="0" fontId="8" fillId="0" borderId="0" xfId="2" applyFont="1" applyAlignment="1">
      <alignment horizontal="left" wrapText="1"/>
    </xf>
    <xf numFmtId="0" fontId="5" fillId="0" borderId="0" xfId="2" applyFont="1" applyAlignment="1">
      <alignment horizontal="left" wrapText="1"/>
    </xf>
    <xf numFmtId="0" fontId="5" fillId="3" borderId="18" xfId="2" quotePrefix="1" applyFont="1" applyFill="1" applyBorder="1" applyAlignment="1">
      <alignment horizontal="center" vertical="center"/>
    </xf>
    <xf numFmtId="0" fontId="5" fillId="3" borderId="20" xfId="2" quotePrefix="1" applyFont="1" applyFill="1" applyBorder="1" applyAlignment="1">
      <alignment horizontal="center" vertical="center"/>
    </xf>
    <xf numFmtId="0" fontId="5" fillId="3" borderId="22" xfId="2" quotePrefix="1" applyFont="1" applyFill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5" fillId="3" borderId="18" xfId="2" applyFont="1" applyFill="1" applyBorder="1" applyAlignment="1">
      <alignment horizontal="center" vertical="center"/>
    </xf>
    <xf numFmtId="0" fontId="5" fillId="3" borderId="20" xfId="2" applyFont="1" applyFill="1" applyBorder="1" applyAlignment="1">
      <alignment horizontal="center" vertical="center"/>
    </xf>
    <xf numFmtId="0" fontId="5" fillId="3" borderId="26" xfId="2" applyFont="1" applyFill="1" applyBorder="1" applyAlignment="1">
      <alignment horizontal="center" vertical="center"/>
    </xf>
    <xf numFmtId="0" fontId="7" fillId="4" borderId="19" xfId="2" applyFont="1" applyFill="1" applyBorder="1" applyAlignment="1">
      <alignment horizontal="left" vertical="center" wrapText="1"/>
    </xf>
    <xf numFmtId="0" fontId="7" fillId="4" borderId="21" xfId="2" applyFont="1" applyFill="1" applyBorder="1" applyAlignment="1">
      <alignment horizontal="left" vertical="center" wrapText="1"/>
    </xf>
    <xf numFmtId="0" fontId="7" fillId="4" borderId="27" xfId="2" applyFont="1" applyFill="1" applyBorder="1" applyAlignment="1">
      <alignment horizontal="left" vertical="center" wrapText="1"/>
    </xf>
    <xf numFmtId="0" fontId="5" fillId="4" borderId="4" xfId="2" applyFont="1" applyFill="1" applyBorder="1" applyAlignment="1">
      <alignment horizontal="left" vertical="top" wrapText="1"/>
    </xf>
    <xf numFmtId="0" fontId="5" fillId="4" borderId="5" xfId="2" applyFont="1" applyFill="1" applyBorder="1" applyAlignment="1">
      <alignment horizontal="left" vertical="top" wrapText="1"/>
    </xf>
    <xf numFmtId="0" fontId="5" fillId="4" borderId="6" xfId="2" applyFont="1" applyFill="1" applyBorder="1" applyAlignment="1">
      <alignment horizontal="left" vertical="top" wrapText="1"/>
    </xf>
    <xf numFmtId="0" fontId="16" fillId="4" borderId="29" xfId="2" applyFont="1" applyFill="1" applyBorder="1" applyAlignment="1">
      <alignment horizontal="center" vertical="center" wrapText="1"/>
    </xf>
    <xf numFmtId="0" fontId="16" fillId="4" borderId="30" xfId="2" applyFont="1" applyFill="1" applyBorder="1" applyAlignment="1">
      <alignment horizontal="center" vertical="center" wrapText="1"/>
    </xf>
    <xf numFmtId="0" fontId="16" fillId="4" borderId="3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4" borderId="4" xfId="2" applyFont="1" applyFill="1" applyBorder="1" applyAlignment="1">
      <alignment horizontal="left" vertical="center" wrapText="1"/>
    </xf>
    <xf numFmtId="0" fontId="5" fillId="4" borderId="5" xfId="2" applyFont="1" applyFill="1" applyBorder="1" applyAlignment="1">
      <alignment horizontal="left" vertical="center" wrapText="1"/>
    </xf>
    <xf numFmtId="0" fontId="5" fillId="4" borderId="6" xfId="2" applyFont="1" applyFill="1" applyBorder="1" applyAlignment="1">
      <alignment horizontal="left" vertical="center" wrapText="1"/>
    </xf>
    <xf numFmtId="0" fontId="16" fillId="4" borderId="29" xfId="2" applyFont="1" applyFill="1" applyBorder="1" applyAlignment="1">
      <alignment horizontal="left" vertical="center" wrapText="1"/>
    </xf>
    <xf numFmtId="0" fontId="16" fillId="4" borderId="30" xfId="2" applyFont="1" applyFill="1" applyBorder="1" applyAlignment="1">
      <alignment horizontal="left" vertical="center" wrapText="1"/>
    </xf>
    <xf numFmtId="0" fontId="16" fillId="4" borderId="31" xfId="2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0" xfId="2" applyFont="1" applyBorder="1" applyAlignment="1">
      <alignment horizontal="left" wrapText="1"/>
    </xf>
    <xf numFmtId="0" fontId="4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wrapText="1"/>
    </xf>
  </cellXfs>
  <cellStyles count="4">
    <cellStyle name="Обычный" xfId="0" builtinId="0"/>
    <cellStyle name="Обычный 2" xfId="1" xr:uid="{90A315A5-FFA6-49D0-9989-1D54F50458E8}"/>
    <cellStyle name="Обычный 3" xfId="2" xr:uid="{FD175873-8718-40E2-B79E-853D10E25908}"/>
    <cellStyle name="Обычный 5" xfId="3" xr:uid="{6BD02F47-F7D5-42D0-8473-9B04F0817B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0</xdr:row>
      <xdr:rowOff>99060</xdr:rowOff>
    </xdr:from>
    <xdr:to>
      <xdr:col>2</xdr:col>
      <xdr:colOff>3573780</xdr:colOff>
      <xdr:row>0</xdr:row>
      <xdr:rowOff>914400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3D7CE4BE-4988-494B-A21A-6A8F04C14933}"/>
            </a:ext>
          </a:extLst>
        </xdr:cNvPr>
        <xdr:cNvSpPr txBox="1">
          <a:spLocks noChangeArrowheads="1"/>
        </xdr:cNvSpPr>
      </xdr:nvSpPr>
      <xdr:spPr bwMode="auto">
        <a:xfrm>
          <a:off x="3726180" y="99060"/>
          <a:ext cx="2621280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1234440</xdr:colOff>
      <xdr:row>0</xdr:row>
      <xdr:rowOff>205740</xdr:rowOff>
    </xdr:from>
    <xdr:to>
      <xdr:col>2</xdr:col>
      <xdr:colOff>3368040</xdr:colOff>
      <xdr:row>0</xdr:row>
      <xdr:rowOff>752475</xdr:rowOff>
    </xdr:to>
    <xdr:pic>
      <xdr:nvPicPr>
        <xdr:cNvPr id="3" name="Рисунок 2" descr="КиКГЕОСТРОЙ">
          <a:extLst>
            <a:ext uri="{FF2B5EF4-FFF2-40B4-BE49-F238E27FC236}">
              <a16:creationId xmlns:a16="http://schemas.microsoft.com/office/drawing/2014/main" id="{162F8E6F-F703-49B4-94DD-8139059E3F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8120" y="205740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3566160</xdr:colOff>
      <xdr:row>0</xdr:row>
      <xdr:rowOff>99060</xdr:rowOff>
    </xdr:from>
    <xdr:to>
      <xdr:col>3</xdr:col>
      <xdr:colOff>937260</xdr:colOff>
      <xdr:row>0</xdr:row>
      <xdr:rowOff>914400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AD82B4F3-0038-45C9-91E9-0089B34E1CC8}"/>
            </a:ext>
          </a:extLst>
        </xdr:cNvPr>
        <xdr:cNvSpPr txBox="1">
          <a:spLocks noChangeArrowheads="1"/>
        </xdr:cNvSpPr>
      </xdr:nvSpPr>
      <xdr:spPr bwMode="auto">
        <a:xfrm>
          <a:off x="6339840" y="99060"/>
          <a:ext cx="2865120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944880</xdr:colOff>
      <xdr:row>1</xdr:row>
      <xdr:rowOff>7620</xdr:rowOff>
    </xdr:from>
    <xdr:to>
      <xdr:col>3</xdr:col>
      <xdr:colOff>960120</xdr:colOff>
      <xdr:row>1</xdr:row>
      <xdr:rowOff>7620</xdr:rowOff>
    </xdr:to>
    <xdr:cxnSp macro="">
      <xdr:nvCxnSpPr>
        <xdr:cNvPr id="8" name="Прямая соединительная линия 7">
          <a:extLst>
            <a:ext uri="{FF2B5EF4-FFF2-40B4-BE49-F238E27FC236}">
              <a16:creationId xmlns:a16="http://schemas.microsoft.com/office/drawing/2014/main" id="{0F5D420B-310D-4F9F-A74E-A5529ACCDE5F}"/>
            </a:ext>
          </a:extLst>
        </xdr:cNvPr>
        <xdr:cNvCxnSpPr/>
      </xdr:nvCxnSpPr>
      <xdr:spPr>
        <a:xfrm>
          <a:off x="3718560" y="1066800"/>
          <a:ext cx="55092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952500</xdr:colOff>
      <xdr:row>1</xdr:row>
      <xdr:rowOff>312420</xdr:rowOff>
    </xdr:from>
    <xdr:to>
      <xdr:col>3</xdr:col>
      <xdr:colOff>982980</xdr:colOff>
      <xdr:row>2</xdr:row>
      <xdr:rowOff>0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D2C2ACA1-1584-4B9F-8277-4EA1E994F70A}"/>
            </a:ext>
          </a:extLst>
        </xdr:cNvPr>
        <xdr:cNvCxnSpPr/>
      </xdr:nvCxnSpPr>
      <xdr:spPr>
        <a:xfrm flipV="1">
          <a:off x="3726180" y="1371600"/>
          <a:ext cx="5524500" cy="1524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2BE8-7F2C-423C-9E78-3CF5049E61CF}">
  <sheetPr>
    <tabColor rgb="FFFFFF00"/>
  </sheetPr>
  <dimension ref="A1:M72"/>
  <sheetViews>
    <sheetView topLeftCell="B9" zoomScaleNormal="100" workbookViewId="0">
      <selection activeCell="D18" sqref="D18"/>
    </sheetView>
  </sheetViews>
  <sheetFormatPr defaultColWidth="8.85546875" defaultRowHeight="12.75" outlineLevelCol="1" x14ac:dyDescent="0.2"/>
  <cols>
    <col min="1" max="1" width="7" style="16" customWidth="1"/>
    <col min="2" max="2" width="47.5703125" style="17" customWidth="1"/>
    <col min="3" max="3" width="84.28515625" style="1" customWidth="1"/>
    <col min="4" max="4" width="22.85546875" style="1" customWidth="1"/>
    <col min="5" max="5" width="13.28515625" style="1" customWidth="1" outlineLevel="1"/>
    <col min="6" max="6" width="11.5703125" style="1" customWidth="1" outlineLevel="1"/>
    <col min="7" max="8" width="13.140625" style="1" customWidth="1" outlineLevel="1"/>
    <col min="9" max="9" width="10.5703125" style="1" customWidth="1" outlineLevel="1"/>
    <col min="10" max="10" width="13.85546875" style="1" customWidth="1" outlineLevel="1"/>
    <col min="11" max="11" width="12.7109375" style="1" customWidth="1" outlineLevel="1"/>
    <col min="12" max="12" width="17" style="1" customWidth="1" outlineLevel="1"/>
    <col min="13" max="13" width="10.5703125" style="1" bestFit="1" customWidth="1"/>
    <col min="14" max="16384" width="8.85546875" style="1"/>
  </cols>
  <sheetData>
    <row r="1" spans="1:13" ht="23.25" customHeight="1" x14ac:dyDescent="0.25">
      <c r="A1" s="106"/>
      <c r="B1" s="107"/>
      <c r="D1" s="2"/>
      <c r="I1" s="2"/>
      <c r="J1" s="2"/>
      <c r="K1" s="2"/>
      <c r="L1" s="2"/>
    </row>
    <row r="2" spans="1:13" ht="69" customHeight="1" x14ac:dyDescent="0.2">
      <c r="A2" s="108" t="s">
        <v>1</v>
      </c>
      <c r="B2" s="109"/>
      <c r="C2" s="110" t="s">
        <v>2</v>
      </c>
      <c r="D2" s="110"/>
      <c r="I2" s="2"/>
      <c r="J2" s="2"/>
      <c r="K2" s="2"/>
      <c r="L2" s="2"/>
    </row>
    <row r="3" spans="1:13" ht="18.75" x14ac:dyDescent="0.3">
      <c r="A3" s="111" t="s">
        <v>3</v>
      </c>
      <c r="B3" s="112"/>
      <c r="C3" s="3"/>
      <c r="D3" s="4"/>
      <c r="E3" s="4"/>
      <c r="F3" s="4"/>
      <c r="G3" s="5"/>
      <c r="H3" s="5"/>
      <c r="I3" s="6"/>
      <c r="J3" s="7"/>
      <c r="K3" s="7"/>
      <c r="L3" s="7"/>
      <c r="M3" s="7"/>
    </row>
    <row r="4" spans="1:13" ht="18.75" x14ac:dyDescent="0.3">
      <c r="A4" s="8"/>
      <c r="B4" s="9"/>
      <c r="C4" s="10"/>
      <c r="D4" s="11"/>
      <c r="E4" s="11"/>
      <c r="F4" s="11"/>
      <c r="G4" s="5"/>
      <c r="H4" s="5"/>
      <c r="I4" s="6"/>
      <c r="J4" s="7"/>
      <c r="K4" s="7"/>
      <c r="L4" s="7"/>
      <c r="M4" s="7"/>
    </row>
    <row r="5" spans="1:13" ht="15.75" x14ac:dyDescent="0.25">
      <c r="A5" s="106" t="s">
        <v>4</v>
      </c>
      <c r="B5" s="107"/>
      <c r="C5" s="12"/>
      <c r="G5" s="5"/>
      <c r="H5" s="5"/>
      <c r="I5" s="13"/>
      <c r="J5" s="13"/>
      <c r="K5" s="13"/>
      <c r="L5" s="13"/>
      <c r="M5" s="13"/>
    </row>
    <row r="6" spans="1:13" ht="19.5" thickBot="1" x14ac:dyDescent="0.35">
      <c r="A6" s="106" t="s">
        <v>5</v>
      </c>
      <c r="B6" s="107"/>
      <c r="C6" s="14"/>
      <c r="D6" s="15"/>
      <c r="G6" s="5"/>
      <c r="H6" s="5"/>
      <c r="I6" s="13"/>
      <c r="J6" s="13"/>
      <c r="K6" s="13"/>
      <c r="L6" s="13"/>
      <c r="M6" s="13"/>
    </row>
    <row r="7" spans="1:13" ht="34.5" thickBot="1" x14ac:dyDescent="0.25">
      <c r="G7" s="18" t="s">
        <v>6</v>
      </c>
      <c r="H7" s="18" t="s">
        <v>7</v>
      </c>
      <c r="I7" s="18" t="s">
        <v>8</v>
      </c>
      <c r="J7" s="18" t="s">
        <v>9</v>
      </c>
      <c r="K7" s="18" t="s">
        <v>10</v>
      </c>
      <c r="L7" s="18" t="s">
        <v>11</v>
      </c>
    </row>
    <row r="8" spans="1:13" ht="27.75" customHeight="1" thickBot="1" x14ac:dyDescent="0.25">
      <c r="A8" s="19" t="s">
        <v>0</v>
      </c>
      <c r="B8" s="20" t="s">
        <v>12</v>
      </c>
      <c r="C8" s="21" t="s">
        <v>13</v>
      </c>
      <c r="D8" s="22"/>
      <c r="E8" s="23" t="s">
        <v>14</v>
      </c>
      <c r="F8" s="23"/>
      <c r="G8" s="24">
        <v>1.052</v>
      </c>
      <c r="H8" s="25">
        <v>1.0209999999999999</v>
      </c>
      <c r="I8" s="25">
        <v>1.0349999999999999</v>
      </c>
      <c r="J8" s="25">
        <v>1.0249999999999999</v>
      </c>
      <c r="K8" s="25">
        <v>1.02</v>
      </c>
      <c r="L8" s="26">
        <v>1.03</v>
      </c>
    </row>
    <row r="9" spans="1:13" ht="32.25" customHeight="1" x14ac:dyDescent="0.2">
      <c r="A9" s="27"/>
      <c r="B9" s="28"/>
      <c r="C9" s="29"/>
      <c r="D9" s="77" t="s">
        <v>15</v>
      </c>
      <c r="E9" s="80">
        <f>D18</f>
        <v>1.5458000000000001</v>
      </c>
      <c r="F9" s="30" t="s">
        <v>51</v>
      </c>
      <c r="G9" s="70" t="s">
        <v>16</v>
      </c>
      <c r="H9" s="31" t="s">
        <v>17</v>
      </c>
      <c r="I9" s="31" t="s">
        <v>18</v>
      </c>
      <c r="J9" s="66" t="s">
        <v>47</v>
      </c>
      <c r="K9" s="16" t="s">
        <v>49</v>
      </c>
    </row>
    <row r="10" spans="1:13" ht="30" customHeight="1" x14ac:dyDescent="0.2">
      <c r="A10" s="114">
        <v>1</v>
      </c>
      <c r="B10" s="117" t="s">
        <v>19</v>
      </c>
      <c r="C10" s="32" t="s">
        <v>20</v>
      </c>
      <c r="D10" s="75" t="e">
        <f>#REF!*E9</f>
        <v>#REF!</v>
      </c>
      <c r="F10" s="34" t="e">
        <f>#REF!</f>
        <v>#REF!</v>
      </c>
      <c r="G10" s="69">
        <v>0</v>
      </c>
      <c r="H10" s="62" t="e">
        <f>#REF!</f>
        <v>#REF!</v>
      </c>
      <c r="I10" s="62" t="e">
        <f>#REF!</f>
        <v>#REF!</v>
      </c>
      <c r="J10" s="64" t="e">
        <f>#REF!</f>
        <v>#REF!</v>
      </c>
      <c r="K10" s="62" t="e">
        <f>J10*1.2</f>
        <v>#REF!</v>
      </c>
      <c r="L10" s="34"/>
    </row>
    <row r="11" spans="1:13" ht="30" customHeight="1" x14ac:dyDescent="0.2">
      <c r="A11" s="115"/>
      <c r="B11" s="118"/>
      <c r="C11" s="32" t="s">
        <v>21</v>
      </c>
      <c r="D11" s="76" t="e">
        <f>#REF!*E9</f>
        <v>#REF!</v>
      </c>
      <c r="F11" s="34" t="e">
        <f>#REF!</f>
        <v>#REF!</v>
      </c>
      <c r="G11" s="69">
        <v>0</v>
      </c>
      <c r="H11" s="63" t="e">
        <f>#REF!</f>
        <v>#REF!</v>
      </c>
      <c r="I11" s="62">
        <v>0</v>
      </c>
      <c r="J11" s="65" t="e">
        <f>#REF!</f>
        <v>#REF!</v>
      </c>
      <c r="K11" s="62" t="e">
        <f t="shared" ref="K11:K14" si="0">J11*1.2</f>
        <v>#REF!</v>
      </c>
      <c r="L11" s="34"/>
    </row>
    <row r="12" spans="1:13" ht="30" customHeight="1" x14ac:dyDescent="0.2">
      <c r="A12" s="115"/>
      <c r="B12" s="118"/>
      <c r="C12" s="32" t="s">
        <v>22</v>
      </c>
      <c r="D12" s="75" t="e">
        <f>#REF!*E9</f>
        <v>#REF!</v>
      </c>
      <c r="F12" s="34" t="e">
        <f>#REF!</f>
        <v>#REF!</v>
      </c>
      <c r="G12" s="71" t="e">
        <f>#REF!*G8*H8*I8*J8*K8*L8</f>
        <v>#REF!</v>
      </c>
      <c r="H12" s="62">
        <v>0</v>
      </c>
      <c r="I12" s="62">
        <v>0</v>
      </c>
      <c r="J12" s="64" t="e">
        <f>#REF!</f>
        <v>#REF!</v>
      </c>
      <c r="K12" s="62" t="e">
        <f t="shared" si="0"/>
        <v>#REF!</v>
      </c>
      <c r="L12" s="34"/>
    </row>
    <row r="13" spans="1:13" ht="30" customHeight="1" x14ac:dyDescent="0.2">
      <c r="A13" s="115"/>
      <c r="B13" s="118"/>
      <c r="C13" s="32" t="s">
        <v>23</v>
      </c>
      <c r="D13" s="75" t="e">
        <f>#REF!*E9</f>
        <v>#REF!</v>
      </c>
      <c r="F13" s="34" t="e">
        <f>#REF!</f>
        <v>#REF!</v>
      </c>
      <c r="G13" s="69">
        <v>0</v>
      </c>
      <c r="H13" s="62" t="e">
        <f>#REF!</f>
        <v>#REF!</v>
      </c>
      <c r="I13" s="62">
        <v>0</v>
      </c>
      <c r="J13" s="64" t="e">
        <f>#REF!</f>
        <v>#REF!</v>
      </c>
      <c r="K13" s="62" t="e">
        <f t="shared" si="0"/>
        <v>#REF!</v>
      </c>
      <c r="L13" s="34"/>
    </row>
    <row r="14" spans="1:13" ht="30" customHeight="1" thickBot="1" x14ac:dyDescent="0.25">
      <c r="A14" s="116"/>
      <c r="B14" s="119"/>
      <c r="C14" s="35" t="s">
        <v>24</v>
      </c>
      <c r="D14" s="74" t="e">
        <f>#REF!*E9</f>
        <v>#REF!</v>
      </c>
      <c r="F14" s="34" t="e">
        <f>#REF!</f>
        <v>#REF!</v>
      </c>
      <c r="G14" s="72" t="e">
        <f>#REF!*G8*H8*I8*J8*K8*L8</f>
        <v>#REF!</v>
      </c>
      <c r="H14" s="67">
        <v>0</v>
      </c>
      <c r="I14" s="67">
        <v>0</v>
      </c>
      <c r="J14" s="68" t="e">
        <f>#REF!</f>
        <v>#REF!</v>
      </c>
      <c r="K14" s="62" t="e">
        <f t="shared" si="0"/>
        <v>#REF!</v>
      </c>
      <c r="M14" s="1" t="s">
        <v>50</v>
      </c>
    </row>
    <row r="15" spans="1:13" ht="30" customHeight="1" thickTop="1" x14ac:dyDescent="0.2">
      <c r="A15" s="36">
        <v>2</v>
      </c>
      <c r="B15" s="79" t="s">
        <v>25</v>
      </c>
      <c r="C15" s="38"/>
      <c r="D15" s="39" t="e">
        <f>SUM(D10:D14)</f>
        <v>#REF!</v>
      </c>
      <c r="G15" s="34" t="e">
        <f>SUM(G10:G14)</f>
        <v>#REF!</v>
      </c>
      <c r="J15" s="62" t="e">
        <f>SUM(J10:J14)</f>
        <v>#REF!</v>
      </c>
      <c r="K15" s="62" t="e">
        <f>SUM(K10:K14)</f>
        <v>#REF!</v>
      </c>
    </row>
    <row r="16" spans="1:13" ht="30" customHeight="1" x14ac:dyDescent="0.2">
      <c r="A16" s="40">
        <v>3</v>
      </c>
      <c r="B16" s="41" t="s">
        <v>26</v>
      </c>
      <c r="C16" s="42">
        <v>0.2</v>
      </c>
      <c r="D16" s="33" t="e">
        <f>D15*0.2</f>
        <v>#REF!</v>
      </c>
      <c r="G16" s="34" t="e">
        <f>G15*0.2</f>
        <v>#REF!</v>
      </c>
      <c r="J16" s="73" t="s">
        <v>48</v>
      </c>
      <c r="K16" s="34"/>
    </row>
    <row r="17" spans="1:13" ht="21.75" customHeight="1" x14ac:dyDescent="0.2">
      <c r="A17" s="40">
        <v>4</v>
      </c>
      <c r="B17" s="41" t="s">
        <v>27</v>
      </c>
      <c r="C17" s="43"/>
      <c r="D17" s="44" t="e">
        <f>D15+D16</f>
        <v>#REF!</v>
      </c>
      <c r="E17" s="82" t="e">
        <f>E18/D17</f>
        <v>#REF!</v>
      </c>
      <c r="F17" s="34" t="e">
        <f>SUM(F10:F16)</f>
        <v>#REF!</v>
      </c>
      <c r="G17" s="34" t="e">
        <f>G15+G16</f>
        <v>#REF!</v>
      </c>
      <c r="I17" s="34" t="e">
        <f>J15-J17</f>
        <v>#REF!</v>
      </c>
      <c r="J17" s="73">
        <v>26596028</v>
      </c>
      <c r="K17" s="1">
        <f>J17*1.2</f>
        <v>31915233.600000001</v>
      </c>
      <c r="L17" s="34"/>
    </row>
    <row r="18" spans="1:13" ht="81" customHeight="1" x14ac:dyDescent="0.2">
      <c r="A18" s="40">
        <v>5</v>
      </c>
      <c r="B18" s="41" t="s">
        <v>28</v>
      </c>
      <c r="C18" s="45" t="s">
        <v>29</v>
      </c>
      <c r="D18" s="81">
        <v>1.5458000000000001</v>
      </c>
      <c r="E18" s="34">
        <v>52831093</v>
      </c>
      <c r="F18" s="34" t="e">
        <f>D17-E18</f>
        <v>#REF!</v>
      </c>
      <c r="G18" s="46"/>
      <c r="H18" s="46"/>
      <c r="J18" s="34" t="e">
        <f>J15-J17</f>
        <v>#REF!</v>
      </c>
      <c r="L18" s="73"/>
    </row>
    <row r="19" spans="1:13" ht="27" customHeight="1" x14ac:dyDescent="0.2">
      <c r="A19" s="40">
        <v>6</v>
      </c>
      <c r="B19" s="41" t="s">
        <v>30</v>
      </c>
      <c r="C19" s="47" t="s">
        <v>31</v>
      </c>
      <c r="D19" s="48"/>
      <c r="E19" s="82"/>
      <c r="L19" s="73"/>
      <c r="M19" s="62"/>
    </row>
    <row r="20" spans="1:13" ht="12.75" customHeight="1" x14ac:dyDescent="0.2">
      <c r="A20" s="120">
        <v>7</v>
      </c>
      <c r="B20" s="123" t="s">
        <v>32</v>
      </c>
      <c r="C20" s="126" t="s">
        <v>33</v>
      </c>
      <c r="D20" s="129"/>
      <c r="G20" s="49"/>
      <c r="H20" s="49"/>
    </row>
    <row r="21" spans="1:13" ht="12.75" customHeight="1" x14ac:dyDescent="0.2">
      <c r="A21" s="121"/>
      <c r="B21" s="124"/>
      <c r="C21" s="127"/>
      <c r="D21" s="130"/>
      <c r="G21" s="49"/>
      <c r="H21" s="49"/>
    </row>
    <row r="22" spans="1:13" ht="12.75" customHeight="1" x14ac:dyDescent="0.2">
      <c r="A22" s="121"/>
      <c r="B22" s="124"/>
      <c r="C22" s="127"/>
      <c r="D22" s="130"/>
      <c r="G22" s="49"/>
      <c r="H22" s="49"/>
    </row>
    <row r="23" spans="1:13" ht="12.75" customHeight="1" x14ac:dyDescent="0.2">
      <c r="A23" s="121"/>
      <c r="B23" s="124"/>
      <c r="C23" s="127"/>
      <c r="D23" s="130"/>
      <c r="G23" s="49"/>
      <c r="H23" s="49"/>
    </row>
    <row r="24" spans="1:13" ht="12.75" customHeight="1" x14ac:dyDescent="0.2">
      <c r="A24" s="121"/>
      <c r="B24" s="124"/>
      <c r="C24" s="127"/>
      <c r="D24" s="130"/>
      <c r="G24" s="49"/>
      <c r="H24" s="49"/>
    </row>
    <row r="25" spans="1:13" ht="12.75" customHeight="1" x14ac:dyDescent="0.2">
      <c r="A25" s="121"/>
      <c r="B25" s="124"/>
      <c r="C25" s="127"/>
      <c r="D25" s="130"/>
      <c r="G25" s="49"/>
      <c r="H25" s="49"/>
    </row>
    <row r="26" spans="1:13" ht="12.75" customHeight="1" x14ac:dyDescent="0.25">
      <c r="A26" s="121"/>
      <c r="B26" s="124"/>
      <c r="C26" s="127"/>
      <c r="D26" s="130"/>
      <c r="G26" s="50"/>
      <c r="H26" s="50"/>
    </row>
    <row r="27" spans="1:13" x14ac:dyDescent="0.2">
      <c r="A27" s="121"/>
      <c r="B27" s="124"/>
      <c r="C27" s="127"/>
      <c r="D27" s="130"/>
    </row>
    <row r="28" spans="1:13" x14ac:dyDescent="0.2">
      <c r="A28" s="121"/>
      <c r="B28" s="124"/>
      <c r="C28" s="127"/>
      <c r="D28" s="130"/>
    </row>
    <row r="29" spans="1:13" x14ac:dyDescent="0.2">
      <c r="A29" s="121"/>
      <c r="B29" s="124"/>
      <c r="C29" s="127"/>
      <c r="D29" s="130"/>
    </row>
    <row r="30" spans="1:13" x14ac:dyDescent="0.2">
      <c r="A30" s="121"/>
      <c r="B30" s="124"/>
      <c r="C30" s="127"/>
      <c r="D30" s="130"/>
    </row>
    <row r="31" spans="1:13" x14ac:dyDescent="0.2">
      <c r="A31" s="121"/>
      <c r="B31" s="124"/>
      <c r="C31" s="127"/>
      <c r="D31" s="130"/>
    </row>
    <row r="32" spans="1:13" x14ac:dyDescent="0.2">
      <c r="A32" s="121"/>
      <c r="B32" s="124"/>
      <c r="C32" s="127"/>
      <c r="D32" s="130"/>
    </row>
    <row r="33" spans="1:4" x14ac:dyDescent="0.2">
      <c r="A33" s="121"/>
      <c r="B33" s="124"/>
      <c r="C33" s="127"/>
      <c r="D33" s="130"/>
    </row>
    <row r="34" spans="1:4" x14ac:dyDescent="0.2">
      <c r="A34" s="121"/>
      <c r="B34" s="124"/>
      <c r="C34" s="127"/>
      <c r="D34" s="130"/>
    </row>
    <row r="35" spans="1:4" x14ac:dyDescent="0.2">
      <c r="A35" s="121"/>
      <c r="B35" s="124"/>
      <c r="C35" s="127"/>
      <c r="D35" s="130"/>
    </row>
    <row r="36" spans="1:4" x14ac:dyDescent="0.2">
      <c r="A36" s="121"/>
      <c r="B36" s="124"/>
      <c r="C36" s="127"/>
      <c r="D36" s="130"/>
    </row>
    <row r="37" spans="1:4" x14ac:dyDescent="0.2">
      <c r="A37" s="121"/>
      <c r="B37" s="124"/>
      <c r="C37" s="127"/>
      <c r="D37" s="130"/>
    </row>
    <row r="38" spans="1:4" ht="3" customHeight="1" x14ac:dyDescent="0.2">
      <c r="A38" s="121"/>
      <c r="B38" s="124"/>
      <c r="C38" s="127"/>
      <c r="D38" s="130"/>
    </row>
    <row r="39" spans="1:4" hidden="1" x14ac:dyDescent="0.2">
      <c r="A39" s="121"/>
      <c r="B39" s="124"/>
      <c r="C39" s="127"/>
      <c r="D39" s="130"/>
    </row>
    <row r="40" spans="1:4" ht="3.75" customHeight="1" x14ac:dyDescent="0.2">
      <c r="A40" s="121"/>
      <c r="B40" s="124"/>
      <c r="C40" s="127"/>
      <c r="D40" s="130"/>
    </row>
    <row r="41" spans="1:4" hidden="1" x14ac:dyDescent="0.2">
      <c r="A41" s="121"/>
      <c r="B41" s="124"/>
      <c r="C41" s="127"/>
      <c r="D41" s="130"/>
    </row>
    <row r="42" spans="1:4" hidden="1" x14ac:dyDescent="0.2">
      <c r="A42" s="121"/>
      <c r="B42" s="124"/>
      <c r="C42" s="127"/>
      <c r="D42" s="130"/>
    </row>
    <row r="43" spans="1:4" hidden="1" x14ac:dyDescent="0.2">
      <c r="A43" s="121"/>
      <c r="B43" s="124"/>
      <c r="C43" s="127"/>
      <c r="D43" s="130"/>
    </row>
    <row r="44" spans="1:4" hidden="1" x14ac:dyDescent="0.2">
      <c r="A44" s="121"/>
      <c r="B44" s="124"/>
      <c r="C44" s="127"/>
      <c r="D44" s="130"/>
    </row>
    <row r="45" spans="1:4" hidden="1" x14ac:dyDescent="0.2">
      <c r="A45" s="121"/>
      <c r="B45" s="124"/>
      <c r="C45" s="127"/>
      <c r="D45" s="130"/>
    </row>
    <row r="46" spans="1:4" hidden="1" x14ac:dyDescent="0.2">
      <c r="A46" s="121"/>
      <c r="B46" s="124"/>
      <c r="C46" s="127"/>
      <c r="D46" s="130"/>
    </row>
    <row r="47" spans="1:4" ht="4.5" hidden="1" customHeight="1" x14ac:dyDescent="0.2">
      <c r="A47" s="121"/>
      <c r="B47" s="124"/>
      <c r="C47" s="127"/>
      <c r="D47" s="130"/>
    </row>
    <row r="48" spans="1:4" ht="12.75" hidden="1" customHeight="1" x14ac:dyDescent="0.2">
      <c r="A48" s="121"/>
      <c r="B48" s="124"/>
      <c r="C48" s="127"/>
      <c r="D48" s="130"/>
    </row>
    <row r="49" spans="1:4" ht="12.75" hidden="1" customHeight="1" x14ac:dyDescent="0.2">
      <c r="A49" s="121"/>
      <c r="B49" s="124"/>
      <c r="C49" s="127"/>
      <c r="D49" s="130"/>
    </row>
    <row r="50" spans="1:4" ht="12.75" hidden="1" customHeight="1" x14ac:dyDescent="0.2">
      <c r="A50" s="121"/>
      <c r="B50" s="124"/>
      <c r="C50" s="127"/>
      <c r="D50" s="130"/>
    </row>
    <row r="51" spans="1:4" ht="12.75" hidden="1" customHeight="1" x14ac:dyDescent="0.2">
      <c r="A51" s="121"/>
      <c r="B51" s="124"/>
      <c r="C51" s="127"/>
      <c r="D51" s="130"/>
    </row>
    <row r="52" spans="1:4" ht="12.75" hidden="1" customHeight="1" x14ac:dyDescent="0.2">
      <c r="A52" s="121"/>
      <c r="B52" s="124"/>
      <c r="C52" s="127"/>
      <c r="D52" s="130"/>
    </row>
    <row r="53" spans="1:4" ht="27.75" hidden="1" customHeight="1" x14ac:dyDescent="0.2">
      <c r="A53" s="121"/>
      <c r="B53" s="124"/>
      <c r="C53" s="127"/>
      <c r="D53" s="130"/>
    </row>
    <row r="54" spans="1:4" ht="59.25" customHeight="1" x14ac:dyDescent="0.2">
      <c r="A54" s="122"/>
      <c r="B54" s="125"/>
      <c r="C54" s="128"/>
      <c r="D54" s="131"/>
    </row>
    <row r="55" spans="1:4" ht="31.5" customHeight="1" x14ac:dyDescent="0.2">
      <c r="A55" s="27">
        <v>8</v>
      </c>
      <c r="B55" s="41" t="s">
        <v>34</v>
      </c>
      <c r="C55" s="51" t="s">
        <v>35</v>
      </c>
      <c r="D55" s="48"/>
    </row>
    <row r="56" spans="1:4" ht="29.25" customHeight="1" thickBot="1" x14ac:dyDescent="0.25">
      <c r="A56" s="52">
        <v>9</v>
      </c>
      <c r="B56" s="53" t="s">
        <v>36</v>
      </c>
      <c r="C56" s="54"/>
      <c r="D56" s="55"/>
    </row>
    <row r="57" spans="1:4" x14ac:dyDescent="0.2">
      <c r="D57" s="56"/>
    </row>
    <row r="58" spans="1:4" x14ac:dyDescent="0.2">
      <c r="A58" s="113" t="s">
        <v>37</v>
      </c>
      <c r="B58" s="113"/>
      <c r="C58" s="113"/>
      <c r="D58" s="113"/>
    </row>
    <row r="59" spans="1:4" ht="32.25" customHeight="1" x14ac:dyDescent="0.2">
      <c r="A59" s="113" t="s">
        <v>38</v>
      </c>
      <c r="B59" s="113"/>
      <c r="C59" s="113"/>
      <c r="D59" s="113"/>
    </row>
    <row r="60" spans="1:4" ht="31.5" customHeight="1" x14ac:dyDescent="0.2">
      <c r="A60" s="113" t="s">
        <v>39</v>
      </c>
      <c r="B60" s="113"/>
      <c r="C60" s="113"/>
      <c r="D60" s="113"/>
    </row>
    <row r="63" spans="1:4" ht="15" x14ac:dyDescent="0.25">
      <c r="A63" s="57"/>
      <c r="B63" s="12"/>
      <c r="D63" s="58"/>
    </row>
    <row r="64" spans="1:4" x14ac:dyDescent="0.2">
      <c r="A64" s="59" t="s">
        <v>40</v>
      </c>
      <c r="C64" s="15"/>
      <c r="D64" s="56" t="s">
        <v>41</v>
      </c>
    </row>
    <row r="65" spans="1:3" x14ac:dyDescent="0.2">
      <c r="A65" s="59"/>
      <c r="B65" s="78"/>
      <c r="C65" s="15"/>
    </row>
    <row r="66" spans="1:3" x14ac:dyDescent="0.2">
      <c r="A66" s="59"/>
      <c r="B66" s="78"/>
      <c r="C66" s="15"/>
    </row>
    <row r="67" spans="1:3" x14ac:dyDescent="0.2">
      <c r="A67" s="61" t="s">
        <v>42</v>
      </c>
      <c r="B67" s="78"/>
      <c r="C67" s="15"/>
    </row>
    <row r="68" spans="1:3" x14ac:dyDescent="0.2">
      <c r="A68" s="61" t="s">
        <v>43</v>
      </c>
      <c r="B68" s="78"/>
      <c r="C68" s="15"/>
    </row>
    <row r="69" spans="1:3" x14ac:dyDescent="0.2">
      <c r="A69" s="61" t="s">
        <v>44</v>
      </c>
      <c r="B69" s="78"/>
      <c r="C69" s="15"/>
    </row>
    <row r="70" spans="1:3" x14ac:dyDescent="0.2">
      <c r="A70" s="61" t="s">
        <v>45</v>
      </c>
      <c r="B70" s="78"/>
      <c r="C70" s="15"/>
    </row>
    <row r="71" spans="1:3" x14ac:dyDescent="0.2">
      <c r="A71" s="61" t="s">
        <v>46</v>
      </c>
      <c r="B71" s="78"/>
      <c r="C71" s="15"/>
    </row>
    <row r="72" spans="1:3" x14ac:dyDescent="0.2">
      <c r="A72" s="59"/>
      <c r="B72" s="78"/>
      <c r="C72" s="15"/>
    </row>
  </sheetData>
  <mergeCells count="15">
    <mergeCell ref="A58:D58"/>
    <mergeCell ref="A59:D59"/>
    <mergeCell ref="A60:D60"/>
    <mergeCell ref="A10:A14"/>
    <mergeCell ref="B10:B14"/>
    <mergeCell ref="A20:A54"/>
    <mergeCell ref="B20:B54"/>
    <mergeCell ref="C20:C54"/>
    <mergeCell ref="D20:D54"/>
    <mergeCell ref="A6:B6"/>
    <mergeCell ref="A1:B1"/>
    <mergeCell ref="A2:B2"/>
    <mergeCell ref="C2:D2"/>
    <mergeCell ref="A3:B3"/>
    <mergeCell ref="A5:B5"/>
  </mergeCells>
  <pageMargins left="0.75" right="0.75" top="1" bottom="1" header="0.5" footer="0.5"/>
  <pageSetup scale="83" orientation="portrait" r:id="rId1"/>
  <headerFooter alignWithMargins="0"/>
  <colBreaks count="1" manualBreakCount="1">
    <brk id="2" max="7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BC90D-C3E7-4A77-8FCE-2C5065ED2151}">
  <sheetPr>
    <tabColor rgb="FFFFFF00"/>
    <pageSetUpPr fitToPage="1"/>
  </sheetPr>
  <dimension ref="A1:J78"/>
  <sheetViews>
    <sheetView tabSelected="1" topLeftCell="A11" zoomScaleNormal="100" workbookViewId="0">
      <selection activeCell="D24" sqref="D24"/>
    </sheetView>
  </sheetViews>
  <sheetFormatPr defaultColWidth="8.85546875" defaultRowHeight="12.75" x14ac:dyDescent="0.2"/>
  <cols>
    <col min="1" max="1" width="7" style="16" customWidth="1"/>
    <col min="2" max="2" width="33.42578125" style="17" customWidth="1"/>
    <col min="3" max="3" width="80.140625" style="1" customWidth="1"/>
    <col min="4" max="4" width="69.28515625" style="1" customWidth="1"/>
    <col min="5" max="5" width="10.85546875" style="1" bestFit="1" customWidth="1"/>
    <col min="6" max="6" width="14.140625" style="1" customWidth="1"/>
    <col min="7" max="16384" width="8.85546875" style="1"/>
  </cols>
  <sheetData>
    <row r="1" spans="1:10" s="90" customFormat="1" ht="83.45" customHeight="1" x14ac:dyDescent="0.2">
      <c r="A1" s="88"/>
      <c r="B1" s="89"/>
    </row>
    <row r="2" spans="1:10" s="90" customFormat="1" ht="25.9" customHeight="1" x14ac:dyDescent="0.2">
      <c r="A2" s="140" t="s">
        <v>54</v>
      </c>
      <c r="B2" s="141"/>
      <c r="C2" s="141"/>
      <c r="D2" s="141"/>
    </row>
    <row r="3" spans="1:10" s="90" customFormat="1" x14ac:dyDescent="0.2">
      <c r="A3" s="88"/>
      <c r="B3" s="89"/>
    </row>
    <row r="4" spans="1:10" s="90" customFormat="1" ht="20.25" customHeight="1" x14ac:dyDescent="0.2">
      <c r="A4" s="101"/>
      <c r="B4" s="102"/>
      <c r="D4" s="91" t="s">
        <v>55</v>
      </c>
    </row>
    <row r="5" spans="1:10" s="90" customFormat="1" ht="15.75" x14ac:dyDescent="0.25">
      <c r="A5" s="142"/>
      <c r="B5" s="142"/>
      <c r="D5" s="91" t="s">
        <v>56</v>
      </c>
      <c r="G5" s="92"/>
      <c r="H5" s="92"/>
      <c r="I5" s="92"/>
      <c r="J5" s="92"/>
    </row>
    <row r="6" spans="1:10" s="90" customFormat="1" x14ac:dyDescent="0.2">
      <c r="A6" s="103"/>
      <c r="B6" s="101"/>
      <c r="C6" s="88"/>
      <c r="D6" s="88"/>
    </row>
    <row r="7" spans="1:10" ht="69" customHeight="1" x14ac:dyDescent="0.2">
      <c r="A7" s="144" t="s">
        <v>1</v>
      </c>
      <c r="B7" s="144"/>
      <c r="C7" s="110" t="s">
        <v>2</v>
      </c>
      <c r="D7" s="110"/>
    </row>
    <row r="8" spans="1:10" ht="18.75" x14ac:dyDescent="0.3">
      <c r="A8" s="145" t="s">
        <v>63</v>
      </c>
      <c r="B8" s="145"/>
      <c r="C8" s="3"/>
      <c r="D8" s="4"/>
    </row>
    <row r="9" spans="1:10" ht="18.75" x14ac:dyDescent="0.3">
      <c r="A9" s="104"/>
      <c r="B9" s="105"/>
      <c r="C9" s="10"/>
      <c r="D9" s="11"/>
    </row>
    <row r="10" spans="1:10" ht="15" x14ac:dyDescent="0.25">
      <c r="A10" s="143" t="s">
        <v>4</v>
      </c>
      <c r="B10" s="143"/>
      <c r="C10" s="84" t="s">
        <v>52</v>
      </c>
    </row>
    <row r="11" spans="1:10" ht="15" x14ac:dyDescent="0.25">
      <c r="A11" s="143" t="s">
        <v>5</v>
      </c>
      <c r="B11" s="143"/>
      <c r="C11" s="85">
        <v>7709918820</v>
      </c>
      <c r="D11" s="15"/>
    </row>
    <row r="12" spans="1:10" ht="26.25" x14ac:dyDescent="0.25">
      <c r="A12" s="86"/>
      <c r="B12" s="86"/>
      <c r="C12" s="87" t="s">
        <v>53</v>
      </c>
      <c r="D12" s="15"/>
    </row>
    <row r="13" spans="1:10" ht="13.5" thickBot="1" x14ac:dyDescent="0.25"/>
    <row r="14" spans="1:10" ht="27.75" customHeight="1" x14ac:dyDescent="0.2">
      <c r="A14" s="19" t="s">
        <v>0</v>
      </c>
      <c r="B14" s="20" t="s">
        <v>12</v>
      </c>
      <c r="C14" s="21" t="s">
        <v>13</v>
      </c>
      <c r="D14" s="22"/>
    </row>
    <row r="15" spans="1:10" ht="32.25" customHeight="1" x14ac:dyDescent="0.2">
      <c r="A15" s="27"/>
      <c r="B15" s="28"/>
      <c r="C15" s="29"/>
      <c r="D15" s="77" t="s">
        <v>15</v>
      </c>
    </row>
    <row r="16" spans="1:10" ht="30" customHeight="1" x14ac:dyDescent="0.2">
      <c r="A16" s="114">
        <v>1</v>
      </c>
      <c r="B16" s="117" t="s">
        <v>19</v>
      </c>
      <c r="C16" s="32" t="s">
        <v>20</v>
      </c>
      <c r="D16" s="33">
        <v>4767450</v>
      </c>
      <c r="E16" s="34"/>
      <c r="F16" s="34"/>
    </row>
    <row r="17" spans="1:6" ht="30" customHeight="1" x14ac:dyDescent="0.2">
      <c r="A17" s="115"/>
      <c r="B17" s="118"/>
      <c r="C17" s="32" t="s">
        <v>21</v>
      </c>
      <c r="D17" s="33">
        <v>1547855</v>
      </c>
      <c r="F17" s="34"/>
    </row>
    <row r="18" spans="1:6" ht="30" customHeight="1" x14ac:dyDescent="0.2">
      <c r="A18" s="115"/>
      <c r="B18" s="118"/>
      <c r="C18" s="32" t="s">
        <v>22</v>
      </c>
      <c r="D18" s="33">
        <v>33857814</v>
      </c>
      <c r="F18" s="34"/>
    </row>
    <row r="19" spans="1:6" ht="30" customHeight="1" x14ac:dyDescent="0.2">
      <c r="A19" s="115"/>
      <c r="B19" s="118"/>
      <c r="C19" s="32" t="s">
        <v>23</v>
      </c>
      <c r="D19" s="33">
        <v>2675208</v>
      </c>
      <c r="F19" s="34"/>
    </row>
    <row r="20" spans="1:6" ht="30" customHeight="1" thickBot="1" x14ac:dyDescent="0.25">
      <c r="A20" s="116"/>
      <c r="B20" s="119"/>
      <c r="C20" s="35" t="s">
        <v>24</v>
      </c>
      <c r="D20" s="83">
        <v>343096</v>
      </c>
      <c r="F20" s="34"/>
    </row>
    <row r="21" spans="1:6" ht="30" customHeight="1" thickTop="1" x14ac:dyDescent="0.2">
      <c r="A21" s="36">
        <v>2</v>
      </c>
      <c r="B21" s="37" t="s">
        <v>25</v>
      </c>
      <c r="C21" s="38"/>
      <c r="D21" s="39">
        <f>SUM(D16:D20)</f>
        <v>43191423</v>
      </c>
      <c r="E21" s="34"/>
      <c r="F21" s="34"/>
    </row>
    <row r="22" spans="1:6" ht="30" customHeight="1" x14ac:dyDescent="0.2">
      <c r="A22" s="40">
        <v>3</v>
      </c>
      <c r="B22" s="41" t="s">
        <v>26</v>
      </c>
      <c r="C22" s="42">
        <v>0.2</v>
      </c>
      <c r="D22" s="33">
        <f>D21*0.2</f>
        <v>8638284.5999999996</v>
      </c>
      <c r="E22" s="34"/>
      <c r="F22" s="34"/>
    </row>
    <row r="23" spans="1:6" ht="21.75" customHeight="1" x14ac:dyDescent="0.2">
      <c r="A23" s="40">
        <v>4</v>
      </c>
      <c r="B23" s="41" t="s">
        <v>27</v>
      </c>
      <c r="C23" s="43"/>
      <c r="D23" s="44">
        <f>D21+D22</f>
        <v>51829707.600000001</v>
      </c>
      <c r="E23" s="34"/>
      <c r="F23" s="34"/>
    </row>
    <row r="24" spans="1:6" ht="81" customHeight="1" x14ac:dyDescent="0.2">
      <c r="A24" s="40">
        <v>5</v>
      </c>
      <c r="B24" s="41" t="s">
        <v>28</v>
      </c>
      <c r="C24" s="45" t="s">
        <v>29</v>
      </c>
      <c r="D24" s="81">
        <v>1.5165</v>
      </c>
    </row>
    <row r="25" spans="1:6" ht="48" customHeight="1" x14ac:dyDescent="0.2">
      <c r="A25" s="40">
        <v>6</v>
      </c>
      <c r="B25" s="41" t="s">
        <v>30</v>
      </c>
      <c r="C25" s="47" t="s">
        <v>31</v>
      </c>
      <c r="D25" s="93" t="s">
        <v>57</v>
      </c>
    </row>
    <row r="26" spans="1:6" ht="12.75" customHeight="1" x14ac:dyDescent="0.2">
      <c r="A26" s="120">
        <v>7</v>
      </c>
      <c r="B26" s="123" t="s">
        <v>32</v>
      </c>
      <c r="C26" s="134" t="s">
        <v>33</v>
      </c>
      <c r="D26" s="137" t="s">
        <v>62</v>
      </c>
    </row>
    <row r="27" spans="1:6" ht="12.75" customHeight="1" x14ac:dyDescent="0.2">
      <c r="A27" s="121"/>
      <c r="B27" s="124"/>
      <c r="C27" s="135"/>
      <c r="D27" s="138"/>
    </row>
    <row r="28" spans="1:6" ht="12.75" customHeight="1" x14ac:dyDescent="0.2">
      <c r="A28" s="121"/>
      <c r="B28" s="124"/>
      <c r="C28" s="135"/>
      <c r="D28" s="138"/>
    </row>
    <row r="29" spans="1:6" ht="12.75" customHeight="1" x14ac:dyDescent="0.2">
      <c r="A29" s="121"/>
      <c r="B29" s="124"/>
      <c r="C29" s="135"/>
      <c r="D29" s="138"/>
    </row>
    <row r="30" spans="1:6" ht="12.75" customHeight="1" x14ac:dyDescent="0.2">
      <c r="A30" s="121"/>
      <c r="B30" s="124"/>
      <c r="C30" s="135"/>
      <c r="D30" s="138"/>
    </row>
    <row r="31" spans="1:6" ht="12.75" customHeight="1" x14ac:dyDescent="0.2">
      <c r="A31" s="121"/>
      <c r="B31" s="124"/>
      <c r="C31" s="135"/>
      <c r="D31" s="138"/>
    </row>
    <row r="32" spans="1:6" ht="12.75" customHeight="1" x14ac:dyDescent="0.2">
      <c r="A32" s="121"/>
      <c r="B32" s="124"/>
      <c r="C32" s="135"/>
      <c r="D32" s="138"/>
    </row>
    <row r="33" spans="1:4" x14ac:dyDescent="0.2">
      <c r="A33" s="121"/>
      <c r="B33" s="124"/>
      <c r="C33" s="135"/>
      <c r="D33" s="138"/>
    </row>
    <row r="34" spans="1:4" x14ac:dyDescent="0.2">
      <c r="A34" s="121"/>
      <c r="B34" s="124"/>
      <c r="C34" s="135"/>
      <c r="D34" s="138"/>
    </row>
    <row r="35" spans="1:4" x14ac:dyDescent="0.2">
      <c r="A35" s="121"/>
      <c r="B35" s="124"/>
      <c r="C35" s="135"/>
      <c r="D35" s="138"/>
    </row>
    <row r="36" spans="1:4" x14ac:dyDescent="0.2">
      <c r="A36" s="121"/>
      <c r="B36" s="124"/>
      <c r="C36" s="135"/>
      <c r="D36" s="138"/>
    </row>
    <row r="37" spans="1:4" x14ac:dyDescent="0.2">
      <c r="A37" s="121"/>
      <c r="B37" s="124"/>
      <c r="C37" s="135"/>
      <c r="D37" s="138"/>
    </row>
    <row r="38" spans="1:4" x14ac:dyDescent="0.2">
      <c r="A38" s="121"/>
      <c r="B38" s="124"/>
      <c r="C38" s="135"/>
      <c r="D38" s="138"/>
    </row>
    <row r="39" spans="1:4" x14ac:dyDescent="0.2">
      <c r="A39" s="121"/>
      <c r="B39" s="124"/>
      <c r="C39" s="135"/>
      <c r="D39" s="138"/>
    </row>
    <row r="40" spans="1:4" x14ac:dyDescent="0.2">
      <c r="A40" s="121"/>
      <c r="B40" s="124"/>
      <c r="C40" s="135"/>
      <c r="D40" s="138"/>
    </row>
    <row r="41" spans="1:4" x14ac:dyDescent="0.2">
      <c r="A41" s="121"/>
      <c r="B41" s="124"/>
      <c r="C41" s="135"/>
      <c r="D41" s="138"/>
    </row>
    <row r="42" spans="1:4" x14ac:dyDescent="0.2">
      <c r="A42" s="121"/>
      <c r="B42" s="124"/>
      <c r="C42" s="135"/>
      <c r="D42" s="138"/>
    </row>
    <row r="43" spans="1:4" x14ac:dyDescent="0.2">
      <c r="A43" s="121"/>
      <c r="B43" s="124"/>
      <c r="C43" s="135"/>
      <c r="D43" s="138"/>
    </row>
    <row r="44" spans="1:4" ht="3" customHeight="1" x14ac:dyDescent="0.2">
      <c r="A44" s="121"/>
      <c r="B44" s="124"/>
      <c r="C44" s="135"/>
      <c r="D44" s="138"/>
    </row>
    <row r="45" spans="1:4" ht="13.15" hidden="1" customHeight="1" x14ac:dyDescent="0.2">
      <c r="A45" s="121"/>
      <c r="B45" s="124"/>
      <c r="C45" s="135"/>
      <c r="D45" s="138"/>
    </row>
    <row r="46" spans="1:4" ht="3.75" customHeight="1" x14ac:dyDescent="0.2">
      <c r="A46" s="121"/>
      <c r="B46" s="124"/>
      <c r="C46" s="135"/>
      <c r="D46" s="138"/>
    </row>
    <row r="47" spans="1:4" ht="13.15" hidden="1" customHeight="1" x14ac:dyDescent="0.2">
      <c r="A47" s="121"/>
      <c r="B47" s="124"/>
      <c r="C47" s="135"/>
      <c r="D47" s="138"/>
    </row>
    <row r="48" spans="1:4" ht="13.15" hidden="1" customHeight="1" x14ac:dyDescent="0.2">
      <c r="A48" s="121"/>
      <c r="B48" s="124"/>
      <c r="C48" s="135"/>
      <c r="D48" s="138"/>
    </row>
    <row r="49" spans="1:4" ht="13.15" hidden="1" customHeight="1" x14ac:dyDescent="0.2">
      <c r="A49" s="121"/>
      <c r="B49" s="124"/>
      <c r="C49" s="135"/>
      <c r="D49" s="138"/>
    </row>
    <row r="50" spans="1:4" ht="13.15" hidden="1" customHeight="1" x14ac:dyDescent="0.2">
      <c r="A50" s="121"/>
      <c r="B50" s="124"/>
      <c r="C50" s="135"/>
      <c r="D50" s="138"/>
    </row>
    <row r="51" spans="1:4" ht="13.15" hidden="1" customHeight="1" x14ac:dyDescent="0.2">
      <c r="A51" s="121"/>
      <c r="B51" s="124"/>
      <c r="C51" s="135"/>
      <c r="D51" s="138"/>
    </row>
    <row r="52" spans="1:4" ht="13.15" hidden="1" customHeight="1" x14ac:dyDescent="0.2">
      <c r="A52" s="121"/>
      <c r="B52" s="124"/>
      <c r="C52" s="135"/>
      <c r="D52" s="138"/>
    </row>
    <row r="53" spans="1:4" ht="4.5" hidden="1" customHeight="1" x14ac:dyDescent="0.2">
      <c r="A53" s="121"/>
      <c r="B53" s="124"/>
      <c r="C53" s="135"/>
      <c r="D53" s="138"/>
    </row>
    <row r="54" spans="1:4" ht="12.75" hidden="1" customHeight="1" x14ac:dyDescent="0.2">
      <c r="A54" s="121"/>
      <c r="B54" s="124"/>
      <c r="C54" s="135"/>
      <c r="D54" s="138"/>
    </row>
    <row r="55" spans="1:4" ht="12.75" hidden="1" customHeight="1" x14ac:dyDescent="0.2">
      <c r="A55" s="121"/>
      <c r="B55" s="124"/>
      <c r="C55" s="135"/>
      <c r="D55" s="138"/>
    </row>
    <row r="56" spans="1:4" ht="12.75" hidden="1" customHeight="1" x14ac:dyDescent="0.2">
      <c r="A56" s="121"/>
      <c r="B56" s="124"/>
      <c r="C56" s="135"/>
      <c r="D56" s="138"/>
    </row>
    <row r="57" spans="1:4" ht="12.75" hidden="1" customHeight="1" x14ac:dyDescent="0.2">
      <c r="A57" s="121"/>
      <c r="B57" s="124"/>
      <c r="C57" s="135"/>
      <c r="D57" s="138"/>
    </row>
    <row r="58" spans="1:4" ht="12.75" hidden="1" customHeight="1" x14ac:dyDescent="0.2">
      <c r="A58" s="121"/>
      <c r="B58" s="124"/>
      <c r="C58" s="135"/>
      <c r="D58" s="138"/>
    </row>
    <row r="59" spans="1:4" ht="27.75" hidden="1" customHeight="1" x14ac:dyDescent="0.2">
      <c r="A59" s="121"/>
      <c r="B59" s="124"/>
      <c r="C59" s="135"/>
      <c r="D59" s="138"/>
    </row>
    <row r="60" spans="1:4" ht="82.15" customHeight="1" x14ac:dyDescent="0.2">
      <c r="A60" s="122"/>
      <c r="B60" s="125"/>
      <c r="C60" s="136"/>
      <c r="D60" s="139"/>
    </row>
    <row r="61" spans="1:4" ht="47.45" customHeight="1" x14ac:dyDescent="0.2">
      <c r="A61" s="27">
        <v>8</v>
      </c>
      <c r="B61" s="41" t="s">
        <v>34</v>
      </c>
      <c r="C61" s="99" t="s">
        <v>35</v>
      </c>
      <c r="D61" s="93" t="s">
        <v>61</v>
      </c>
    </row>
    <row r="62" spans="1:4" ht="61.9" customHeight="1" thickBot="1" x14ac:dyDescent="0.25">
      <c r="A62" s="52">
        <v>9</v>
      </c>
      <c r="B62" s="53" t="s">
        <v>36</v>
      </c>
      <c r="C62" s="100" t="s">
        <v>60</v>
      </c>
      <c r="D62" s="55"/>
    </row>
    <row r="63" spans="1:4" x14ac:dyDescent="0.2">
      <c r="D63" s="56"/>
    </row>
    <row r="64" spans="1:4" x14ac:dyDescent="0.2">
      <c r="A64" s="113" t="s">
        <v>59</v>
      </c>
      <c r="B64" s="113"/>
      <c r="C64" s="113"/>
      <c r="D64" s="113"/>
    </row>
    <row r="65" spans="1:6" ht="32.25" customHeight="1" x14ac:dyDescent="0.2">
      <c r="A65" s="113" t="s">
        <v>38</v>
      </c>
      <c r="B65" s="113"/>
      <c r="C65" s="113"/>
      <c r="D65" s="113"/>
    </row>
    <row r="66" spans="1:6" ht="31.5" customHeight="1" x14ac:dyDescent="0.2">
      <c r="A66" s="113" t="s">
        <v>39</v>
      </c>
      <c r="B66" s="113"/>
      <c r="C66" s="113"/>
      <c r="D66" s="113"/>
    </row>
    <row r="69" spans="1:6" s="90" customFormat="1" ht="15" x14ac:dyDescent="0.25">
      <c r="A69" s="132" t="s">
        <v>58</v>
      </c>
      <c r="B69" s="133"/>
      <c r="D69" s="94"/>
      <c r="F69" s="95"/>
    </row>
    <row r="70" spans="1:6" s="90" customFormat="1" x14ac:dyDescent="0.2">
      <c r="A70" s="96" t="s">
        <v>40</v>
      </c>
      <c r="B70" s="89"/>
      <c r="C70" s="97"/>
      <c r="D70" s="98" t="s">
        <v>41</v>
      </c>
      <c r="F70" s="95"/>
    </row>
    <row r="71" spans="1:6" x14ac:dyDescent="0.2">
      <c r="A71" s="59"/>
      <c r="B71" s="60"/>
      <c r="C71" s="15"/>
    </row>
    <row r="72" spans="1:6" x14ac:dyDescent="0.2">
      <c r="A72" s="59"/>
      <c r="B72" s="60"/>
      <c r="C72" s="15"/>
    </row>
    <row r="73" spans="1:6" x14ac:dyDescent="0.2">
      <c r="A73" s="61"/>
      <c r="B73" s="60"/>
      <c r="C73" s="15"/>
    </row>
    <row r="74" spans="1:6" x14ac:dyDescent="0.2">
      <c r="A74" s="61"/>
      <c r="B74" s="60"/>
      <c r="C74" s="15"/>
    </row>
    <row r="75" spans="1:6" x14ac:dyDescent="0.2">
      <c r="A75" s="61"/>
      <c r="B75" s="60"/>
      <c r="C75" s="15"/>
    </row>
    <row r="76" spans="1:6" x14ac:dyDescent="0.2">
      <c r="A76" s="61"/>
      <c r="B76" s="60"/>
      <c r="C76" s="15"/>
    </row>
    <row r="77" spans="1:6" x14ac:dyDescent="0.2">
      <c r="A77" s="61"/>
      <c r="B77" s="60"/>
      <c r="C77" s="15"/>
    </row>
    <row r="78" spans="1:6" x14ac:dyDescent="0.2">
      <c r="A78" s="59"/>
      <c r="B78" s="60"/>
      <c r="C78" s="15"/>
    </row>
  </sheetData>
  <mergeCells count="17">
    <mergeCell ref="A2:D2"/>
    <mergeCell ref="A5:B5"/>
    <mergeCell ref="A11:B11"/>
    <mergeCell ref="A7:B7"/>
    <mergeCell ref="C7:D7"/>
    <mergeCell ref="A8:B8"/>
    <mergeCell ref="A10:B10"/>
    <mergeCell ref="A69:B69"/>
    <mergeCell ref="A64:D64"/>
    <mergeCell ref="A65:D65"/>
    <mergeCell ref="A66:D66"/>
    <mergeCell ref="A16:A20"/>
    <mergeCell ref="B16:B20"/>
    <mergeCell ref="A26:A60"/>
    <mergeCell ref="B26:B60"/>
    <mergeCell ref="C26:C60"/>
    <mergeCell ref="D26:D60"/>
  </mergeCells>
  <pageMargins left="0.75" right="0.75" top="1" bottom="1" header="0.5" footer="0.5"/>
  <pageSetup scale="63" fitToHeight="2" orientation="landscape" r:id="rId1"/>
  <headerFooter alignWithMargins="0"/>
  <colBreaks count="1" manualBreakCount="1">
    <brk id="2" max="7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на конкурс (2)</vt:lpstr>
      <vt:lpstr>прил.4_форма ТКП</vt:lpstr>
      <vt:lpstr>'на конкурс (2)'!Область_печати</vt:lpstr>
      <vt:lpstr>'прил.4_форма ТКП'!Область_печати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2025-05-02T18:43:55Z</cp:lastPrinted>
  <dcterms:created xsi:type="dcterms:W3CDTF">2025-04-25T13:43:01Z</dcterms:created>
  <dcterms:modified xsi:type="dcterms:W3CDTF">2025-05-06T11:27:48Z</dcterms:modified>
</cp:coreProperties>
</file>