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.kuznetsova\Desktop\27-11-2024_14-02-01\"/>
    </mc:Choice>
  </mc:AlternateContent>
  <bookViews>
    <workbookView xWindow="-120" yWindow="-120" windowWidth="29040" windowHeight="15720"/>
  </bookViews>
  <sheets>
    <sheet name="Лист1 (2)" sheetId="2" r:id="rId1"/>
  </sheets>
  <definedNames>
    <definedName name="_xlnm.Print_Area" localSheetId="0">'Лист1 (2)'!$A$1:$H$31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2" l="1"/>
  <c r="G25" i="2"/>
  <c r="G18" i="2"/>
  <c r="G16" i="2"/>
  <c r="A10" i="2"/>
  <c r="A11" i="2" s="1"/>
  <c r="A12" i="2" s="1"/>
  <c r="A13" i="2" s="1"/>
  <c r="A14" i="2" s="1"/>
  <c r="A15" i="2" l="1"/>
  <c r="A16" i="2" s="1"/>
  <c r="A17" i="2" s="1"/>
  <c r="A18" i="2" s="1"/>
  <c r="A19" i="2" s="1"/>
  <c r="A20" i="2" s="1"/>
  <c r="A21" i="2" s="1"/>
  <c r="A22" i="2" s="1"/>
  <c r="A23" i="2" s="1"/>
  <c r="A24" i="2" s="1"/>
  <c r="A25" i="2" s="1"/>
</calcChain>
</file>

<file path=xl/sharedStrings.xml><?xml version="1.0" encoding="utf-8"?>
<sst xmlns="http://schemas.openxmlformats.org/spreadsheetml/2006/main" count="85" uniqueCount="78">
  <si>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</si>
  <si>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</si>
  <si>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</si>
  <si>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</si>
  <si>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</si>
  <si>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</si>
  <si>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e-mail:   v.kuznetsova@tmh.pro</t>
  </si>
  <si>
    <t>Исполнитель:Ведущий инженер-сметчик Кузнецова В.Н.</t>
  </si>
  <si>
    <t>тел.:89031625704</t>
  </si>
  <si>
    <t>Замечания Технического заказчика  ООО «Проминжиниринг»  к сметной  документации</t>
  </si>
  <si>
    <t>общее замечание</t>
  </si>
  <si>
    <t xml:space="preserve">Объект: 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
</t>
  </si>
  <si>
    <t>Верхнее строение пути.  Дополнительные работы.</t>
  </si>
  <si>
    <t xml:space="preserve">Смета 02-01-01 доп.3  на сумму 267 716,96 руб. с НДС </t>
  </si>
  <si>
    <t>16-21</t>
  </si>
  <si>
    <t>В настройках Гранд-сметы в параметрах начислений коэффициентов указать "считать по методике 2020, п.52"</t>
  </si>
  <si>
    <t>При экспорте в Эксель указать период применения индексов пересчета с реквизитами письма Минстроя</t>
  </si>
  <si>
    <t>п. 3.3.3.4 Инструкции АО «ТМХ»</t>
  </si>
  <si>
    <t>1, 10</t>
  </si>
  <si>
    <t>Исключить К 1,15/1,25 с разборки</t>
  </si>
  <si>
    <t>Исключить К 1,15/1,25  в соответствии с письмом ГГЭ</t>
  </si>
  <si>
    <t>Письмо ФАУ Главгос экспертизы России от 03.02.2022 №01-01-17/1486-СЛ</t>
  </si>
  <si>
    <t xml:space="preserve">Не обосновано ВОР разборка песка вручную. </t>
  </si>
  <si>
    <t>п.2 ВОР</t>
  </si>
  <si>
    <t>п.9 ВОР</t>
  </si>
  <si>
    <t>п.12 ВОР</t>
  </si>
  <si>
    <t>Откорректировать объем щебня согласно ВОР</t>
  </si>
  <si>
    <t>п.15 ВОР</t>
  </si>
  <si>
    <t>3, 4</t>
  </si>
  <si>
    <t>5, 6</t>
  </si>
  <si>
    <t>Не обосновано ВОР разделение разработки : с погрузкой и в отвал</t>
  </si>
  <si>
    <t>п.3 ВОР</t>
  </si>
  <si>
    <t xml:space="preserve">Заменить расценки на экскаватор «обратная лопата».  При засыпке откорректировать группу грунта согласно п.1.1.28 тех.части " по нормам для грунтов на одну группу ниже".   </t>
  </si>
  <si>
    <t>п.4-5 ВОР</t>
  </si>
  <si>
    <t>7, 14, 25, 27</t>
  </si>
  <si>
    <t>п.14 ВОР</t>
  </si>
  <si>
    <t>22, 23, 26</t>
  </si>
  <si>
    <t>п.3.1.16.3 Инструкции АО ТМХ</t>
  </si>
  <si>
    <t xml:space="preserve">По информации технадзора все указанные в смете работы выполнены в ноябре 2024г. Предоставить УПД на для обоснования стоимости примененных материалов </t>
  </si>
  <si>
    <t>Обосновать исключение не всех ресурсов (а только части) из расценки. Почему не исключены все болты, шурупы, шайбы, клеммы, скобы ?</t>
  </si>
  <si>
    <t xml:space="preserve">Обосновать отнесение ёмкости с техн.солью к 3 группе грунта. </t>
  </si>
  <si>
    <t xml:space="preserve">п.3 ВОР откорректировать объемы разработки согласно ИД - техногенного грунта 53,93м3 + 46,68м3=100,61м3 </t>
  </si>
  <si>
    <t xml:space="preserve">При использовании обновленной версии программы (2024.3.3) вручную "галочку" проставлять не требуется, в связи с тем, что программа автоматически "подгружает" эти данные, описанные в п.52 421/пр. </t>
  </si>
  <si>
    <t>откорректировано</t>
  </si>
  <si>
    <t>откорректированно.</t>
  </si>
  <si>
    <t>объем щебня (без к-та расхода) согласно ВОР, п.15 составляет 0,5м3.Расход щебня балластного составляет 1170м3 на 1000м3.</t>
  </si>
  <si>
    <t xml:space="preserve">Разработка была в отвал, т.к. этим грунтом была впоследствии замещена разработанная техническая соль  </t>
  </si>
  <si>
    <t>Помимо соли были примеси строительного мусора, обломки бетона, металлические остатки емкости-техногенный грунт. Согласно ГОСТ 25100-2011 это естественные грунты, грунты перемещенные в результате инженерно-хозяйственной деятельности человека и антропогенные образования (твердые отходы), что указано в ВОРе.</t>
  </si>
  <si>
    <t>Объем в ВОР соответствует ИД.</t>
  </si>
  <si>
    <t>При выполненных работах, без разборки полного звена РШР невозможно выправить путь в плане и профиле, балластировка и выправка с рихтовкой отдельные работы</t>
  </si>
  <si>
    <t>Откорректировать расценки по технологии работ. Рихтовка учтена при прокладке пути п.15 и при балластировке, а состав работ в  п.22 и п.26 дублируют друг друга.</t>
  </si>
  <si>
    <t>ВОР откорректирован, демонтаж пути производился поэлементно.</t>
  </si>
  <si>
    <t>откорректировано, исключены все ресурсы</t>
  </si>
  <si>
    <t>Не обосновано ВОР разборка пути поэлементно и что существующие рельсы Р-65. Подтвердить в ВОР либо заменить на ФЕР28-01-006-01</t>
  </si>
  <si>
    <t>Не обосновано ВОР укладка пути поэлементно. Указать  в ВОР характеристики рельс. При необходимости откорректировать расценку.</t>
  </si>
  <si>
    <r>
      <t>Указать в ВОР на каких шпалах работы производят.</t>
    </r>
    <r>
      <rPr>
        <b/>
        <sz val="10"/>
        <rFont val="Calibri"/>
        <family val="2"/>
        <charset val="204"/>
        <scheme val="minor"/>
      </rPr>
      <t xml:space="preserve"> </t>
    </r>
    <r>
      <rPr>
        <sz val="10"/>
        <rFont val="Calibri"/>
        <family val="2"/>
        <charset val="204"/>
        <scheme val="minor"/>
      </rPr>
      <t>Если на деревянных, то заменить расценку на ФЕР28-01-027-01</t>
    </r>
  </si>
  <si>
    <t>При выполнении данных работ присутствует необходимость по ремонту части железной дороги отдельными малыми участками с ограниченным объемом работ (а не полноценными захватками), это приводит к многократности перемещения строительной техники, и исключение данных коэффициентов не обоснованно, т.к. они компенсируют данные затраты.</t>
  </si>
  <si>
    <t>УПД приложены.</t>
  </si>
  <si>
    <t>Скрин из ИД 2023 с указанием места провала, был рельс Р65 и фото работ приложено-шпала деревянная. Монтаж пути производился поэлементно, ВОР откорректирован.</t>
  </si>
  <si>
    <t>п.4 почему заменена расценка на работы экскаватором «драглайн».? Вернуть расценку ФЕР01-01-009-09</t>
  </si>
  <si>
    <t>п. 33 -  тех.часть ФЕР28 не предусматривает указанной в смете нормы расхода щебня в конкретной расценке. Повторное замечание</t>
  </si>
  <si>
    <t>Драглайн используется при больших объемах земельных работ,
например в карьерах, а также при гидротехнических работах и мелиоративных
мероприятиях. При разработке твердых грунтов, гибкая подвеска ковша не обеспечивает
достаточное заглубление ковша. ППрименение этого типа экскаваторов на строительной площадке крайне
ограничен</t>
  </si>
  <si>
    <t>Малые участки с ограниченным объемом работ - это участки менее измерителя вида работ в ГЭСН/ФЕР. Повторное замечание</t>
  </si>
  <si>
    <t xml:space="preserve">п.8 ВОР Откорректировать ВОР в части марки рельс </t>
  </si>
  <si>
    <t xml:space="preserve">п.11 ВОР Откорректировать ВОР в части марки рельс </t>
  </si>
  <si>
    <t>п.28 исключить, тк.рихтовка (приведение в проектное положение) учтена в составе работ расценок ФЕР28-01-003-08 и ФЕР28-01-027-01. Остаются расценки ФЕР28-01-027-01, ФЕР28-01-031-01</t>
  </si>
  <si>
    <t>замечание от 26.11.24</t>
  </si>
  <si>
    <t>п.5, 6 - повторное замечание, заменить расценки на ФЕР01-01-009-08, ФЕР01-01-009-07</t>
  </si>
  <si>
    <t>Привести в соответствие цены с УПД. Цена песка по УПД 825,67р без НДС; цена щебня по УПД 4368,48р без НДС</t>
  </si>
  <si>
    <t>ответы (2)</t>
  </si>
  <si>
    <t>примечание/ ответы (1)</t>
  </si>
  <si>
    <t>https://digest.wizardsoft.ru/consultation/consult-smeta/vopros-chem-obosnovano-primenenie-koefficzienta-k115-v-novom-stroitelstve-rekonstrukczii-i-kapitalnom-remonte?sfw=pass1732525911</t>
  </si>
  <si>
    <r>
      <t xml:space="preserve">В данном случае имеет место невыполнение условия, указанного в пункте </t>
    </r>
    <r>
      <rPr>
        <b/>
        <u/>
        <sz val="10"/>
        <color theme="1"/>
        <rFont val="Calibri"/>
        <family val="2"/>
        <charset val="204"/>
        <scheme val="minor"/>
      </rPr>
      <t>59</t>
    </r>
    <r>
      <rPr>
        <sz val="10"/>
        <color theme="1"/>
        <rFont val="Calibri"/>
        <family val="2"/>
        <charset val="204"/>
        <scheme val="minor"/>
      </rPr>
      <t xml:space="preserve"> Методики N 421/пр, предусматривающего объемы, обеспечивающие работы </t>
    </r>
    <r>
      <rPr>
        <b/>
        <u/>
        <sz val="10"/>
        <color theme="1"/>
        <rFont val="Calibri"/>
        <family val="2"/>
        <charset val="204"/>
        <scheme val="minor"/>
      </rPr>
      <t>полноценными захватками.</t>
    </r>
    <r>
      <rPr>
        <sz val="10"/>
        <color theme="1"/>
        <rFont val="Calibri"/>
        <family val="2"/>
        <charset val="204"/>
        <scheme val="minor"/>
      </rPr>
      <t xml:space="preserve"> Сборники ГЭСН (ФЕР) разработаны с учетом выполнения работ </t>
    </r>
    <r>
      <rPr>
        <b/>
        <u/>
        <sz val="10"/>
        <color theme="1"/>
        <rFont val="Calibri"/>
        <family val="2"/>
        <charset val="204"/>
        <scheme val="minor"/>
      </rPr>
      <t>в условиях, обеспечивающих бесперебойное ведение работ с максимальной производительностью людей и техники.</t>
    </r>
    <r>
      <rPr>
        <sz val="10"/>
        <color theme="1"/>
        <rFont val="Calibri"/>
        <family val="2"/>
        <charset val="204"/>
        <scheme val="minor"/>
      </rPr>
      <t xml:space="preserve"> Основным принципом </t>
    </r>
    <r>
      <rPr>
        <b/>
        <u/>
        <sz val="10"/>
        <color theme="1"/>
        <rFont val="Calibri"/>
        <family val="2"/>
        <charset val="204"/>
        <scheme val="minor"/>
      </rPr>
      <t>полноценной захватки</t>
    </r>
    <r>
      <rPr>
        <sz val="10"/>
        <color theme="1"/>
        <rFont val="Calibri"/>
        <family val="2"/>
        <charset val="204"/>
        <scheme val="minor"/>
      </rPr>
      <t xml:space="preserve"> является упорядочивание и шаговое выполнение задач. Каждый этап ремонта имеет четко определенные сроки выполнения и является логическим продолжением предыдущего. Такой подход позволяет обеспечить более эффективное использование ресурсов и уменьшить время на выполнение работ, что особенно актуально при выполнении </t>
    </r>
    <r>
      <rPr>
        <b/>
        <u/>
        <sz val="10"/>
        <color theme="1"/>
        <rFont val="Calibri"/>
        <family val="2"/>
        <charset val="204"/>
        <scheme val="minor"/>
      </rPr>
      <t>больших проектов</t>
    </r>
    <r>
      <rPr>
        <sz val="10"/>
        <color theme="1"/>
        <rFont val="Calibri"/>
        <family val="2"/>
        <charset val="204"/>
        <scheme val="minor"/>
      </rPr>
      <t xml:space="preserve">. </t>
    </r>
    <r>
      <rPr>
        <sz val="10"/>
        <color rgb="FFFF0000"/>
        <rFont val="Calibri"/>
        <family val="2"/>
        <charset val="204"/>
        <scheme val="minor"/>
      </rPr>
      <t xml:space="preserve">В конкретном случае - расчитать объемы </t>
    </r>
    <r>
      <rPr>
        <b/>
        <u/>
        <sz val="10"/>
        <color rgb="FFFF0000"/>
        <rFont val="Calibri"/>
        <family val="2"/>
        <charset val="204"/>
        <scheme val="minor"/>
      </rPr>
      <t>до</t>
    </r>
    <r>
      <rPr>
        <sz val="10"/>
        <color rgb="FFFF0000"/>
        <rFont val="Calibri"/>
        <family val="2"/>
        <charset val="204"/>
        <scheme val="minor"/>
      </rPr>
      <t xml:space="preserve"> производства работ и спланировать выполнение самих работ не предоставлялось возможным (акт от 02.11.2024г., акт от 03.11.2024г.),  и сами работы производились с увеличенной продолжительностью и не нормативными полноценными захватками</t>
    </r>
    <r>
      <rPr>
        <sz val="10"/>
        <rFont val="Calibri"/>
        <family val="2"/>
        <charset val="204"/>
        <scheme val="minor"/>
      </rPr>
      <t>. Это является основанием для применения коэф. 1,15/1,25</t>
    </r>
  </si>
  <si>
    <t>откорректировано, в ВОРе указана марка рельс Р65</t>
  </si>
  <si>
    <t>До начала раскопок мы не знали причину провала, там могло оказаться все, что угодно, думали или ливневка размывает которая рядом или очередной мазутопровод. И работы производились постепенно.</t>
  </si>
  <si>
    <t>Согласно ИД обратная засыпка техногенным грунтом=3,02+2,02+74,34=79,38м3 и песком 75,41м3. Привести объемы работ в ВОР в соответствие с ИД, откорректировать смету</t>
  </si>
  <si>
    <t>замечание от 28.11.24</t>
  </si>
  <si>
    <t>В разъяснении по данному вопросу письмом Письмо ФАУ «Главгосэкспертиза России» от 03.02. 2022 г. N 01-01-17/1486-СЛ написано, что " если вышеуказанные факторы не отражены Подрядчиком в проекте организации строительства (ПОС) и в проекте производства работ (ППР), то Заказчик имеет полное право исключить применение коэффициентов К=1,15 и 1,25".    Замечание повторное.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</si>
</sst>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u/>
      <sz val="11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u/>
      <sz val="10"/>
      <color rgb="FFFF000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71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/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top" wrapText="1"/>
    </xf>
    <xf numFmtId="16" fontId="2" fillId="2" borderId="9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12" fillId="0" borderId="0" xfId="0" applyFont="1" applyAlignment="1">
      <alignment wrapText="1"/>
    </xf>
    <xf numFmtId="0" fontId="2" fillId="0" borderId="11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4" fillId="0" borderId="0" xfId="1" applyAlignment="1">
      <alignment wrapText="1"/>
    </xf>
    <xf numFmtId="0" fontId="0" fillId="0" borderId="0" xfId="0" applyAlignment="1">
      <alignment horizontal="left" vertical="center" wrapText="1"/>
    </xf>
    <xf numFmtId="0" fontId="14" fillId="0" borderId="0" xfId="1" applyAlignment="1">
      <alignment horizontal="left" vertical="center"/>
    </xf>
    <xf numFmtId="0" fontId="2" fillId="0" borderId="9" xfId="0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4" fontId="1" fillId="0" borderId="0" xfId="0" applyNumberFormat="1" applyFont="1" applyAlignment="1">
      <alignment vertical="center" wrapText="1"/>
    </xf>
    <xf numFmtId="4" fontId="1" fillId="0" borderId="5" xfId="0" applyNumberFormat="1" applyFont="1" applyBorder="1" applyAlignment="1">
      <alignment vertical="center" wrapText="1"/>
    </xf>
    <xf numFmtId="4" fontId="1" fillId="0" borderId="7" xfId="0" applyNumberFormat="1" applyFont="1" applyBorder="1" applyAlignment="1">
      <alignment vertical="center" wrapText="1"/>
    </xf>
    <xf numFmtId="4" fontId="1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igest.wizardsoft.ru/consultation/consult-smeta/vopros-chem-obosnovano-primenenie-koefficzienta-k115-v-novom-stroitelstve-rekonstrukczii-i-kapitalnom-remonte?sfw=pass1732525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view="pageBreakPreview" topLeftCell="F17" zoomScaleNormal="100" zoomScaleSheetLayoutView="100" workbookViewId="0">
      <selection activeCell="J17" sqref="J17"/>
    </sheetView>
  </sheetViews>
  <sheetFormatPr defaultRowHeight="15" x14ac:dyDescent="0.25"/>
  <cols>
    <col min="1" max="1" width="5.85546875" customWidth="1"/>
    <col min="2" max="2" width="14.5703125" customWidth="1"/>
    <col min="3" max="3" width="54.42578125" style="3" customWidth="1"/>
    <col min="4" max="4" width="22.85546875" customWidth="1"/>
    <col min="5" max="5" width="52.5703125" style="4" customWidth="1"/>
    <col min="6" max="6" width="35.5703125" customWidth="1"/>
    <col min="7" max="7" width="63.28515625" style="36" customWidth="1"/>
    <col min="8" max="8" width="34.140625" style="36" customWidth="1"/>
    <col min="9" max="9" width="20.42578125" customWidth="1"/>
    <col min="10" max="10" width="30.5703125" customWidth="1"/>
  </cols>
  <sheetData>
    <row r="1" spans="1:9" ht="15.75" thickBot="1" x14ac:dyDescent="0.3"/>
    <row r="2" spans="1:9" ht="19.5" customHeight="1" x14ac:dyDescent="0.25">
      <c r="A2" s="63" t="s">
        <v>9</v>
      </c>
      <c r="B2" s="64"/>
      <c r="C2" s="64"/>
      <c r="D2" s="64"/>
      <c r="E2" s="64"/>
      <c r="F2" s="9"/>
      <c r="G2" s="9"/>
      <c r="H2" s="9"/>
    </row>
    <row r="3" spans="1:9" ht="48.75" customHeight="1" thickBot="1" x14ac:dyDescent="0.3">
      <c r="A3" s="65" t="s">
        <v>11</v>
      </c>
      <c r="B3" s="66"/>
      <c r="C3" s="66"/>
      <c r="D3" s="66"/>
      <c r="E3" s="66"/>
      <c r="F3" s="10"/>
      <c r="G3" s="33"/>
      <c r="H3" s="43"/>
    </row>
    <row r="4" spans="1:9" ht="26.25" customHeight="1" x14ac:dyDescent="0.25">
      <c r="A4" s="68" t="s">
        <v>12</v>
      </c>
      <c r="B4" s="69"/>
      <c r="C4" s="69"/>
      <c r="D4" s="69"/>
      <c r="E4" s="69"/>
      <c r="F4" s="69"/>
      <c r="G4" s="33"/>
      <c r="H4" s="43"/>
    </row>
    <row r="5" spans="1:9" ht="25.5" customHeight="1" thickBot="1" x14ac:dyDescent="0.3">
      <c r="A5" s="65" t="s">
        <v>13</v>
      </c>
      <c r="B5" s="66"/>
      <c r="C5" s="66"/>
      <c r="D5" s="66"/>
      <c r="E5" s="66"/>
      <c r="F5" s="10"/>
      <c r="G5" s="33"/>
      <c r="H5" s="43"/>
    </row>
    <row r="6" spans="1:9" ht="13.5" customHeight="1" x14ac:dyDescent="0.25">
      <c r="A6" s="7" t="s">
        <v>0</v>
      </c>
      <c r="B6" s="8">
        <v>45614</v>
      </c>
      <c r="D6" s="5"/>
      <c r="E6" s="8"/>
      <c r="F6" s="6"/>
      <c r="G6" s="37"/>
      <c r="H6" s="70"/>
    </row>
    <row r="7" spans="1:9" ht="15" customHeight="1" x14ac:dyDescent="0.25">
      <c r="A7" s="67" t="s">
        <v>1</v>
      </c>
      <c r="B7" s="67" t="s">
        <v>5</v>
      </c>
      <c r="C7" s="67" t="s">
        <v>2</v>
      </c>
      <c r="D7" s="67" t="s">
        <v>3</v>
      </c>
      <c r="E7" s="67" t="s">
        <v>70</v>
      </c>
      <c r="F7" s="61" t="s">
        <v>66</v>
      </c>
      <c r="G7" s="61" t="s">
        <v>69</v>
      </c>
      <c r="H7" s="61" t="s">
        <v>76</v>
      </c>
    </row>
    <row r="8" spans="1:9" ht="33.75" customHeight="1" x14ac:dyDescent="0.25">
      <c r="A8" s="67"/>
      <c r="B8" s="67"/>
      <c r="C8" s="67"/>
      <c r="D8" s="67"/>
      <c r="E8" s="67"/>
      <c r="F8" s="62"/>
      <c r="G8" s="62"/>
      <c r="H8" s="62"/>
    </row>
    <row r="9" spans="1:9" ht="63" customHeight="1" x14ac:dyDescent="0.25">
      <c r="A9" s="13">
        <v>1</v>
      </c>
      <c r="B9" s="15" t="s">
        <v>10</v>
      </c>
      <c r="C9" s="16" t="s">
        <v>15</v>
      </c>
      <c r="D9" s="17"/>
      <c r="E9" s="14" t="s">
        <v>42</v>
      </c>
      <c r="F9" s="29"/>
      <c r="G9" s="32"/>
      <c r="H9" s="42"/>
    </row>
    <row r="10" spans="1:9" ht="36" customHeight="1" x14ac:dyDescent="0.25">
      <c r="A10" s="13">
        <f>A9+1</f>
        <v>2</v>
      </c>
      <c r="B10" s="15" t="s">
        <v>10</v>
      </c>
      <c r="C10" s="16" t="s">
        <v>16</v>
      </c>
      <c r="D10" s="17" t="s">
        <v>17</v>
      </c>
      <c r="E10" s="13" t="s">
        <v>43</v>
      </c>
      <c r="F10" s="18"/>
      <c r="G10" s="32"/>
      <c r="H10" s="42"/>
    </row>
    <row r="11" spans="1:9" ht="28.5" customHeight="1" x14ac:dyDescent="0.25">
      <c r="A11" s="13">
        <f t="shared" ref="A11:A25" si="0">A10+1</f>
        <v>3</v>
      </c>
      <c r="B11" s="15" t="s">
        <v>18</v>
      </c>
      <c r="C11" s="16" t="s">
        <v>19</v>
      </c>
      <c r="D11" s="19"/>
      <c r="E11" s="13" t="s">
        <v>43</v>
      </c>
      <c r="F11" s="18"/>
      <c r="G11" s="32"/>
      <c r="H11" s="42"/>
    </row>
    <row r="12" spans="1:9" ht="25.5" customHeight="1" x14ac:dyDescent="0.25">
      <c r="A12" s="15">
        <f t="shared" si="0"/>
        <v>4</v>
      </c>
      <c r="B12" s="15">
        <v>2</v>
      </c>
      <c r="C12" s="16" t="s">
        <v>22</v>
      </c>
      <c r="D12" s="19" t="s">
        <v>23</v>
      </c>
      <c r="E12" s="25" t="s">
        <v>43</v>
      </c>
      <c r="F12" s="18"/>
      <c r="G12" s="32"/>
      <c r="H12" s="42"/>
    </row>
    <row r="13" spans="1:9" ht="34.5" customHeight="1" x14ac:dyDescent="0.25">
      <c r="A13" s="15">
        <f t="shared" si="0"/>
        <v>5</v>
      </c>
      <c r="B13" s="20" t="s">
        <v>28</v>
      </c>
      <c r="C13" s="16" t="s">
        <v>30</v>
      </c>
      <c r="D13" s="44" t="s">
        <v>31</v>
      </c>
      <c r="E13" s="13" t="s">
        <v>46</v>
      </c>
      <c r="F13" s="18"/>
      <c r="G13" s="32"/>
      <c r="H13" s="42"/>
    </row>
    <row r="14" spans="1:9" ht="92.25" customHeight="1" x14ac:dyDescent="0.25">
      <c r="A14" s="15">
        <f t="shared" si="0"/>
        <v>6</v>
      </c>
      <c r="B14" s="44">
        <v>3</v>
      </c>
      <c r="C14" s="16" t="s">
        <v>40</v>
      </c>
      <c r="D14" s="45"/>
      <c r="E14" s="13" t="s">
        <v>47</v>
      </c>
      <c r="F14" s="30" t="s">
        <v>59</v>
      </c>
      <c r="G14" s="34" t="s">
        <v>43</v>
      </c>
      <c r="H14" s="15"/>
      <c r="I14" s="31" t="s">
        <v>61</v>
      </c>
    </row>
    <row r="15" spans="1:9" ht="39" customHeight="1" x14ac:dyDescent="0.25">
      <c r="A15" s="15">
        <f t="shared" si="0"/>
        <v>7</v>
      </c>
      <c r="B15" s="60"/>
      <c r="C15" s="16" t="s">
        <v>41</v>
      </c>
      <c r="D15" s="21"/>
      <c r="E15" s="13" t="s">
        <v>48</v>
      </c>
      <c r="F15" s="18"/>
      <c r="G15" s="32"/>
      <c r="H15" s="42"/>
    </row>
    <row r="16" spans="1:9" ht="59.25" customHeight="1" x14ac:dyDescent="0.25">
      <c r="A16" s="13">
        <f t="shared" si="0"/>
        <v>8</v>
      </c>
      <c r="B16" s="44" t="s">
        <v>29</v>
      </c>
      <c r="C16" s="16" t="s">
        <v>32</v>
      </c>
      <c r="D16" s="44" t="s">
        <v>33</v>
      </c>
      <c r="E16" s="15" t="s">
        <v>46</v>
      </c>
      <c r="F16" s="30" t="s">
        <v>67</v>
      </c>
      <c r="G16" s="34" t="str">
        <f>G14</f>
        <v>откорректировано</v>
      </c>
      <c r="H16" s="15"/>
    </row>
    <row r="17" spans="1:12" ht="59.25" customHeight="1" x14ac:dyDescent="0.25">
      <c r="A17" s="13">
        <f t="shared" si="0"/>
        <v>9</v>
      </c>
      <c r="B17" s="60"/>
      <c r="C17" s="16" t="s">
        <v>75</v>
      </c>
      <c r="D17" s="60"/>
      <c r="E17" s="15" t="s">
        <v>48</v>
      </c>
      <c r="F17" s="27"/>
      <c r="G17" s="34"/>
      <c r="H17" s="15"/>
    </row>
    <row r="18" spans="1:12" ht="87" customHeight="1" x14ac:dyDescent="0.25">
      <c r="A18" s="15">
        <f t="shared" si="0"/>
        <v>10</v>
      </c>
      <c r="B18" s="15" t="s">
        <v>34</v>
      </c>
      <c r="C18" s="16" t="s">
        <v>38</v>
      </c>
      <c r="D18" s="26" t="s">
        <v>37</v>
      </c>
      <c r="E18" s="15" t="s">
        <v>57</v>
      </c>
      <c r="F18" s="30" t="s">
        <v>68</v>
      </c>
      <c r="G18" s="34" t="str">
        <f>G16</f>
        <v>откорректировано</v>
      </c>
      <c r="H18" s="15"/>
    </row>
    <row r="19" spans="1:12" ht="208.5" customHeight="1" x14ac:dyDescent="0.25">
      <c r="A19" s="13">
        <f t="shared" si="0"/>
        <v>11</v>
      </c>
      <c r="B19" s="15">
        <v>8</v>
      </c>
      <c r="C19" s="16" t="s">
        <v>20</v>
      </c>
      <c r="D19" s="17" t="s">
        <v>21</v>
      </c>
      <c r="E19" s="13" t="s">
        <v>56</v>
      </c>
      <c r="F19" s="28" t="s">
        <v>62</v>
      </c>
      <c r="G19" s="34" t="s">
        <v>72</v>
      </c>
      <c r="H19" s="15" t="s">
        <v>77</v>
      </c>
      <c r="I19" s="39" t="s">
        <v>71</v>
      </c>
      <c r="J19" s="40" t="s">
        <v>74</v>
      </c>
      <c r="K19" s="41"/>
    </row>
    <row r="20" spans="1:12" ht="75" customHeight="1" x14ac:dyDescent="0.25">
      <c r="A20" s="15">
        <f t="shared" si="0"/>
        <v>12</v>
      </c>
      <c r="B20" s="15">
        <v>10</v>
      </c>
      <c r="C20" s="16" t="s">
        <v>53</v>
      </c>
      <c r="D20" s="22" t="s">
        <v>24</v>
      </c>
      <c r="E20" s="16" t="s">
        <v>51</v>
      </c>
      <c r="F20" s="29" t="s">
        <v>63</v>
      </c>
      <c r="G20" s="32" t="s">
        <v>73</v>
      </c>
      <c r="H20" s="42"/>
    </row>
    <row r="21" spans="1:12" ht="44.25" customHeight="1" x14ac:dyDescent="0.25">
      <c r="A21" s="15">
        <f t="shared" si="0"/>
        <v>13</v>
      </c>
      <c r="B21" s="15">
        <v>15</v>
      </c>
      <c r="C21" s="16" t="s">
        <v>54</v>
      </c>
      <c r="D21" s="22" t="s">
        <v>25</v>
      </c>
      <c r="E21" s="16" t="s">
        <v>58</v>
      </c>
      <c r="F21" s="29" t="s">
        <v>64</v>
      </c>
      <c r="G21" s="32" t="str">
        <f>G20</f>
        <v>откорректировано, в ВОРе указана марка рельс Р65</v>
      </c>
      <c r="H21" s="42"/>
    </row>
    <row r="22" spans="1:12" ht="36" customHeight="1" x14ac:dyDescent="0.25">
      <c r="A22" s="13">
        <f t="shared" si="0"/>
        <v>14</v>
      </c>
      <c r="B22" s="15" t="s">
        <v>14</v>
      </c>
      <c r="C22" s="16" t="s">
        <v>39</v>
      </c>
      <c r="D22" s="19"/>
      <c r="E22" s="17" t="s">
        <v>52</v>
      </c>
      <c r="F22" s="18"/>
      <c r="G22" s="32"/>
      <c r="H22" s="42"/>
    </row>
    <row r="23" spans="1:12" ht="101.25" customHeight="1" x14ac:dyDescent="0.25">
      <c r="A23" s="13">
        <f t="shared" si="0"/>
        <v>15</v>
      </c>
      <c r="B23" s="15" t="s">
        <v>36</v>
      </c>
      <c r="C23" s="16" t="s">
        <v>50</v>
      </c>
      <c r="D23" s="23"/>
      <c r="E23" s="13" t="s">
        <v>49</v>
      </c>
      <c r="F23" s="28" t="s">
        <v>65</v>
      </c>
      <c r="G23" s="35" t="s">
        <v>43</v>
      </c>
      <c r="H23" s="42"/>
      <c r="I23" s="12"/>
      <c r="J23" s="3"/>
      <c r="K23" s="3"/>
      <c r="L23" s="3"/>
    </row>
    <row r="24" spans="1:12" ht="36" customHeight="1" x14ac:dyDescent="0.25">
      <c r="A24" s="13">
        <f t="shared" si="0"/>
        <v>16</v>
      </c>
      <c r="B24" s="15">
        <v>23</v>
      </c>
      <c r="C24" s="16" t="s">
        <v>55</v>
      </c>
      <c r="D24" s="19" t="s">
        <v>35</v>
      </c>
      <c r="E24" s="13" t="s">
        <v>44</v>
      </c>
      <c r="F24" s="29"/>
      <c r="G24" s="32"/>
      <c r="H24" s="42"/>
    </row>
    <row r="25" spans="1:12" ht="81" customHeight="1" x14ac:dyDescent="0.25">
      <c r="A25" s="13">
        <f t="shared" si="0"/>
        <v>17</v>
      </c>
      <c r="B25" s="15">
        <v>27</v>
      </c>
      <c r="C25" s="16" t="s">
        <v>26</v>
      </c>
      <c r="D25" s="24" t="s">
        <v>27</v>
      </c>
      <c r="E25" s="13" t="s">
        <v>45</v>
      </c>
      <c r="F25" s="18" t="s">
        <v>60</v>
      </c>
      <c r="G25" s="32" t="str">
        <f>G14</f>
        <v>откорректировано</v>
      </c>
      <c r="H25" s="42"/>
    </row>
    <row r="26" spans="1:12" x14ac:dyDescent="0.25">
      <c r="A26" s="46"/>
      <c r="B26" s="47"/>
      <c r="C26" s="48"/>
      <c r="D26" s="11"/>
      <c r="J26" s="49"/>
      <c r="K26" s="50"/>
    </row>
    <row r="27" spans="1:12" ht="26.25" customHeight="1" x14ac:dyDescent="0.25">
      <c r="A27" s="53" t="s">
        <v>7</v>
      </c>
      <c r="B27" s="47"/>
      <c r="C27" s="48"/>
      <c r="D27" s="11"/>
      <c r="J27" s="49"/>
      <c r="K27" s="50"/>
    </row>
    <row r="28" spans="1:12" ht="18.75" customHeight="1" x14ac:dyDescent="0.25">
      <c r="A28" s="54" t="s">
        <v>8</v>
      </c>
      <c r="B28" s="55"/>
      <c r="C28" s="56"/>
      <c r="J28" s="49"/>
      <c r="K28" s="50"/>
    </row>
    <row r="29" spans="1:12" ht="17.25" customHeight="1" thickBot="1" x14ac:dyDescent="0.3">
      <c r="A29" s="57" t="s">
        <v>6</v>
      </c>
      <c r="B29" s="58"/>
      <c r="C29" s="59"/>
      <c r="D29" s="2"/>
      <c r="J29" s="51"/>
      <c r="K29" s="52"/>
    </row>
    <row r="30" spans="1:12" ht="6" customHeight="1" x14ac:dyDescent="0.25">
      <c r="A30" s="1"/>
      <c r="B30" s="1"/>
      <c r="C30" s="1"/>
      <c r="D30" s="1"/>
      <c r="E30" s="1"/>
      <c r="F30" s="1"/>
      <c r="G30" s="38"/>
      <c r="H30" s="38"/>
    </row>
    <row r="31" spans="1:12" x14ac:dyDescent="0.25">
      <c r="A31" s="3" t="s">
        <v>4</v>
      </c>
    </row>
  </sheetData>
  <mergeCells count="21">
    <mergeCell ref="H7:H8"/>
    <mergeCell ref="G7:G8"/>
    <mergeCell ref="F7:F8"/>
    <mergeCell ref="A2:E2"/>
    <mergeCell ref="A3:E3"/>
    <mergeCell ref="A5:E5"/>
    <mergeCell ref="A7:A8"/>
    <mergeCell ref="B7:B8"/>
    <mergeCell ref="C7:C8"/>
    <mergeCell ref="D7:D8"/>
    <mergeCell ref="E7:E8"/>
    <mergeCell ref="A4:F4"/>
    <mergeCell ref="D13:D14"/>
    <mergeCell ref="A26:C26"/>
    <mergeCell ref="J26:K29"/>
    <mergeCell ref="A27:C27"/>
    <mergeCell ref="A28:C28"/>
    <mergeCell ref="A29:C29"/>
    <mergeCell ref="D16:D17"/>
    <mergeCell ref="B16:B17"/>
    <mergeCell ref="B14:B15"/>
  </mergeCells>
  <hyperlinks>
    <hyperlink ref="I19" r:id="rId1"/>
  </hyperlinks>
  <pageMargins left="0.7" right="0.7" top="0.75" bottom="0.75" header="0.3" footer="0.3"/>
  <pageSetup paperSize="9" scale="2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 (2)</vt:lpstr>
      <vt:lpstr>'Лист1 (2)'!Область_печати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v.kuznetsova</cp:lastModifiedBy>
  <cp:lastPrinted>2023-09-21T14:18:44Z</cp:lastPrinted>
  <dcterms:created xsi:type="dcterms:W3CDTF">2023-09-08T13:59:11Z</dcterms:created>
  <dcterms:modified xsi:type="dcterms:W3CDTF">2024-11-28T06:29:41Z</dcterms:modified>
</cp:coreProperties>
</file>